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a User\Client\日本総研\H29年度国土交通省\｛H30年度追加作業｝\H30センサス調査票＜電子版＞\"/>
    </mc:Choice>
  </mc:AlternateContent>
  <workbookProtection workbookPassword="E1E1" lockStructure="1"/>
  <bookViews>
    <workbookView xWindow="0" yWindow="0" windowWidth="19410" windowHeight="11010"/>
  </bookViews>
  <sheets>
    <sheet name="調査票" sheetId="2" r:id="rId1"/>
    <sheet name="Check" sheetId="3" state="hidden" r:id="rId2"/>
    <sheet name="Table" sheetId="4" state="hidden" r:id="rId3"/>
  </sheets>
  <definedNames>
    <definedName name="_xlnm.Print_Area" localSheetId="2">Table!$C$3:$CD$155</definedName>
    <definedName name="_xlnm.Print_Area" localSheetId="0">調査票!$B$5:$BJ$724</definedName>
  </definedNames>
  <calcPr calcId="152511"/>
</workbook>
</file>

<file path=xl/calcChain.xml><?xml version="1.0" encoding="utf-8"?>
<calcChain xmlns="http://schemas.openxmlformats.org/spreadsheetml/2006/main">
  <c r="E1" i="4" l="1"/>
  <c r="F1" i="4" s="1"/>
  <c r="G1" i="4" s="1"/>
  <c r="H1" i="4" s="1"/>
  <c r="I1" i="4" s="1"/>
  <c r="J1" i="4" s="1"/>
  <c r="K1" i="4" s="1"/>
  <c r="L1" i="4" s="1"/>
  <c r="M1" i="4" s="1"/>
  <c r="N1" i="4" s="1"/>
  <c r="O1" i="4" s="1"/>
  <c r="P1" i="4" s="1"/>
  <c r="Q1" i="4" s="1"/>
  <c r="R1" i="4" s="1"/>
  <c r="S1" i="4" s="1"/>
  <c r="T1" i="4" s="1"/>
  <c r="U1" i="4" s="1"/>
  <c r="V1" i="4" s="1"/>
  <c r="W1" i="4" s="1"/>
  <c r="X1" i="4" s="1"/>
  <c r="Y1" i="4" s="1"/>
  <c r="Z1" i="4" s="1"/>
  <c r="AA1" i="4" s="1"/>
  <c r="AB1" i="4" s="1"/>
  <c r="AC1" i="4" s="1"/>
  <c r="AD1" i="4" s="1"/>
  <c r="AE1" i="4" s="1"/>
  <c r="AF1" i="4" s="1"/>
  <c r="AG1" i="4" s="1"/>
  <c r="AH1" i="4" s="1"/>
  <c r="AI1" i="4" s="1"/>
  <c r="AJ1" i="4" s="1"/>
  <c r="AK1" i="4" s="1"/>
  <c r="AL1" i="4" s="1"/>
  <c r="AM1" i="4" s="1"/>
  <c r="AN1" i="4" s="1"/>
  <c r="AO1" i="4" s="1"/>
  <c r="AP1" i="4" s="1"/>
  <c r="AQ1" i="4" s="1"/>
  <c r="AR1" i="4" s="1"/>
  <c r="AS1" i="4" s="1"/>
  <c r="AT1" i="4" s="1"/>
  <c r="AU1" i="4" s="1"/>
  <c r="AV1" i="4" s="1"/>
  <c r="AW1" i="4" s="1"/>
  <c r="AX1" i="4" s="1"/>
  <c r="AY1" i="4" s="1"/>
  <c r="AZ1" i="4" s="1"/>
  <c r="BA1" i="4" s="1"/>
  <c r="BB1" i="4" s="1"/>
  <c r="BC1" i="4" s="1"/>
  <c r="BD1" i="4" s="1"/>
  <c r="BE1" i="4" s="1"/>
  <c r="BF1" i="4" s="1"/>
  <c r="BG1" i="4" s="1"/>
  <c r="BH1" i="4" s="1"/>
  <c r="BI1" i="4" s="1"/>
  <c r="BJ1" i="4" s="1"/>
  <c r="BK1" i="4" s="1"/>
  <c r="BL1" i="4" s="1"/>
  <c r="BM1" i="4" s="1"/>
  <c r="BN1" i="4" s="1"/>
  <c r="BO1" i="4" s="1"/>
  <c r="BP1" i="4" s="1"/>
  <c r="BQ1" i="4" s="1"/>
  <c r="BR1" i="4" s="1"/>
  <c r="BS1" i="4" s="1"/>
  <c r="BT1" i="4" s="1"/>
  <c r="BU1" i="4" s="1"/>
  <c r="BV1" i="4" s="1"/>
  <c r="BW1" i="4" s="1"/>
  <c r="BX1" i="4" s="1"/>
  <c r="BY1" i="4" s="1"/>
  <c r="BZ1" i="4" s="1"/>
  <c r="CA1" i="4" s="1"/>
  <c r="CB1" i="4" s="1"/>
  <c r="CC1" i="4" s="1"/>
  <c r="CD1" i="4" s="1"/>
  <c r="M514" i="2"/>
  <c r="AF147" i="4" l="1"/>
  <c r="BI147" i="4" s="1"/>
  <c r="AF137" i="4"/>
  <c r="BI137" i="4" s="1"/>
  <c r="AF127" i="4"/>
  <c r="AF117" i="4"/>
  <c r="AF107" i="4"/>
  <c r="BI107" i="4" s="1"/>
  <c r="AF97" i="4"/>
  <c r="BI97" i="4" s="1"/>
  <c r="AF87" i="4"/>
  <c r="BI77" i="4"/>
  <c r="AF77" i="4"/>
  <c r="AF67" i="4"/>
  <c r="BI67" i="4" s="1"/>
  <c r="AF57" i="4"/>
  <c r="BI57" i="4" s="1"/>
  <c r="AF47" i="4"/>
  <c r="AF37" i="4"/>
  <c r="BI37" i="4" s="1"/>
  <c r="AF27" i="4"/>
  <c r="N672" i="3"/>
  <c r="N702" i="3"/>
  <c r="N661" i="3"/>
  <c r="N622" i="3"/>
  <c r="N628" i="3"/>
  <c r="N901" i="3"/>
  <c r="N753" i="3"/>
  <c r="N827" i="3"/>
  <c r="N888" i="3"/>
  <c r="N799" i="3"/>
  <c r="N649" i="3"/>
  <c r="N758" i="3"/>
  <c r="N805" i="3"/>
  <c r="N876" i="3"/>
  <c r="N906" i="3"/>
  <c r="N724" i="3"/>
  <c r="N695" i="3"/>
  <c r="N704" i="3"/>
  <c r="N685" i="3"/>
  <c r="N632" i="3"/>
  <c r="L870" i="3"/>
  <c r="N851" i="3"/>
  <c r="N671" i="3"/>
  <c r="N722" i="3"/>
  <c r="N893" i="3"/>
  <c r="N809" i="3"/>
  <c r="N897" i="3"/>
  <c r="N930" i="3"/>
  <c r="N664" i="3"/>
  <c r="N915" i="3"/>
  <c r="N923" i="3"/>
  <c r="N780" i="3"/>
  <c r="N646" i="3"/>
  <c r="N718" i="3"/>
  <c r="N730" i="3"/>
  <c r="N795" i="3"/>
  <c r="N719" i="3"/>
  <c r="N802" i="3"/>
  <c r="N666" i="3"/>
  <c r="N712" i="3"/>
  <c r="N754" i="3"/>
  <c r="N751" i="3"/>
  <c r="N620" i="3"/>
  <c r="N911" i="3"/>
  <c r="N909" i="3"/>
  <c r="N872" i="3"/>
  <c r="N728" i="3"/>
  <c r="N699" i="3"/>
  <c r="L869" i="3"/>
  <c r="N750" i="3"/>
  <c r="N929" i="3"/>
  <c r="N617" i="3"/>
  <c r="N890" i="3"/>
  <c r="N634" i="3"/>
  <c r="N735" i="3"/>
  <c r="L679" i="3"/>
  <c r="N656" i="3"/>
  <c r="N877" i="3"/>
  <c r="N873" i="3"/>
  <c r="N623" i="3"/>
  <c r="N914" i="3"/>
  <c r="L863" i="3"/>
  <c r="N706" i="3"/>
  <c r="N919" i="3"/>
  <c r="N645" i="3"/>
  <c r="N883" i="3"/>
  <c r="N653" i="3"/>
  <c r="N764" i="3"/>
  <c r="N820" i="3"/>
  <c r="N692" i="3"/>
  <c r="N763" i="3"/>
  <c r="N659" i="3"/>
  <c r="N723" i="3"/>
  <c r="N804" i="3"/>
  <c r="N700" i="3"/>
  <c r="N933" i="3"/>
  <c r="N667" i="3"/>
  <c r="N720" i="3"/>
  <c r="N744" i="3"/>
  <c r="N776" i="3"/>
  <c r="L786" i="3"/>
  <c r="N842" i="3"/>
  <c r="N743" i="3"/>
  <c r="N813" i="3"/>
  <c r="N709" i="3"/>
  <c r="N644" i="3"/>
  <c r="N619" i="3"/>
  <c r="N855" i="3"/>
  <c r="N812" i="3"/>
  <c r="N746" i="3"/>
  <c r="N792" i="3"/>
  <c r="N626" i="3"/>
  <c r="N843" i="3"/>
  <c r="N931" i="3"/>
  <c r="N811" i="3"/>
  <c r="N684" i="3"/>
  <c r="N713" i="3"/>
  <c r="N739" i="3"/>
  <c r="N627" i="3"/>
  <c r="N635" i="3"/>
  <c r="N794" i="3"/>
  <c r="N688" i="3"/>
  <c r="L789" i="3"/>
  <c r="N705" i="3"/>
  <c r="N905" i="3"/>
  <c r="N618" i="3"/>
  <c r="N770" i="3"/>
  <c r="N910" i="3"/>
  <c r="N882" i="3"/>
  <c r="N884" i="3"/>
  <c r="N670" i="3"/>
  <c r="N742" i="3"/>
  <c r="N845" i="3"/>
  <c r="N721" i="3"/>
  <c r="N759" i="3"/>
  <c r="N654" i="3"/>
  <c r="N899" i="3"/>
  <c r="N694" i="3"/>
  <c r="N934" i="3"/>
  <c r="N773" i="3"/>
  <c r="N828" i="3"/>
  <c r="N796" i="3"/>
  <c r="N683" i="3"/>
  <c r="N894" i="3"/>
  <c r="N887" i="3"/>
  <c r="N849" i="3"/>
  <c r="N717" i="3"/>
  <c r="N927" i="3"/>
  <c r="L861" i="3"/>
  <c r="N847" i="3"/>
  <c r="N900" i="3"/>
  <c r="L864" i="3"/>
  <c r="N844" i="3"/>
  <c r="N917" i="3"/>
  <c r="N879" i="3"/>
  <c r="N926" i="3"/>
  <c r="N693" i="3"/>
  <c r="N835" i="3"/>
  <c r="N726" i="3"/>
  <c r="N800" i="3"/>
  <c r="N637" i="3"/>
  <c r="N854" i="3"/>
  <c r="N736" i="3"/>
  <c r="N655" i="3"/>
  <c r="N650" i="3"/>
  <c r="N871" i="3"/>
  <c r="N912" i="3"/>
  <c r="N817" i="3"/>
  <c r="N921" i="3"/>
  <c r="N629" i="3"/>
  <c r="N740" i="3"/>
  <c r="N810" i="3"/>
  <c r="N836" i="3"/>
  <c r="N686" i="3"/>
  <c r="N657" i="3"/>
  <c r="N874" i="3"/>
  <c r="N714" i="3"/>
  <c r="N895" i="3"/>
  <c r="N841" i="3"/>
  <c r="N641" i="3"/>
  <c r="N755" i="3"/>
  <c r="N745" i="3"/>
  <c r="N807" i="3"/>
  <c r="N698" i="3"/>
  <c r="N867" i="3"/>
  <c r="N857" i="3"/>
  <c r="L790" i="3"/>
  <c r="N806" i="3"/>
  <c r="N630" i="3"/>
  <c r="N839" i="3"/>
  <c r="N757" i="3"/>
  <c r="N853" i="3"/>
  <c r="N878" i="3"/>
  <c r="N868" i="3"/>
  <c r="N886" i="3"/>
  <c r="L676" i="3"/>
  <c r="N830" i="3"/>
  <c r="N797" i="3"/>
  <c r="N903" i="3"/>
  <c r="N848" i="3"/>
  <c r="N710" i="3"/>
  <c r="N889" i="3"/>
  <c r="N660" i="3"/>
  <c r="N711" i="3"/>
  <c r="N765" i="3"/>
  <c r="N821" i="3"/>
  <c r="N834" i="3"/>
  <c r="N772" i="3"/>
  <c r="N922" i="3"/>
  <c r="N768" i="3"/>
  <c r="N814" i="3"/>
  <c r="N798" i="3"/>
  <c r="N662" i="3"/>
  <c r="N908" i="3"/>
  <c r="N932" i="3"/>
  <c r="N747" i="3"/>
  <c r="L680" i="3"/>
  <c r="N749" i="3"/>
  <c r="N924" i="3"/>
  <c r="N898" i="3"/>
  <c r="N896" i="3"/>
  <c r="N737" i="3"/>
  <c r="N846" i="3"/>
  <c r="N838" i="3"/>
  <c r="N918" i="3"/>
  <c r="L785" i="3"/>
  <c r="L865" i="3"/>
  <c r="N913" i="3"/>
  <c r="N771" i="3"/>
  <c r="L862" i="3"/>
  <c r="N625" i="3"/>
  <c r="N818" i="3"/>
  <c r="N752" i="3"/>
  <c r="N808" i="3"/>
  <c r="N658" i="3"/>
  <c r="N778" i="3"/>
  <c r="N624" i="3"/>
  <c r="N756" i="3"/>
  <c r="N823" i="3"/>
  <c r="N631" i="3"/>
  <c r="N665" i="3"/>
  <c r="N833" i="3"/>
  <c r="L788" i="3"/>
  <c r="N636" i="3"/>
  <c r="N725" i="3"/>
  <c r="N852" i="3"/>
  <c r="N668" i="3"/>
  <c r="N916" i="3"/>
  <c r="N779" i="3"/>
  <c r="N766" i="3"/>
  <c r="N642" i="3"/>
  <c r="N815" i="3"/>
  <c r="N633" i="3"/>
  <c r="N907" i="3"/>
  <c r="L678" i="3"/>
  <c r="N760" i="3"/>
  <c r="L791" i="3"/>
  <c r="N648" i="3"/>
  <c r="N892" i="3"/>
  <c r="N875" i="3"/>
  <c r="N925" i="3"/>
  <c r="N738" i="3"/>
  <c r="N801" i="3"/>
  <c r="N880" i="3"/>
  <c r="L866" i="3"/>
  <c r="N881" i="3"/>
  <c r="N826" i="3"/>
  <c r="N647" i="3"/>
  <c r="N885" i="3"/>
  <c r="N640" i="3"/>
  <c r="N669" i="3"/>
  <c r="N920" i="3"/>
  <c r="N840" i="3"/>
  <c r="N652" i="3"/>
  <c r="N734" i="3"/>
  <c r="N824" i="3"/>
  <c r="N616" i="3"/>
  <c r="N638" i="3"/>
  <c r="N639" i="3"/>
  <c r="N701" i="3"/>
  <c r="N850" i="3"/>
  <c r="N819" i="3"/>
  <c r="N774" i="3"/>
  <c r="N663" i="3"/>
  <c r="N621" i="3"/>
  <c r="N703" i="3"/>
  <c r="N767" i="3"/>
  <c r="N769" i="3"/>
  <c r="N803" i="3"/>
  <c r="N822" i="3"/>
  <c r="N837" i="3"/>
  <c r="L787" i="3"/>
  <c r="N741" i="3"/>
  <c r="N761" i="3"/>
  <c r="N643" i="3"/>
  <c r="N697" i="3"/>
  <c r="N781" i="3"/>
  <c r="N829" i="3"/>
  <c r="N715" i="3"/>
  <c r="N928" i="3"/>
  <c r="N904" i="3"/>
  <c r="N716" i="3"/>
  <c r="N707" i="3"/>
  <c r="N832" i="3"/>
  <c r="N615" i="3"/>
  <c r="N902" i="3"/>
  <c r="N708" i="3"/>
  <c r="N748" i="3"/>
  <c r="N691" i="3"/>
  <c r="L793" i="3"/>
  <c r="N682" i="3"/>
  <c r="N816" i="3"/>
  <c r="N831" i="3"/>
  <c r="N775" i="3"/>
  <c r="N681" i="3"/>
  <c r="N856" i="3"/>
  <c r="N762" i="3"/>
  <c r="L677" i="3"/>
  <c r="N825" i="3"/>
  <c r="N651" i="3"/>
  <c r="N729" i="3"/>
  <c r="N689" i="3"/>
  <c r="N727" i="3"/>
  <c r="N696" i="3"/>
  <c r="N690" i="3"/>
  <c r="N777" i="3"/>
  <c r="N891" i="3"/>
  <c r="S684" i="3" l="1"/>
  <c r="S620" i="3"/>
  <c r="S618" i="3"/>
  <c r="P692" i="3"/>
  <c r="P734" i="3"/>
  <c r="N789" i="3"/>
  <c r="P633" i="3"/>
  <c r="N786" i="3"/>
  <c r="P758" i="3"/>
  <c r="N791" i="3"/>
  <c r="P743" i="3"/>
  <c r="N861" i="3"/>
  <c r="P767" i="3"/>
  <c r="N788" i="3"/>
  <c r="P774" i="3"/>
  <c r="N676" i="3"/>
  <c r="N862" i="3"/>
  <c r="P766" i="3"/>
  <c r="N785" i="3"/>
  <c r="N679" i="3"/>
  <c r="N864" i="3"/>
  <c r="P627" i="3"/>
  <c r="N869" i="3"/>
  <c r="P750" i="3"/>
  <c r="P759" i="3"/>
  <c r="N787" i="3"/>
  <c r="N680" i="3"/>
  <c r="N678" i="3"/>
  <c r="N866" i="3"/>
  <c r="P735" i="3"/>
  <c r="P775" i="3"/>
  <c r="P751" i="3"/>
  <c r="N793" i="3"/>
  <c r="P742" i="3"/>
  <c r="P699" i="3"/>
  <c r="N677" i="3"/>
  <c r="N870" i="3"/>
  <c r="N790" i="3"/>
  <c r="N863" i="3"/>
  <c r="N865" i="3"/>
  <c r="T158" i="3"/>
  <c r="T154" i="3"/>
  <c r="T150" i="3"/>
  <c r="T146" i="3"/>
  <c r="T142" i="3"/>
  <c r="M563" i="2" l="1"/>
  <c r="M464" i="2"/>
  <c r="T415" i="2" l="1"/>
  <c r="M366" i="2"/>
  <c r="M316" i="2"/>
  <c r="M272" i="2" l="1"/>
  <c r="T231" i="2"/>
  <c r="L165" i="2" l="1"/>
  <c r="AX125" i="4"/>
  <c r="AX135" i="4"/>
  <c r="BT155" i="4"/>
  <c r="AD125" i="4"/>
  <c r="AE145" i="4"/>
  <c r="AO145" i="4"/>
  <c r="BJ145" i="4"/>
  <c r="AT145" i="4"/>
  <c r="AT115" i="4"/>
  <c r="N565" i="3"/>
  <c r="N534" i="3"/>
  <c r="AW155" i="4"/>
  <c r="BY155" i="4"/>
  <c r="BG155" i="4"/>
  <c r="AY135" i="4"/>
  <c r="N506" i="3"/>
  <c r="AL125" i="4"/>
  <c r="N566" i="3"/>
  <c r="AZ115" i="4"/>
  <c r="N328" i="3"/>
  <c r="N577" i="3"/>
  <c r="BX145" i="4"/>
  <c r="AW135" i="4"/>
  <c r="N529" i="3"/>
  <c r="U155" i="4"/>
  <c r="BO155" i="4"/>
  <c r="K125" i="4"/>
  <c r="H155" i="4"/>
  <c r="N579" i="3"/>
  <c r="Z145" i="4"/>
  <c r="BA155" i="4"/>
  <c r="BP155" i="4"/>
  <c r="AO155" i="4"/>
  <c r="AY145" i="4"/>
  <c r="AA145" i="4"/>
  <c r="AE115" i="4"/>
  <c r="BF125" i="4"/>
  <c r="N507" i="3"/>
  <c r="J135" i="4"/>
  <c r="BC155" i="4"/>
  <c r="BH155" i="4"/>
  <c r="AN115" i="4"/>
  <c r="G125" i="4"/>
  <c r="N422" i="3"/>
  <c r="AK135" i="4"/>
  <c r="BS155" i="4"/>
  <c r="AV145" i="4"/>
  <c r="L610" i="3"/>
  <c r="BM155" i="4"/>
  <c r="N504" i="3"/>
  <c r="N600" i="3"/>
  <c r="S115" i="4"/>
  <c r="N460" i="3"/>
  <c r="Q135" i="4"/>
  <c r="AP135" i="4"/>
  <c r="AH145" i="4"/>
  <c r="S125" i="4"/>
  <c r="N573" i="3"/>
  <c r="N491" i="3"/>
  <c r="BD115" i="4"/>
  <c r="AX145" i="4"/>
  <c r="AI155" i="4"/>
  <c r="AD155" i="4"/>
  <c r="N330" i="3"/>
  <c r="N533" i="3"/>
  <c r="N586" i="3"/>
  <c r="BJ115" i="4"/>
  <c r="AN145" i="4"/>
  <c r="BZ155" i="4"/>
  <c r="R155" i="4"/>
  <c r="N473" i="3"/>
  <c r="BC145" i="4"/>
  <c r="AB115" i="4"/>
  <c r="M135" i="4"/>
  <c r="AL155" i="4"/>
  <c r="N508" i="3"/>
  <c r="P115" i="4"/>
  <c r="AG145" i="4"/>
  <c r="BU155" i="4"/>
  <c r="O115" i="4"/>
  <c r="AY155" i="4"/>
  <c r="BH145" i="4"/>
  <c r="N556" i="3"/>
  <c r="AP145" i="4"/>
  <c r="N570" i="3"/>
  <c r="BN155" i="4"/>
  <c r="N584" i="3"/>
  <c r="AE155" i="4"/>
  <c r="N315" i="3"/>
  <c r="N476" i="3"/>
  <c r="BB125" i="4"/>
  <c r="N458" i="3"/>
  <c r="AW115" i="4"/>
  <c r="E135" i="4"/>
  <c r="N525" i="3"/>
  <c r="BG125" i="4"/>
  <c r="N229" i="3"/>
  <c r="H145" i="4"/>
  <c r="N237" i="3"/>
  <c r="N266" i="3"/>
  <c r="AJ125" i="4"/>
  <c r="N598" i="3"/>
  <c r="AE135" i="4"/>
  <c r="BI115" i="4"/>
  <c r="N465" i="3"/>
  <c r="N567" i="3"/>
  <c r="N495" i="3"/>
  <c r="K95" i="4"/>
  <c r="N494" i="3"/>
  <c r="N450" i="3"/>
  <c r="AN135" i="4"/>
  <c r="AP155" i="4"/>
  <c r="N305" i="3"/>
  <c r="AK85" i="4"/>
  <c r="N443" i="3"/>
  <c r="AU115" i="4"/>
  <c r="AT155" i="4"/>
  <c r="Q125" i="4"/>
  <c r="M115" i="4"/>
  <c r="T135" i="4"/>
  <c r="N575" i="3"/>
  <c r="BY145" i="4"/>
  <c r="R145" i="4"/>
  <c r="AM135" i="4"/>
  <c r="L503" i="3"/>
  <c r="N416" i="3"/>
  <c r="N574" i="3"/>
  <c r="AR125" i="4"/>
  <c r="N526" i="3"/>
  <c r="F135" i="4"/>
  <c r="BI145" i="4"/>
  <c r="N487" i="3"/>
  <c r="BO115" i="4"/>
  <c r="AQ135" i="4"/>
  <c r="AS145" i="4"/>
  <c r="W155" i="4"/>
  <c r="L612" i="3"/>
  <c r="N581" i="3"/>
  <c r="K115" i="4"/>
  <c r="AD145" i="4"/>
  <c r="P145" i="4"/>
  <c r="L551" i="3"/>
  <c r="N515" i="3"/>
  <c r="N532" i="3"/>
  <c r="H135" i="4"/>
  <c r="AC145" i="4"/>
  <c r="N247" i="3"/>
  <c r="BE115" i="4"/>
  <c r="N517" i="3"/>
  <c r="N603" i="3"/>
  <c r="AB125" i="4"/>
  <c r="AJ145" i="4"/>
  <c r="BL115" i="4"/>
  <c r="N588" i="3"/>
  <c r="AA125" i="4"/>
  <c r="F155" i="4"/>
  <c r="N514" i="3"/>
  <c r="N562" i="3"/>
  <c r="L145" i="4"/>
  <c r="T115" i="4"/>
  <c r="L5" i="3"/>
  <c r="AJ135" i="4"/>
  <c r="X145" i="4"/>
  <c r="N468" i="3"/>
  <c r="N463" i="3"/>
  <c r="AF135" i="4"/>
  <c r="BK115" i="4"/>
  <c r="BP145" i="4"/>
  <c r="BD145" i="4"/>
  <c r="N505" i="3"/>
  <c r="Y115" i="4"/>
  <c r="K145" i="4"/>
  <c r="N357" i="3"/>
  <c r="Z115" i="4"/>
  <c r="Z135" i="4"/>
  <c r="Z125" i="4"/>
  <c r="AP125" i="4"/>
  <c r="AK125" i="4"/>
  <c r="N523" i="3"/>
  <c r="AZ135" i="4"/>
  <c r="AQ115" i="4"/>
  <c r="AK145" i="4"/>
  <c r="AF145" i="4"/>
  <c r="N115" i="4"/>
  <c r="BG145" i="4"/>
  <c r="BO145" i="4"/>
  <c r="AA115" i="4"/>
  <c r="AG135" i="4"/>
  <c r="V155" i="4"/>
  <c r="AR115" i="4"/>
  <c r="AK105" i="4"/>
  <c r="N478" i="3"/>
  <c r="BM115" i="4"/>
  <c r="AC155" i="4"/>
  <c r="BF155" i="4"/>
  <c r="N536" i="3"/>
  <c r="M145" i="4"/>
  <c r="V145" i="4"/>
  <c r="N242" i="3"/>
  <c r="AI135" i="4"/>
  <c r="S155" i="4"/>
  <c r="N559" i="3"/>
  <c r="AN155" i="4"/>
  <c r="N471" i="3"/>
  <c r="AF115" i="4"/>
  <c r="AU145" i="4"/>
  <c r="AH135" i="4"/>
  <c r="BW145" i="4"/>
  <c r="AB155" i="4"/>
  <c r="N595" i="3"/>
  <c r="N373" i="3"/>
  <c r="Q115" i="4"/>
  <c r="P155" i="4"/>
  <c r="N520" i="3"/>
  <c r="AG155" i="4"/>
  <c r="N542" i="3"/>
  <c r="AB135" i="4"/>
  <c r="AH125" i="4"/>
  <c r="AG115" i="4"/>
  <c r="N591" i="3"/>
  <c r="U145" i="4"/>
  <c r="N400" i="3"/>
  <c r="N186" i="3"/>
  <c r="N486" i="3"/>
  <c r="N456" i="3"/>
  <c r="N232" i="3"/>
  <c r="N243" i="3"/>
  <c r="BN145" i="4"/>
  <c r="N527" i="3"/>
  <c r="N578" i="3"/>
  <c r="AV135" i="4"/>
  <c r="BM145" i="4"/>
  <c r="AH155" i="4"/>
  <c r="BI155" i="4"/>
  <c r="N489" i="3"/>
  <c r="AX155" i="4"/>
  <c r="AT125" i="4"/>
  <c r="N538" i="3"/>
  <c r="N580" i="3"/>
  <c r="N597" i="3"/>
  <c r="BE155" i="4"/>
  <c r="W115" i="4"/>
  <c r="AY125" i="4"/>
  <c r="BV155" i="4"/>
  <c r="BF145" i="4"/>
  <c r="N265" i="3"/>
  <c r="BD155" i="4"/>
  <c r="N509" i="3"/>
  <c r="W145" i="4"/>
  <c r="I125" i="4"/>
  <c r="N568" i="3"/>
  <c r="N392" i="3"/>
  <c r="BB115" i="4"/>
  <c r="AQ145" i="4"/>
  <c r="P135" i="4"/>
  <c r="BA125" i="4"/>
  <c r="BC115" i="4"/>
  <c r="F125" i="4"/>
  <c r="N510" i="3"/>
  <c r="R125" i="4"/>
  <c r="N482" i="3"/>
  <c r="AM145" i="4"/>
  <c r="BQ145" i="4"/>
  <c r="J125" i="4"/>
  <c r="Q155" i="4"/>
  <c r="L611" i="3"/>
  <c r="X125" i="4"/>
  <c r="O135" i="4"/>
  <c r="Y135" i="4"/>
  <c r="J155" i="4"/>
  <c r="Z155" i="4"/>
  <c r="M155" i="4"/>
  <c r="BC125" i="4"/>
  <c r="N284" i="3"/>
  <c r="H125" i="4"/>
  <c r="L547" i="3"/>
  <c r="L125" i="4"/>
  <c r="AZ155" i="4"/>
  <c r="N576" i="3"/>
  <c r="W105" i="4"/>
  <c r="M125" i="4"/>
  <c r="AD135" i="4"/>
  <c r="N557" i="3"/>
  <c r="E155" i="4"/>
  <c r="AJ155" i="4"/>
  <c r="N462" i="3"/>
  <c r="BB145" i="4"/>
  <c r="J145" i="4"/>
  <c r="U125" i="4"/>
  <c r="AK115" i="4"/>
  <c r="N531" i="3"/>
  <c r="AI95" i="4" s="1"/>
  <c r="BR145" i="4"/>
  <c r="N521" i="3"/>
  <c r="N286" i="3"/>
  <c r="N555" i="3"/>
  <c r="L550" i="3"/>
  <c r="N135" i="4"/>
  <c r="AL145" i="4"/>
  <c r="N592" i="3"/>
  <c r="AS135" i="4"/>
  <c r="N427" i="3"/>
  <c r="Y95" i="4"/>
  <c r="AV155" i="4"/>
  <c r="N601" i="3"/>
  <c r="X135" i="4"/>
  <c r="AB145" i="4"/>
  <c r="N593" i="3"/>
  <c r="N587" i="3"/>
  <c r="I145" i="4"/>
  <c r="N469" i="3"/>
  <c r="N434" i="3"/>
  <c r="N522" i="3"/>
  <c r="N571" i="3"/>
  <c r="N528" i="3"/>
  <c r="AO135" i="4"/>
  <c r="BK145" i="4"/>
  <c r="BW155" i="4"/>
  <c r="N540" i="3"/>
  <c r="AY115" i="4"/>
  <c r="G135" i="4"/>
  <c r="AS115" i="4"/>
  <c r="N553" i="3"/>
  <c r="AK155" i="4"/>
  <c r="F145" i="4"/>
  <c r="N590" i="3"/>
  <c r="N572" i="3"/>
  <c r="AR155" i="4"/>
  <c r="T145" i="4"/>
  <c r="AA155" i="4"/>
  <c r="T125" i="4"/>
  <c r="N464" i="3"/>
  <c r="AZ125" i="4"/>
  <c r="L613" i="3"/>
  <c r="N322" i="3"/>
  <c r="L135" i="4"/>
  <c r="N455" i="3"/>
  <c r="N299" i="3"/>
  <c r="N273" i="3"/>
  <c r="N390" i="3"/>
  <c r="N485" i="3"/>
  <c r="N261" i="3"/>
  <c r="F85" i="4"/>
  <c r="BC85" i="4"/>
  <c r="I95" i="4"/>
  <c r="N492" i="3"/>
  <c r="N183" i="3"/>
  <c r="N449" i="3"/>
  <c r="N288" i="3"/>
  <c r="N184" i="3"/>
  <c r="N274" i="3"/>
  <c r="AG95" i="4"/>
  <c r="N310" i="3"/>
  <c r="N356" i="3"/>
  <c r="N379" i="3"/>
  <c r="AI125" i="4"/>
  <c r="U115" i="4"/>
  <c r="BT145" i="4"/>
  <c r="N453" i="3"/>
  <c r="L501" i="3"/>
  <c r="N563" i="3"/>
  <c r="W125" i="4"/>
  <c r="S145" i="4"/>
  <c r="N539" i="3"/>
  <c r="AQ95" i="4" s="1"/>
  <c r="BH115" i="4"/>
  <c r="AO115" i="4"/>
  <c r="AO125" i="4"/>
  <c r="N446" i="3"/>
  <c r="BQ155" i="4"/>
  <c r="N552" i="3"/>
  <c r="J105" i="4" s="1"/>
  <c r="AD115" i="4"/>
  <c r="AL135" i="4"/>
  <c r="N543" i="3"/>
  <c r="N519" i="3"/>
  <c r="BX155" i="4"/>
  <c r="N582" i="3"/>
  <c r="AF155" i="4"/>
  <c r="N513" i="3"/>
  <c r="N537" i="3"/>
  <c r="N360" i="3"/>
  <c r="AR135" i="4"/>
  <c r="BE145" i="4"/>
  <c r="AW145" i="4"/>
  <c r="Y145" i="4"/>
  <c r="N259" i="3"/>
  <c r="N436" i="3"/>
  <c r="R115" i="4"/>
  <c r="N516" i="3"/>
  <c r="AU155" i="4"/>
  <c r="AW125" i="4"/>
  <c r="AH115" i="4"/>
  <c r="AU125" i="4"/>
  <c r="L115" i="4"/>
  <c r="N145" i="4"/>
  <c r="N155" i="4"/>
  <c r="N606" i="3"/>
  <c r="N596" i="3"/>
  <c r="N466" i="3"/>
  <c r="N394" i="3"/>
  <c r="BS145" i="4"/>
  <c r="BA115" i="4"/>
  <c r="N391" i="3"/>
  <c r="N583" i="3"/>
  <c r="AM115" i="4"/>
  <c r="AV125" i="4"/>
  <c r="N554" i="3"/>
  <c r="N524" i="3"/>
  <c r="AC125" i="4"/>
  <c r="O145" i="4"/>
  <c r="L548" i="3"/>
  <c r="N511" i="3"/>
  <c r="O125" i="4"/>
  <c r="Q145" i="4"/>
  <c r="N558" i="3"/>
  <c r="P105" i="4" s="1"/>
  <c r="AE125" i="4"/>
  <c r="AU135" i="4"/>
  <c r="N589" i="3"/>
  <c r="N474" i="3"/>
  <c r="N275" i="3"/>
  <c r="AQ155" i="4"/>
  <c r="N407" i="3"/>
  <c r="N569" i="3"/>
  <c r="N602" i="3"/>
  <c r="AS125" i="4"/>
  <c r="O95" i="4"/>
  <c r="N306" i="3"/>
  <c r="AV115" i="4"/>
  <c r="AG125" i="4"/>
  <c r="N355" i="3"/>
  <c r="BK155" i="4"/>
  <c r="N594" i="3"/>
  <c r="AL115" i="4"/>
  <c r="BB155" i="4"/>
  <c r="U135" i="4"/>
  <c r="E125" i="4"/>
  <c r="BE125" i="4"/>
  <c r="Y155" i="4"/>
  <c r="N604" i="3"/>
  <c r="N369" i="3"/>
  <c r="BF115" i="4"/>
  <c r="N541" i="3"/>
  <c r="L614" i="3"/>
  <c r="I155" i="4"/>
  <c r="BL155" i="4"/>
  <c r="AI145" i="4"/>
  <c r="T155" i="4"/>
  <c r="AE95" i="4"/>
  <c r="AR145" i="4"/>
  <c r="AJ115" i="4"/>
  <c r="V135" i="4"/>
  <c r="N467" i="3"/>
  <c r="O155" i="4"/>
  <c r="L155" i="4"/>
  <c r="N376" i="3"/>
  <c r="AN125" i="4"/>
  <c r="AA135" i="4"/>
  <c r="G155" i="4"/>
  <c r="K135" i="4"/>
  <c r="AZ105" i="4"/>
  <c r="N475" i="3"/>
  <c r="AM155" i="4"/>
  <c r="BC105" i="4"/>
  <c r="AF125" i="4"/>
  <c r="N290" i="3"/>
  <c r="M85" i="4"/>
  <c r="N172" i="3"/>
  <c r="N125" i="4"/>
  <c r="AI105" i="4"/>
  <c r="N281" i="3"/>
  <c r="AV85" i="4"/>
  <c r="N348" i="3"/>
  <c r="N297" i="3"/>
  <c r="AU95" i="4"/>
  <c r="N213" i="3"/>
  <c r="N412" i="3"/>
  <c r="AF85" i="4"/>
  <c r="N205" i="3"/>
  <c r="AZ145" i="4"/>
  <c r="N459" i="3"/>
  <c r="N323" i="3"/>
  <c r="BM85" i="4"/>
  <c r="N294" i="3"/>
  <c r="N318" i="3"/>
  <c r="N383" i="3"/>
  <c r="N234" i="3"/>
  <c r="X55" i="4"/>
  <c r="N203" i="3"/>
  <c r="N341" i="3"/>
  <c r="N319" i="3"/>
  <c r="N472" i="3"/>
  <c r="U95" i="4"/>
  <c r="N381" i="3"/>
  <c r="N173" i="3"/>
  <c r="N268" i="3"/>
  <c r="N452" i="3"/>
  <c r="N246" i="3"/>
  <c r="N163" i="3"/>
  <c r="AM65" i="4"/>
  <c r="N417" i="3"/>
  <c r="AR95" i="4"/>
  <c r="BG75" i="4"/>
  <c r="N438" i="3"/>
  <c r="N257" i="3"/>
  <c r="AI115" i="4"/>
  <c r="N251" i="3"/>
  <c r="N292" i="3"/>
  <c r="N361" i="3"/>
  <c r="N435" i="3"/>
  <c r="N165" i="3"/>
  <c r="N349" i="3"/>
  <c r="N238" i="3"/>
  <c r="N255" i="3"/>
  <c r="N429" i="3"/>
  <c r="AK65" i="4"/>
  <c r="N406" i="3"/>
  <c r="N182" i="3"/>
  <c r="N122" i="3"/>
  <c r="N398" i="3"/>
  <c r="AC105" i="4"/>
  <c r="N358" i="3"/>
  <c r="N372" i="3"/>
  <c r="BC65" i="4"/>
  <c r="N176" i="3"/>
  <c r="BR65" i="4"/>
  <c r="N378" i="3"/>
  <c r="AE85" i="4"/>
  <c r="AQ125" i="4"/>
  <c r="N535" i="3"/>
  <c r="Y125" i="4"/>
  <c r="BP65" i="4"/>
  <c r="N221" i="3"/>
  <c r="K155" i="4"/>
  <c r="Q95" i="4"/>
  <c r="N340" i="3"/>
  <c r="N439" i="3"/>
  <c r="N413" i="3"/>
  <c r="L210" i="3"/>
  <c r="BJ155" i="4"/>
  <c r="N483" i="3"/>
  <c r="N385" i="3"/>
  <c r="N409" i="3"/>
  <c r="N289" i="3"/>
  <c r="N451" i="3"/>
  <c r="N387" i="3"/>
  <c r="AF65" i="4"/>
  <c r="N493" i="3"/>
  <c r="BL145" i="4"/>
  <c r="N291" i="3"/>
  <c r="N253" i="3"/>
  <c r="N338" i="3"/>
  <c r="Y85" i="4"/>
  <c r="N426" i="3"/>
  <c r="N347" i="3"/>
  <c r="AK45" i="4"/>
  <c r="AE65" i="4"/>
  <c r="AF105" i="4"/>
  <c r="AX105" i="4"/>
  <c r="N363" i="3"/>
  <c r="N190" i="3"/>
  <c r="Z65" i="4"/>
  <c r="N401" i="3"/>
  <c r="BG115" i="4"/>
  <c r="N334" i="3"/>
  <c r="N371" i="3"/>
  <c r="N198" i="3"/>
  <c r="N267" i="3"/>
  <c r="M105" i="4"/>
  <c r="AN105" i="4"/>
  <c r="N397" i="3"/>
  <c r="N248" i="3"/>
  <c r="N484" i="3"/>
  <c r="N399" i="3"/>
  <c r="N419" i="3"/>
  <c r="N411" i="3"/>
  <c r="J95" i="4"/>
  <c r="N480" i="3"/>
  <c r="N192" i="3"/>
  <c r="N432" i="3"/>
  <c r="BN85" i="4"/>
  <c r="N418" i="3"/>
  <c r="U65" i="4"/>
  <c r="N271" i="3"/>
  <c r="K65" i="4" s="1"/>
  <c r="BF45" i="4"/>
  <c r="J115" i="4"/>
  <c r="N99" i="3"/>
  <c r="N293" i="3"/>
  <c r="N193" i="3"/>
  <c r="N283" i="3"/>
  <c r="N490" i="3"/>
  <c r="AL95" i="4"/>
  <c r="AK55" i="4"/>
  <c r="N298" i="3"/>
  <c r="N188" i="3"/>
  <c r="O65" i="4"/>
  <c r="BX75" i="4"/>
  <c r="AB105" i="4"/>
  <c r="N185" i="3"/>
  <c r="N362" i="3"/>
  <c r="AO85" i="4"/>
  <c r="N337" i="3"/>
  <c r="BR85" i="4"/>
  <c r="N560" i="3"/>
  <c r="BB105" i="4"/>
  <c r="AP95" i="4"/>
  <c r="BP85" i="4"/>
  <c r="AF75" i="4"/>
  <c r="L224" i="3"/>
  <c r="P75" i="4"/>
  <c r="AG65" i="4"/>
  <c r="N339" i="3"/>
  <c r="N167" i="3"/>
  <c r="BD105" i="4"/>
  <c r="N477" i="3"/>
  <c r="N359" i="3"/>
  <c r="N175" i="3"/>
  <c r="BB55" i="4"/>
  <c r="N530" i="3"/>
  <c r="N279" i="3"/>
  <c r="S65" i="4" s="1"/>
  <c r="N285" i="3"/>
  <c r="N403" i="3"/>
  <c r="N206" i="3"/>
  <c r="N223" i="3"/>
  <c r="N312" i="3"/>
  <c r="N457" i="3"/>
  <c r="N448" i="3"/>
  <c r="N216" i="3"/>
  <c r="BN75" i="4"/>
  <c r="N235" i="3"/>
  <c r="N396" i="3"/>
  <c r="N321" i="3"/>
  <c r="BG65" i="4"/>
  <c r="G145" i="4"/>
  <c r="BA85" i="4"/>
  <c r="BE75" i="4"/>
  <c r="BE85" i="4"/>
  <c r="AX55" i="4"/>
  <c r="N342" i="3"/>
  <c r="N85" i="4"/>
  <c r="L212" i="3"/>
  <c r="N40" i="3"/>
  <c r="AB65" i="4"/>
  <c r="N585" i="3"/>
  <c r="AB95" i="4"/>
  <c r="L230" i="3"/>
  <c r="N180" i="3"/>
  <c r="N404" i="3"/>
  <c r="N105" i="4"/>
  <c r="X155" i="4"/>
  <c r="N336" i="3"/>
  <c r="AR85" i="4"/>
  <c r="AT85" i="4"/>
  <c r="N367" i="3"/>
  <c r="N48" i="3"/>
  <c r="L502" i="3"/>
  <c r="N365" i="3"/>
  <c r="X65" i="4"/>
  <c r="N189" i="3"/>
  <c r="N454" i="3"/>
  <c r="N317" i="3"/>
  <c r="AG85" i="4"/>
  <c r="N65" i="4"/>
  <c r="AJ105" i="4"/>
  <c r="N239" i="3"/>
  <c r="N196" i="3"/>
  <c r="AM85" i="4"/>
  <c r="N433" i="3"/>
  <c r="AP85" i="4"/>
  <c r="BS75" i="4"/>
  <c r="L85" i="4"/>
  <c r="N61" i="3"/>
  <c r="E145" i="4"/>
  <c r="W135" i="4"/>
  <c r="BB85" i="4"/>
  <c r="N311" i="3"/>
  <c r="N256" i="3"/>
  <c r="AJ95" i="4"/>
  <c r="N307" i="3"/>
  <c r="N252" i="3"/>
  <c r="AU65" i="4"/>
  <c r="L228" i="3"/>
  <c r="N324" i="3"/>
  <c r="AC55" i="4"/>
  <c r="N470" i="3"/>
  <c r="L225" i="3"/>
  <c r="N300" i="3"/>
  <c r="N441" i="3"/>
  <c r="AX85" i="4"/>
  <c r="N187" i="3"/>
  <c r="N8" i="3"/>
  <c r="AY105" i="4"/>
  <c r="N179" i="3"/>
  <c r="L211" i="3"/>
  <c r="N219" i="3"/>
  <c r="AX75" i="4"/>
  <c r="N164" i="3"/>
  <c r="M18" i="3"/>
  <c r="AQ55" i="4"/>
  <c r="BJ45" i="4"/>
  <c r="N52" i="3"/>
  <c r="AP115" i="4"/>
  <c r="N518" i="3"/>
  <c r="CC75" i="4"/>
  <c r="N386" i="3"/>
  <c r="N374" i="3"/>
  <c r="N497" i="3"/>
  <c r="BX85" i="4" s="1"/>
  <c r="AC95" i="4"/>
  <c r="F65" i="4"/>
  <c r="N368" i="3"/>
  <c r="BU85" i="4"/>
  <c r="N272" i="3"/>
  <c r="N302" i="3"/>
  <c r="K105" i="4"/>
  <c r="N350" i="3"/>
  <c r="N335" i="3"/>
  <c r="N377" i="3"/>
  <c r="N402" i="3"/>
  <c r="AC115" i="4"/>
  <c r="BR155" i="4"/>
  <c r="N384" i="3"/>
  <c r="N214" i="3"/>
  <c r="N414" i="3"/>
  <c r="N444" i="3"/>
  <c r="BA45" i="4"/>
  <c r="N346" i="3"/>
  <c r="I135" i="4"/>
  <c r="AT135" i="4"/>
  <c r="N199" i="3"/>
  <c r="N177" i="3"/>
  <c r="N353" i="3"/>
  <c r="V115" i="4"/>
  <c r="BD85" i="4"/>
  <c r="N241" i="3"/>
  <c r="N201" i="3"/>
  <c r="O85" i="4"/>
  <c r="N236" i="3"/>
  <c r="N134" i="3"/>
  <c r="AS155" i="4"/>
  <c r="N326" i="3"/>
  <c r="N191" i="3"/>
  <c r="N278" i="3"/>
  <c r="N309" i="3"/>
  <c r="N77" i="3"/>
  <c r="BI45" i="4"/>
  <c r="N461" i="3"/>
  <c r="N254" i="3"/>
  <c r="E65" i="4"/>
  <c r="AU85" i="4"/>
  <c r="N393" i="3"/>
  <c r="N202" i="3"/>
  <c r="CC65" i="4"/>
  <c r="N277" i="3"/>
  <c r="N150" i="3"/>
  <c r="AU55" i="4"/>
  <c r="BG45" i="4"/>
  <c r="N217" i="3"/>
  <c r="AC85" i="4"/>
  <c r="BY45" i="4"/>
  <c r="AL45" i="4"/>
  <c r="P55" i="4"/>
  <c r="BC75" i="4"/>
  <c r="L19" i="3"/>
  <c r="AA55" i="4"/>
  <c r="BH45" i="4"/>
  <c r="T75" i="4"/>
  <c r="H65" i="4"/>
  <c r="BY75" i="4"/>
  <c r="BP75" i="4"/>
  <c r="H45" i="4"/>
  <c r="N160" i="3"/>
  <c r="N117" i="3"/>
  <c r="N354" i="3"/>
  <c r="N304" i="3"/>
  <c r="AR65" i="4" s="1"/>
  <c r="N276" i="3"/>
  <c r="AL105" i="4"/>
  <c r="AD65" i="4"/>
  <c r="N366" i="3"/>
  <c r="Y75" i="4" s="1"/>
  <c r="AX115" i="4"/>
  <c r="N479" i="3"/>
  <c r="BG85" i="4"/>
  <c r="N352" i="3"/>
  <c r="BV85" i="4"/>
  <c r="N75" i="4"/>
  <c r="N325" i="3"/>
  <c r="L20" i="3"/>
  <c r="N74" i="3"/>
  <c r="AM125" i="4"/>
  <c r="V125" i="4"/>
  <c r="N313" i="3"/>
  <c r="BA65" i="4" s="1"/>
  <c r="N295" i="3"/>
  <c r="N280" i="3"/>
  <c r="AH85" i="4"/>
  <c r="R95" i="4"/>
  <c r="N333" i="3"/>
  <c r="N314" i="3"/>
  <c r="BB65" i="4" s="1"/>
  <c r="N218" i="3"/>
  <c r="N250" i="3"/>
  <c r="N375" i="3"/>
  <c r="BA145" i="4"/>
  <c r="N329" i="3"/>
  <c r="BQ65" i="4" s="1"/>
  <c r="N405" i="3"/>
  <c r="AI85" i="4"/>
  <c r="AP55" i="4"/>
  <c r="BL85" i="4"/>
  <c r="AN65" i="4"/>
  <c r="N605" i="3"/>
  <c r="N496" i="3"/>
  <c r="AT55" i="4"/>
  <c r="N197" i="3"/>
  <c r="N181" i="3"/>
  <c r="BC45" i="4" s="1"/>
  <c r="N320" i="3"/>
  <c r="N388" i="3"/>
  <c r="BD45" i="4"/>
  <c r="N316" i="3"/>
  <c r="BD75" i="4"/>
  <c r="N98" i="3"/>
  <c r="L35" i="4" s="1"/>
  <c r="S135" i="4"/>
  <c r="N308" i="3"/>
  <c r="N204" i="3"/>
  <c r="BZ45" i="4" s="1"/>
  <c r="N194" i="3"/>
  <c r="N233" i="3"/>
  <c r="N437" i="3"/>
  <c r="P85" i="4" s="1"/>
  <c r="AM105" i="4"/>
  <c r="N240" i="3"/>
  <c r="X75" i="4"/>
  <c r="AF55" i="4"/>
  <c r="N195" i="3"/>
  <c r="N96" i="3"/>
  <c r="N564" i="3"/>
  <c r="N488" i="3"/>
  <c r="AS65" i="4"/>
  <c r="N269" i="3"/>
  <c r="N442" i="3"/>
  <c r="N287" i="3"/>
  <c r="N153" i="3"/>
  <c r="BI105" i="4"/>
  <c r="N561" i="3"/>
  <c r="N428" i="3"/>
  <c r="N408" i="3"/>
  <c r="BO75" i="4" s="1"/>
  <c r="N303" i="3"/>
  <c r="N249" i="3"/>
  <c r="N440" i="3"/>
  <c r="R85" i="4"/>
  <c r="AH55" i="4"/>
  <c r="W85" i="4"/>
  <c r="AP105" i="4"/>
  <c r="BU145" i="4"/>
  <c r="N95" i="4"/>
  <c r="N327" i="3"/>
  <c r="N200" i="3"/>
  <c r="N599" i="3"/>
  <c r="BN115" i="4"/>
  <c r="N380" i="3"/>
  <c r="N170" i="3"/>
  <c r="N222" i="3"/>
  <c r="L227" i="3"/>
  <c r="BW75" i="4"/>
  <c r="BD125" i="4"/>
  <c r="X115" i="4"/>
  <c r="BJ65" i="4"/>
  <c r="AA85" i="4"/>
  <c r="N260" i="3"/>
  <c r="S75" i="4"/>
  <c r="N447" i="3"/>
  <c r="N687" i="3"/>
  <c r="P125" i="4" s="1"/>
  <c r="R135" i="4"/>
  <c r="BV145" i="4"/>
  <c r="N215" i="3"/>
  <c r="AB75" i="4"/>
  <c r="AQ85" i="4"/>
  <c r="N364" i="3"/>
  <c r="W75" i="4" s="1"/>
  <c r="N332" i="3"/>
  <c r="P65" i="4"/>
  <c r="N370" i="3"/>
  <c r="N166" i="3"/>
  <c r="N93" i="3"/>
  <c r="BL75" i="4"/>
  <c r="M75" i="4"/>
  <c r="T65" i="4"/>
  <c r="Z75" i="4"/>
  <c r="AL75" i="4"/>
  <c r="AG75" i="4"/>
  <c r="N410" i="3"/>
  <c r="BC55" i="4"/>
  <c r="AJ55" i="4"/>
  <c r="N9" i="3"/>
  <c r="BX45" i="4"/>
  <c r="AV55" i="4"/>
  <c r="AS75" i="4"/>
  <c r="BR45" i="4"/>
  <c r="N139" i="3"/>
  <c r="M65" i="4"/>
  <c r="AI55" i="4"/>
  <c r="N49" i="3"/>
  <c r="N140" i="3"/>
  <c r="N111" i="3"/>
  <c r="L24" i="3"/>
  <c r="L549" i="3"/>
  <c r="BI85" i="4"/>
  <c r="N244" i="3"/>
  <c r="BM45" i="4"/>
  <c r="N331" i="3"/>
  <c r="AW75" i="4"/>
  <c r="N430" i="3"/>
  <c r="AU45" i="4"/>
  <c r="BK65" i="4"/>
  <c r="AR55" i="4"/>
  <c r="BI75" i="4"/>
  <c r="BD65" i="4"/>
  <c r="BZ65" i="4"/>
  <c r="AU25" i="4"/>
  <c r="AQ65" i="4"/>
  <c r="T85" i="4"/>
  <c r="BT45" i="4"/>
  <c r="N149" i="3"/>
  <c r="N38" i="3"/>
  <c r="N65" i="3"/>
  <c r="L18" i="3"/>
  <c r="N126" i="3"/>
  <c r="V105" i="4"/>
  <c r="N76" i="3"/>
  <c r="R65" i="4"/>
  <c r="N79" i="3"/>
  <c r="Q65" i="4"/>
  <c r="N132" i="3"/>
  <c r="BO45" i="4"/>
  <c r="N51" i="3"/>
  <c r="G35" i="4"/>
  <c r="N141" i="3"/>
  <c r="N133" i="3"/>
  <c r="N13" i="3"/>
  <c r="M25" i="4"/>
  <c r="N114" i="3"/>
  <c r="AB35" i="4"/>
  <c r="G14" i="4"/>
  <c r="K85" i="4"/>
  <c r="CA45" i="4"/>
  <c r="CA65" i="4"/>
  <c r="AP75" i="4"/>
  <c r="AO55" i="4"/>
  <c r="AT75" i="4"/>
  <c r="H75" i="4"/>
  <c r="N157" i="3"/>
  <c r="N10" i="3"/>
  <c r="N97" i="3"/>
  <c r="AZ25" i="4"/>
  <c r="N11" i="3"/>
  <c r="AW25" i="4"/>
  <c r="BZ75" i="4"/>
  <c r="N112" i="3"/>
  <c r="N50" i="3"/>
  <c r="N60" i="3"/>
  <c r="N84" i="3"/>
  <c r="K25" i="4"/>
  <c r="N71" i="3"/>
  <c r="N101" i="3"/>
  <c r="BK105" i="4"/>
  <c r="T105" i="4"/>
  <c r="N512" i="3"/>
  <c r="N258" i="3"/>
  <c r="N382" i="3"/>
  <c r="BX65" i="4"/>
  <c r="AC135" i="4"/>
  <c r="AZ85" i="4"/>
  <c r="N168" i="3"/>
  <c r="I85" i="4"/>
  <c r="U85" i="4"/>
  <c r="R55" i="4"/>
  <c r="N174" i="3"/>
  <c r="AV45" i="4" s="1"/>
  <c r="BW65" i="4"/>
  <c r="BP45" i="4"/>
  <c r="N171" i="3"/>
  <c r="AN75" i="4"/>
  <c r="AN45" i="4"/>
  <c r="N296" i="3"/>
  <c r="K55" i="4"/>
  <c r="N135" i="3"/>
  <c r="M45" i="4"/>
  <c r="N85" i="3"/>
  <c r="BF25" i="4" s="1"/>
  <c r="AA45" i="4"/>
  <c r="N12" i="3"/>
  <c r="V25" i="4"/>
  <c r="AD55" i="4"/>
  <c r="AH75" i="4"/>
  <c r="BV45" i="4"/>
  <c r="N45" i="3"/>
  <c r="AA75" i="4"/>
  <c r="N39" i="3"/>
  <c r="BB45" i="4"/>
  <c r="N55" i="3"/>
  <c r="N124" i="3"/>
  <c r="N41" i="3"/>
  <c r="N69" i="3"/>
  <c r="J35" i="4"/>
  <c r="R105" i="4"/>
  <c r="N125" i="3"/>
  <c r="N106" i="3"/>
  <c r="T35" i="4" s="1"/>
  <c r="L105" i="4"/>
  <c r="AN85" i="4"/>
  <c r="N127" i="3"/>
  <c r="H55" i="4"/>
  <c r="AS55" i="4"/>
  <c r="BL45" i="4"/>
  <c r="BF65" i="4"/>
  <c r="N72" i="3"/>
  <c r="N100" i="3"/>
  <c r="N15" i="3"/>
  <c r="N102" i="3"/>
  <c r="N104" i="3"/>
  <c r="AO35" i="4"/>
  <c r="L26" i="3"/>
  <c r="N73" i="3"/>
  <c r="AT25" i="4" s="1"/>
  <c r="AO45" i="4"/>
  <c r="Y35" i="4"/>
  <c r="J55" i="4"/>
  <c r="BK45" i="4"/>
  <c r="BU75" i="4"/>
  <c r="H85" i="4"/>
  <c r="N156" i="3"/>
  <c r="BL65" i="4"/>
  <c r="AO75" i="4"/>
  <c r="N82" i="3"/>
  <c r="N147" i="3"/>
  <c r="AJ35" i="4"/>
  <c r="N14" i="3"/>
  <c r="N131" i="3"/>
  <c r="N16" i="3"/>
  <c r="S105" i="4"/>
  <c r="N226" i="3"/>
  <c r="AT65" i="4"/>
  <c r="N420" i="3"/>
  <c r="N481" i="3"/>
  <c r="AS85" i="4"/>
  <c r="AY75" i="4"/>
  <c r="N301" i="3"/>
  <c r="AJ75" i="4"/>
  <c r="AY45" i="4"/>
  <c r="BE65" i="4"/>
  <c r="AC65" i="4"/>
  <c r="BM75" i="4"/>
  <c r="AM45" i="4"/>
  <c r="L65" i="4"/>
  <c r="BV65" i="4"/>
  <c r="N113" i="3"/>
  <c r="N92" i="3"/>
  <c r="AX25" i="4"/>
  <c r="N35" i="3"/>
  <c r="AA35" i="4"/>
  <c r="L32" i="3"/>
  <c r="AE35" i="4"/>
  <c r="F75" i="4"/>
  <c r="N445" i="3"/>
  <c r="BS45" i="4"/>
  <c r="AY55" i="4"/>
  <c r="BT75" i="4"/>
  <c r="AL65" i="4"/>
  <c r="AQ75" i="4"/>
  <c r="N162" i="3"/>
  <c r="N67" i="3"/>
  <c r="N56" i="3"/>
  <c r="R25" i="4"/>
  <c r="N17" i="3"/>
  <c r="O14" i="4" s="1"/>
  <c r="N37" i="3"/>
  <c r="N58" i="3"/>
  <c r="N121" i="3"/>
  <c r="AI35" i="4" s="1"/>
  <c r="N80" i="3"/>
  <c r="J25" i="4"/>
  <c r="AL25" i="4"/>
  <c r="AA65" i="4"/>
  <c r="N55" i="4"/>
  <c r="AD85" i="4"/>
  <c r="CA75" i="4"/>
  <c r="N245" i="3"/>
  <c r="AP65" i="4"/>
  <c r="BH65" i="4"/>
  <c r="N54" i="3"/>
  <c r="N95" i="3"/>
  <c r="N154" i="3"/>
  <c r="AB45" i="4" s="1"/>
  <c r="X45" i="4"/>
  <c r="N161" i="3"/>
  <c r="L25" i="3"/>
  <c r="N70" i="3"/>
  <c r="N87" i="3"/>
  <c r="N118" i="3"/>
  <c r="N351" i="3"/>
  <c r="J75" i="4" s="1"/>
  <c r="L27" i="3"/>
  <c r="G45" i="4"/>
  <c r="AX65" i="4"/>
  <c r="K75" i="4"/>
  <c r="BF75" i="4"/>
  <c r="N137" i="3"/>
  <c r="AO65" i="4"/>
  <c r="BE45" i="4"/>
  <c r="G75" i="4"/>
  <c r="N86" i="3"/>
  <c r="N78" i="3"/>
  <c r="AY25" i="4" s="1"/>
  <c r="L21" i="3"/>
  <c r="U25" i="4"/>
  <c r="N63" i="3"/>
  <c r="N94" i="3"/>
  <c r="N36" i="3"/>
  <c r="AR25" i="4"/>
  <c r="E45" i="4"/>
  <c r="BG25" i="4"/>
  <c r="AJ45" i="4"/>
  <c r="H14" i="4"/>
  <c r="AH45" i="4"/>
  <c r="N142" i="3"/>
  <c r="AN25" i="4"/>
  <c r="I55" i="4"/>
  <c r="V95" i="4"/>
  <c r="X105" i="4"/>
  <c r="P95" i="4"/>
  <c r="AA95" i="4"/>
  <c r="BJ105" i="4"/>
  <c r="AH105" i="4"/>
  <c r="R75" i="4"/>
  <c r="N138" i="3"/>
  <c r="AM35" i="4"/>
  <c r="K14" i="4"/>
  <c r="AI65" i="4"/>
  <c r="X85" i="4"/>
  <c r="N115" i="3"/>
  <c r="N34" i="3"/>
  <c r="G25" i="4" s="1"/>
  <c r="L14" i="4"/>
  <c r="BH25" i="4"/>
  <c r="F45" i="4"/>
  <c r="O45" i="4"/>
  <c r="AC25" i="4"/>
  <c r="M95" i="4"/>
  <c r="N431" i="3"/>
  <c r="N143" i="3"/>
  <c r="I45" i="4"/>
  <c r="W25" i="4"/>
  <c r="U105" i="4"/>
  <c r="AW105" i="4"/>
  <c r="N231" i="3"/>
  <c r="Z55" i="4" s="1"/>
  <c r="N389" i="3"/>
  <c r="AV75" i="4" s="1"/>
  <c r="I65" i="4"/>
  <c r="AK95" i="4"/>
  <c r="N282" i="3"/>
  <c r="V65" i="4" s="1"/>
  <c r="AI75" i="4"/>
  <c r="BA75" i="4"/>
  <c r="BR75" i="4"/>
  <c r="L23" i="3"/>
  <c r="AH65" i="4"/>
  <c r="N53" i="3"/>
  <c r="N62" i="3"/>
  <c r="AK75" i="4"/>
  <c r="AT45" i="4"/>
  <c r="N415" i="3"/>
  <c r="AB55" i="4"/>
  <c r="G85" i="4"/>
  <c r="N43" i="3"/>
  <c r="N64" i="3"/>
  <c r="AK25" i="4" s="1"/>
  <c r="N81" i="3"/>
  <c r="N44" i="3"/>
  <c r="Q25" i="4" s="1"/>
  <c r="N47" i="3"/>
  <c r="T25" i="4" s="1"/>
  <c r="AN35" i="4"/>
  <c r="N75" i="3"/>
  <c r="AB85" i="4"/>
  <c r="AE75" i="4"/>
  <c r="N110" i="3"/>
  <c r="X35" i="4" s="1"/>
  <c r="N421" i="3"/>
  <c r="AL55" i="4"/>
  <c r="N155" i="3"/>
  <c r="N108" i="3"/>
  <c r="N178" i="3"/>
  <c r="AZ45" i="4" s="1"/>
  <c r="N68" i="3"/>
  <c r="AO25" i="4" s="1"/>
  <c r="N46" i="3"/>
  <c r="N66" i="3"/>
  <c r="Z25" i="4"/>
  <c r="N103" i="3"/>
  <c r="L22" i="3"/>
  <c r="AH25" i="4"/>
  <c r="BA25" i="4"/>
  <c r="V35" i="4"/>
  <c r="BD55" i="4"/>
  <c r="BV75" i="4"/>
  <c r="L55" i="4"/>
  <c r="AZ55" i="4"/>
  <c r="L33" i="3"/>
  <c r="AY65" i="4"/>
  <c r="M55" i="4"/>
  <c r="N158" i="3"/>
  <c r="AI25" i="4"/>
  <c r="N144" i="3"/>
  <c r="N91" i="3"/>
  <c r="E35" i="4" s="1"/>
  <c r="AS45" i="4"/>
  <c r="N169" i="3"/>
  <c r="N57" i="3"/>
  <c r="N116" i="3"/>
  <c r="AD35" i="4" s="1"/>
  <c r="X25" i="4"/>
  <c r="BB25" i="4"/>
  <c r="W45" i="4"/>
  <c r="R35" i="4"/>
  <c r="AD25" i="4"/>
  <c r="N395" i="3"/>
  <c r="AW45" i="4"/>
  <c r="V85" i="4"/>
  <c r="AG55" i="4"/>
  <c r="Y65" i="4"/>
  <c r="Q85" i="4"/>
  <c r="AV25" i="4"/>
  <c r="Y25" i="4"/>
  <c r="N152" i="3"/>
  <c r="Z45" i="4" s="1"/>
  <c r="N145" i="3"/>
  <c r="N107" i="3"/>
  <c r="N109" i="3"/>
  <c r="N119" i="3"/>
  <c r="AG35" i="4" s="1"/>
  <c r="N159" i="3"/>
  <c r="N83" i="3"/>
  <c r="AS25" i="4"/>
  <c r="AP25" i="4"/>
  <c r="M14" i="4"/>
  <c r="BC25" i="4"/>
  <c r="AE25" i="4"/>
  <c r="AE45" i="4"/>
  <c r="Z105" i="4"/>
  <c r="F14" i="4"/>
  <c r="N35" i="4"/>
  <c r="N45" i="4"/>
  <c r="F35" i="4"/>
  <c r="I25" i="4"/>
  <c r="AS95" i="4"/>
  <c r="BF105" i="4"/>
  <c r="AG105" i="4"/>
  <c r="N14" i="4"/>
  <c r="AR105" i="4"/>
  <c r="N270" i="3"/>
  <c r="AR45" i="4"/>
  <c r="N59" i="3"/>
  <c r="AF25" i="4" s="1"/>
  <c r="AM25" i="4"/>
  <c r="BI65" i="4"/>
  <c r="BN45" i="4"/>
  <c r="N105" i="3"/>
  <c r="N151" i="3"/>
  <c r="N146" i="3"/>
  <c r="T45" i="4" s="1"/>
  <c r="N148" i="3"/>
  <c r="N123" i="3"/>
  <c r="AB25" i="4"/>
  <c r="H35" i="4"/>
  <c r="AI45" i="4"/>
  <c r="H25" i="4"/>
  <c r="Z95" i="4"/>
  <c r="T95" i="4"/>
  <c r="U45" i="4"/>
  <c r="N120" i="3"/>
  <c r="AF45" i="4"/>
  <c r="Q35" i="4"/>
  <c r="L45" i="4"/>
  <c r="N25" i="4"/>
  <c r="AM95" i="4"/>
  <c r="Q45" i="4"/>
  <c r="U75" i="4"/>
  <c r="BF85" i="4"/>
  <c r="AU75" i="4"/>
  <c r="AO95" i="4"/>
  <c r="BW85" i="4"/>
  <c r="BQ75" i="4"/>
  <c r="I75" i="4"/>
  <c r="AV105" i="4"/>
  <c r="BS85" i="4"/>
  <c r="AW85" i="4"/>
  <c r="AA105" i="4"/>
  <c r="AX45" i="4"/>
  <c r="Y105" i="4"/>
  <c r="AD95" i="4"/>
  <c r="BH105" i="4"/>
  <c r="AO105" i="4"/>
  <c r="AH95" i="4"/>
  <c r="BA105" i="4"/>
  <c r="N136" i="3"/>
  <c r="X95" i="4"/>
  <c r="BL105" i="4"/>
  <c r="AJ65" i="4"/>
  <c r="BG105" i="4"/>
  <c r="AJ85" i="4"/>
  <c r="BB75" i="4"/>
  <c r="BS65" i="4"/>
  <c r="BJ85" i="4"/>
  <c r="AT95" i="4"/>
  <c r="J85" i="4"/>
  <c r="AM55" i="4"/>
  <c r="AL85" i="4"/>
  <c r="H95" i="4"/>
  <c r="E85" i="4"/>
  <c r="BY65" i="4"/>
  <c r="J65" i="4"/>
  <c r="AY85" i="4"/>
  <c r="AN55" i="4"/>
  <c r="AT105" i="4"/>
  <c r="BH85" i="4"/>
  <c r="BM65" i="4"/>
  <c r="BT85" i="4"/>
  <c r="AR75" i="4"/>
  <c r="N220" i="3"/>
  <c r="E75" i="4"/>
  <c r="CB75" i="4"/>
  <c r="O75" i="4"/>
  <c r="W95" i="4"/>
  <c r="BK85" i="4"/>
  <c r="L95" i="4"/>
  <c r="AP45" i="4"/>
  <c r="J14" i="4"/>
  <c r="P25" i="4"/>
  <c r="AC45" i="4"/>
  <c r="AG45" i="4"/>
  <c r="Y45" i="4"/>
  <c r="P150" i="3" l="1"/>
  <c r="P158" i="3"/>
  <c r="N33" i="3"/>
  <c r="N22" i="3"/>
  <c r="P154" i="3"/>
  <c r="P43" i="3"/>
  <c r="N23" i="3"/>
  <c r="P142" i="3"/>
  <c r="P137" i="3"/>
  <c r="S37" i="3"/>
  <c r="P94" i="3"/>
  <c r="N21" i="3"/>
  <c r="N27" i="3"/>
  <c r="N25" i="3"/>
  <c r="N32" i="3"/>
  <c r="S16" i="3"/>
  <c r="AK15" i="2" s="1"/>
  <c r="P146" i="3"/>
  <c r="N26" i="3"/>
  <c r="S15" i="3"/>
  <c r="AK14" i="2" s="1"/>
  <c r="S12" i="3"/>
  <c r="AK12" i="2" s="1"/>
  <c r="P171" i="3"/>
  <c r="P168" i="3"/>
  <c r="S10" i="3"/>
  <c r="AK11" i="2" s="1"/>
  <c r="S13" i="3"/>
  <c r="AK13" i="2" s="1"/>
  <c r="S133" i="3"/>
  <c r="N18" i="3"/>
  <c r="N549" i="3"/>
  <c r="N24" i="3"/>
  <c r="P138" i="3"/>
  <c r="S9" i="3"/>
  <c r="AK9" i="2" s="1"/>
  <c r="P166" i="3"/>
  <c r="N227" i="3"/>
  <c r="P170" i="3"/>
  <c r="P564" i="3"/>
  <c r="P280" i="3"/>
  <c r="N20" i="3"/>
  <c r="N19" i="3"/>
  <c r="P444" i="3"/>
  <c r="S215" i="3"/>
  <c r="P164" i="3"/>
  <c r="N211" i="3"/>
  <c r="N225" i="3"/>
  <c r="N228" i="3"/>
  <c r="N502" i="3"/>
  <c r="N230" i="3"/>
  <c r="N212" i="3"/>
  <c r="P175" i="3"/>
  <c r="P359" i="3"/>
  <c r="P167" i="3"/>
  <c r="N224" i="3"/>
  <c r="S348" i="3"/>
  <c r="N210" i="3"/>
  <c r="P165" i="3"/>
  <c r="P435" i="3"/>
  <c r="P163" i="3"/>
  <c r="P173" i="3"/>
  <c r="P172" i="3"/>
  <c r="N614" i="3"/>
  <c r="P355" i="3"/>
  <c r="N548" i="3"/>
  <c r="S555" i="3"/>
  <c r="N501" i="3"/>
  <c r="P274" i="3"/>
  <c r="N613" i="3"/>
  <c r="S428" i="3"/>
  <c r="N550" i="3"/>
  <c r="N547" i="3"/>
  <c r="N611" i="3"/>
  <c r="P568" i="3"/>
  <c r="S506" i="3"/>
  <c r="N5" i="3"/>
  <c r="N551" i="3"/>
  <c r="N612" i="3"/>
  <c r="N503" i="3"/>
  <c r="S267" i="3"/>
  <c r="S557" i="3"/>
  <c r="N610" i="3"/>
  <c r="BL291" i="2"/>
  <c r="P89" i="3"/>
  <c r="S94" i="3" s="1"/>
  <c r="AK100" i="2" s="1"/>
  <c r="BL130" i="2"/>
  <c r="P208" i="3"/>
  <c r="S210" i="3" s="1"/>
  <c r="AK204" i="2" s="1"/>
  <c r="P859" i="3"/>
  <c r="P872" i="3" s="1"/>
  <c r="P499" i="3"/>
  <c r="S501" i="3" s="1"/>
  <c r="AK388" i="2" s="1"/>
  <c r="BL381" i="2"/>
  <c r="BL24" i="2"/>
  <c r="S19" i="3"/>
  <c r="AK25" i="2" s="1"/>
  <c r="BL527" i="2"/>
  <c r="BL88" i="2"/>
  <c r="BL656" i="2"/>
  <c r="P783" i="3"/>
  <c r="P545" i="3"/>
  <c r="BL477" i="2"/>
  <c r="P424" i="3"/>
  <c r="P344" i="3"/>
  <c r="P129" i="3"/>
  <c r="S136" i="3" s="1"/>
  <c r="AK147" i="2" s="1"/>
  <c r="BI149" i="4"/>
  <c r="BK149" i="4" s="1"/>
  <c r="BM149" i="4" s="1"/>
  <c r="BO149" i="4" s="1"/>
  <c r="BQ149" i="4" s="1"/>
  <c r="BS149" i="4" s="1"/>
  <c r="BU149" i="4" s="1"/>
  <c r="BW149" i="4" s="1"/>
  <c r="BY149" i="4" s="1"/>
  <c r="BH139" i="4"/>
  <c r="BJ139" i="4" s="1"/>
  <c r="BL139" i="4" s="1"/>
  <c r="BN139" i="4" s="1"/>
  <c r="BP139" i="4" s="1"/>
  <c r="BR139" i="4" s="1"/>
  <c r="BT139" i="4" s="1"/>
  <c r="BV139" i="4" s="1"/>
  <c r="BX139" i="4" s="1"/>
  <c r="AF17" i="4"/>
  <c r="AH35" i="4"/>
  <c r="S35" i="4"/>
  <c r="U35" i="4"/>
  <c r="F25" i="4"/>
  <c r="AJ25" i="4"/>
  <c r="AF35" i="4"/>
  <c r="AA25" i="4"/>
  <c r="BE25" i="4"/>
  <c r="K35" i="4"/>
  <c r="P14" i="4"/>
  <c r="Z85" i="4"/>
  <c r="AM75" i="4"/>
  <c r="BO85" i="4"/>
  <c r="BU65" i="4"/>
  <c r="AZ75" i="4"/>
  <c r="AE55" i="4"/>
  <c r="T55" i="4"/>
  <c r="Y55" i="4"/>
  <c r="AZ65" i="4"/>
  <c r="W65" i="4"/>
  <c r="BH75" i="4"/>
  <c r="CB65" i="4"/>
  <c r="E95" i="4"/>
  <c r="AF95" i="4"/>
  <c r="O105" i="4"/>
  <c r="Q105" i="4"/>
  <c r="S95" i="4"/>
  <c r="L7" i="3"/>
  <c r="AK35" i="4"/>
  <c r="BD25" i="4"/>
  <c r="S45" i="4"/>
  <c r="T14" i="4"/>
  <c r="U14" i="4"/>
  <c r="P45" i="4"/>
  <c r="S14" i="4"/>
  <c r="AQ25" i="4"/>
  <c r="E25" i="4"/>
  <c r="AD45" i="4"/>
  <c r="AL35" i="4"/>
  <c r="AG25" i="4"/>
  <c r="G105" i="4"/>
  <c r="V55" i="4"/>
  <c r="BE105" i="4"/>
  <c r="AW55" i="4"/>
  <c r="BW45" i="4"/>
  <c r="W55" i="4"/>
  <c r="AQ105" i="4"/>
  <c r="CB45" i="4"/>
  <c r="M35" i="4"/>
  <c r="V75" i="4"/>
  <c r="Q75" i="4"/>
  <c r="AU105" i="4"/>
  <c r="AS105" i="4"/>
  <c r="E105" i="4"/>
  <c r="AN95" i="4"/>
  <c r="I105" i="4"/>
  <c r="V45" i="4"/>
  <c r="AQ45" i="4"/>
  <c r="S25" i="4"/>
  <c r="K45" i="4"/>
  <c r="W14" i="4"/>
  <c r="U55" i="4"/>
  <c r="X14" i="4"/>
  <c r="L25" i="4"/>
  <c r="BA55" i="4"/>
  <c r="Z35" i="4"/>
  <c r="V14" i="4"/>
  <c r="AC75" i="4"/>
  <c r="Q55" i="4"/>
  <c r="BO65" i="4"/>
  <c r="BQ45" i="4"/>
  <c r="R14" i="4"/>
  <c r="AW65" i="4"/>
  <c r="L75" i="4"/>
  <c r="F95" i="4"/>
  <c r="G55" i="4"/>
  <c r="BJ75" i="4"/>
  <c r="S55" i="4"/>
  <c r="G65" i="4"/>
  <c r="F105" i="4"/>
  <c r="H115" i="4"/>
  <c r="F115" i="4"/>
  <c r="G115" i="4"/>
  <c r="AE105" i="4"/>
  <c r="O55" i="4"/>
  <c r="J45" i="4"/>
  <c r="W35" i="4"/>
  <c r="R45" i="4"/>
  <c r="AC35" i="4"/>
  <c r="Y14" i="4"/>
  <c r="I35" i="4"/>
  <c r="P35" i="4"/>
  <c r="O35" i="4"/>
  <c r="I14" i="4"/>
  <c r="BT65" i="4"/>
  <c r="S85" i="4"/>
  <c r="AV65" i="4"/>
  <c r="Q14" i="4"/>
  <c r="BN65" i="4"/>
  <c r="BU45" i="4"/>
  <c r="F55" i="4"/>
  <c r="BK75" i="4"/>
  <c r="CD65" i="4"/>
  <c r="BQ85" i="4"/>
  <c r="AD75" i="4"/>
  <c r="E55" i="4"/>
  <c r="I115" i="4"/>
  <c r="AD105" i="4"/>
  <c r="H105" i="4"/>
  <c r="G95" i="4"/>
  <c r="E115" i="4"/>
  <c r="T214" i="3" l="1"/>
  <c r="P30" i="3"/>
  <c r="BL690" i="2"/>
  <c r="BL197" i="2"/>
  <c r="P608" i="3"/>
  <c r="P674" i="3"/>
  <c r="BL247" i="2"/>
  <c r="P263" i="3"/>
  <c r="BL427" i="2"/>
  <c r="BL334" i="2"/>
  <c r="T505" i="3"/>
  <c r="S18" i="3"/>
  <c r="AK20" i="2" s="1"/>
  <c r="P213" i="3"/>
  <c r="S224" i="3" s="1"/>
  <c r="AK226" i="2" s="1"/>
  <c r="S91" i="3"/>
  <c r="AK95" i="2" s="1"/>
  <c r="P504" i="3"/>
  <c r="S511" i="3" s="1"/>
  <c r="AK400" i="2" s="1"/>
  <c r="S861" i="3"/>
  <c r="AK697" i="2" s="1"/>
  <c r="S93" i="3"/>
  <c r="AK97" i="2" s="1"/>
  <c r="S154" i="3"/>
  <c r="AK165" i="2" s="1"/>
  <c r="S138" i="3"/>
  <c r="AK153" i="2" s="1"/>
  <c r="S131" i="3"/>
  <c r="AK136" i="2" s="1"/>
  <c r="S134" i="3"/>
  <c r="AK144" i="2" s="1"/>
  <c r="S158" i="3"/>
  <c r="AK169" i="2" s="1"/>
  <c r="S142" i="3"/>
  <c r="AK156" i="2" s="1"/>
  <c r="S163" i="3"/>
  <c r="AK172" i="2" s="1"/>
  <c r="S146" i="3"/>
  <c r="AK159" i="2" s="1"/>
  <c r="S132" i="3"/>
  <c r="AK139" i="2" s="1"/>
  <c r="S150" i="3"/>
  <c r="AK162" i="2" s="1"/>
  <c r="S137" i="3"/>
  <c r="AK150" i="2" s="1"/>
  <c r="S547" i="3"/>
  <c r="AK434" i="2" s="1"/>
  <c r="P553" i="3"/>
  <c r="S351" i="3"/>
  <c r="AK304" i="2" s="1"/>
  <c r="S359" i="3"/>
  <c r="AK308" i="2" s="1"/>
  <c r="S346" i="3"/>
  <c r="AK297" i="2" s="1"/>
  <c r="S349" i="3"/>
  <c r="AK301" i="2" s="1"/>
  <c r="S355" i="3"/>
  <c r="AK306" i="2" s="1"/>
  <c r="S347" i="3"/>
  <c r="AK298" i="2" s="1"/>
  <c r="P795" i="3"/>
  <c r="S785" i="3"/>
  <c r="AK663" i="2" s="1"/>
  <c r="S435" i="3"/>
  <c r="AK353" i="2" s="1"/>
  <c r="S431" i="3"/>
  <c r="AK351" i="2" s="1"/>
  <c r="S426" i="3"/>
  <c r="AK340" i="2" s="1"/>
  <c r="S444" i="3"/>
  <c r="AK356" i="2" s="1"/>
  <c r="S427" i="3"/>
  <c r="AK342" i="2" s="1"/>
  <c r="S429" i="3"/>
  <c r="AK348" i="2" s="1"/>
  <c r="S872" i="3"/>
  <c r="AK704" i="2" s="1"/>
  <c r="S874" i="3"/>
  <c r="AK707" i="2" s="1"/>
  <c r="S8" i="3"/>
  <c r="N70" i="2"/>
  <c r="L6" i="3"/>
  <c r="S270" i="3" l="1"/>
  <c r="AK260" i="2" s="1"/>
  <c r="S268" i="3"/>
  <c r="AK257" i="2" s="1"/>
  <c r="S265" i="3"/>
  <c r="AK253" i="2" s="1"/>
  <c r="S274" i="3"/>
  <c r="AK262" i="2" s="1"/>
  <c r="S266" i="3"/>
  <c r="AK254" i="2" s="1"/>
  <c r="S280" i="3"/>
  <c r="AK264" i="2" s="1"/>
  <c r="S750" i="3"/>
  <c r="AK609" i="2" s="1"/>
  <c r="P682" i="3"/>
  <c r="S774" i="3"/>
  <c r="AK645" i="2" s="1"/>
  <c r="S734" i="3"/>
  <c r="AK585" i="2" s="1"/>
  <c r="S766" i="3"/>
  <c r="AK633" i="2" s="1"/>
  <c r="S758" i="3"/>
  <c r="AK621" i="2" s="1"/>
  <c r="S742" i="3"/>
  <c r="AK597" i="2" s="1"/>
  <c r="S676" i="3"/>
  <c r="AK534" i="2" s="1"/>
  <c r="P34" i="3"/>
  <c r="S36" i="3"/>
  <c r="AK57" i="2" s="1"/>
  <c r="S32" i="3"/>
  <c r="AK51" i="2" s="1"/>
  <c r="BL44" i="2"/>
  <c r="S35" i="3"/>
  <c r="AK55" i="2" s="1"/>
  <c r="P616" i="3"/>
  <c r="S610" i="3"/>
  <c r="AK484" i="2" s="1"/>
  <c r="S217" i="3"/>
  <c r="AK213" i="2" s="1"/>
  <c r="S220" i="3"/>
  <c r="AK217" i="2" s="1"/>
  <c r="S213" i="3"/>
  <c r="AK207" i="2" s="1"/>
  <c r="S214" i="3"/>
  <c r="AK209" i="2" s="1"/>
  <c r="S221" i="3"/>
  <c r="AK220" i="2" s="1"/>
  <c r="S504" i="3"/>
  <c r="AK391" i="2" s="1"/>
  <c r="S505" i="3"/>
  <c r="AK393" i="2" s="1"/>
  <c r="S508" i="3"/>
  <c r="AK397" i="2" s="1"/>
  <c r="S797" i="3"/>
  <c r="AK672" i="2" s="1"/>
  <c r="S795" i="3"/>
  <c r="AK669" i="2" s="1"/>
  <c r="S568" i="3"/>
  <c r="AK454" i="2" s="1"/>
  <c r="S560" i="3"/>
  <c r="AK449" i="2" s="1"/>
  <c r="S554" i="3"/>
  <c r="AK441" i="2" s="1"/>
  <c r="S553" i="3"/>
  <c r="AK438" i="2" s="1"/>
  <c r="S558" i="3"/>
  <c r="AK446" i="2" s="1"/>
  <c r="S564" i="3"/>
  <c r="AK451" i="2" s="1"/>
  <c r="P5" i="3"/>
  <c r="Q7" i="3" s="1"/>
  <c r="FD4" i="2"/>
  <c r="FC4" i="2"/>
  <c r="FB4" i="2"/>
  <c r="FA4" i="2"/>
  <c r="EZ4" i="2"/>
  <c r="EY4" i="2"/>
  <c r="EX4" i="2"/>
  <c r="EW4" i="2"/>
  <c r="EV4" i="2"/>
  <c r="EU4" i="2"/>
  <c r="ET4" i="2"/>
  <c r="ES4" i="2"/>
  <c r="ER4" i="2"/>
  <c r="EQ4" i="2"/>
  <c r="EP4" i="2"/>
  <c r="EO4" i="2"/>
  <c r="EN4" i="2"/>
  <c r="EM4" i="2"/>
  <c r="EL4" i="2"/>
  <c r="EK4" i="2"/>
  <c r="EJ4" i="2"/>
  <c r="EI4" i="2"/>
  <c r="EH4" i="2"/>
  <c r="EG4" i="2"/>
  <c r="EF4" i="2"/>
  <c r="EE4" i="2"/>
  <c r="ED4" i="2"/>
  <c r="EC4" i="2"/>
  <c r="EB4" i="2"/>
  <c r="EA4" i="2"/>
  <c r="DZ4" i="2"/>
  <c r="DY4" i="2"/>
  <c r="DX4" i="2"/>
  <c r="DW4" i="2"/>
  <c r="DV4" i="2"/>
  <c r="DU4" i="2"/>
  <c r="DT4" i="2"/>
  <c r="DS4" i="2"/>
  <c r="DR4" i="2"/>
  <c r="DQ4" i="2"/>
  <c r="DP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K4" i="2"/>
  <c r="J4" i="2"/>
  <c r="I4" i="2"/>
  <c r="H4" i="2"/>
  <c r="G4" i="2"/>
  <c r="F4" i="2"/>
  <c r="E4" i="2"/>
  <c r="D4" i="2"/>
  <c r="C4" i="2"/>
  <c r="B4" i="2"/>
  <c r="HN3" i="2"/>
  <c r="HM3" i="2"/>
  <c r="HL3" i="2"/>
  <c r="HK3" i="2"/>
  <c r="HJ3" i="2"/>
  <c r="HI3" i="2"/>
  <c r="HH3" i="2"/>
  <c r="HG3" i="2"/>
  <c r="HF3" i="2"/>
  <c r="HE3" i="2"/>
  <c r="HD3" i="2"/>
  <c r="HC3" i="2"/>
  <c r="HB3" i="2"/>
  <c r="HA3" i="2"/>
  <c r="GZ3" i="2"/>
  <c r="GY3" i="2"/>
  <c r="GX3" i="2"/>
  <c r="GW3" i="2"/>
  <c r="GV3" i="2"/>
  <c r="GU3" i="2"/>
  <c r="GT3" i="2"/>
  <c r="GS3" i="2"/>
  <c r="GR3" i="2"/>
  <c r="GQ3" i="2"/>
  <c r="GP3" i="2"/>
  <c r="GO3" i="2"/>
  <c r="GN3" i="2"/>
  <c r="GM3" i="2"/>
  <c r="GL3" i="2"/>
  <c r="GK3" i="2"/>
  <c r="GJ3" i="2"/>
  <c r="GI3" i="2"/>
  <c r="GH3" i="2"/>
  <c r="GG3" i="2"/>
  <c r="GF3" i="2"/>
  <c r="GE3" i="2"/>
  <c r="GD3" i="2"/>
  <c r="GC3" i="2"/>
  <c r="GB3" i="2"/>
  <c r="GA3" i="2"/>
  <c r="FZ3" i="2"/>
  <c r="FY3" i="2"/>
  <c r="FX3" i="2"/>
  <c r="FW3" i="2"/>
  <c r="FV3" i="2"/>
  <c r="FU3" i="2"/>
  <c r="FT3" i="2"/>
  <c r="FS3" i="2"/>
  <c r="FR3" i="2"/>
  <c r="FQ3" i="2"/>
  <c r="FP3" i="2"/>
  <c r="FO3" i="2"/>
  <c r="FN3" i="2"/>
  <c r="FM3" i="2"/>
  <c r="FL3" i="2"/>
  <c r="FK3" i="2"/>
  <c r="FJ3" i="2"/>
  <c r="FI3" i="2"/>
  <c r="FH3" i="2"/>
  <c r="FG3" i="2"/>
  <c r="FF3" i="2"/>
  <c r="FE3" i="2"/>
  <c r="FD3" i="2"/>
  <c r="FC3" i="2"/>
  <c r="FB3" i="2"/>
  <c r="FA3" i="2"/>
  <c r="EZ3" i="2"/>
  <c r="EY3" i="2"/>
  <c r="EX3" i="2"/>
  <c r="EW3" i="2"/>
  <c r="EV3" i="2"/>
  <c r="EU3" i="2"/>
  <c r="ET3" i="2"/>
  <c r="ES3" i="2"/>
  <c r="ER3" i="2"/>
  <c r="EQ3" i="2"/>
  <c r="EP3" i="2"/>
  <c r="EO3" i="2"/>
  <c r="EN3" i="2"/>
  <c r="EM3" i="2"/>
  <c r="EL3" i="2"/>
  <c r="EK3" i="2"/>
  <c r="EJ3" i="2"/>
  <c r="EI3" i="2"/>
  <c r="EH3" i="2"/>
  <c r="EG3" i="2"/>
  <c r="EF3" i="2"/>
  <c r="EE3" i="2"/>
  <c r="ED3" i="2"/>
  <c r="EC3" i="2"/>
  <c r="EB3" i="2"/>
  <c r="EA3" i="2"/>
  <c r="DZ3" i="2"/>
  <c r="DY3" i="2"/>
  <c r="DX3" i="2"/>
  <c r="DW3" i="2"/>
  <c r="DV3" i="2"/>
  <c r="DU3" i="2"/>
  <c r="DT3" i="2"/>
  <c r="DS3" i="2"/>
  <c r="DR3" i="2"/>
  <c r="DQ3" i="2"/>
  <c r="DP3" i="2"/>
  <c r="HN2" i="2"/>
  <c r="HM2" i="2"/>
  <c r="HL2" i="2"/>
  <c r="HK2" i="2"/>
  <c r="HJ2" i="2"/>
  <c r="HI2" i="2"/>
  <c r="HH2" i="2"/>
  <c r="HG2" i="2"/>
  <c r="HF2" i="2"/>
  <c r="HE2" i="2"/>
  <c r="HD2" i="2"/>
  <c r="HC2" i="2"/>
  <c r="HB2" i="2"/>
  <c r="HA2" i="2"/>
  <c r="GZ2" i="2"/>
  <c r="GY2" i="2"/>
  <c r="GX2" i="2"/>
  <c r="GW2" i="2"/>
  <c r="GV2" i="2"/>
  <c r="GU2" i="2"/>
  <c r="GT2" i="2"/>
  <c r="GS2" i="2"/>
  <c r="GR2" i="2"/>
  <c r="GQ2" i="2"/>
  <c r="GP2" i="2"/>
  <c r="GO2" i="2"/>
  <c r="GN2" i="2"/>
  <c r="GM2" i="2"/>
  <c r="GL2" i="2"/>
  <c r="GK2" i="2"/>
  <c r="GJ2" i="2"/>
  <c r="GI2" i="2"/>
  <c r="GH2" i="2"/>
  <c r="GG2" i="2"/>
  <c r="GF2" i="2"/>
  <c r="GE2" i="2"/>
  <c r="GD2" i="2"/>
  <c r="GC2" i="2"/>
  <c r="GB2" i="2"/>
  <c r="GA2" i="2"/>
  <c r="FZ2" i="2"/>
  <c r="FY2" i="2"/>
  <c r="FX2" i="2"/>
  <c r="FW2" i="2"/>
  <c r="FV2" i="2"/>
  <c r="FU2" i="2"/>
  <c r="FT2" i="2"/>
  <c r="FS2" i="2"/>
  <c r="FR2" i="2"/>
  <c r="FQ2" i="2"/>
  <c r="FP2" i="2"/>
  <c r="FO2" i="2"/>
  <c r="FN2" i="2"/>
  <c r="FM2" i="2"/>
  <c r="FL2" i="2"/>
  <c r="FK2" i="2"/>
  <c r="FJ2" i="2"/>
  <c r="FI2" i="2"/>
  <c r="FH2" i="2"/>
  <c r="FG2" i="2"/>
  <c r="FF2" i="2"/>
  <c r="FE2" i="2"/>
  <c r="FD2" i="2"/>
  <c r="FC2" i="2"/>
  <c r="FB2" i="2"/>
  <c r="FA2" i="2"/>
  <c r="EZ2" i="2"/>
  <c r="EY2" i="2"/>
  <c r="EX2" i="2"/>
  <c r="EW2" i="2"/>
  <c r="EV2" i="2"/>
  <c r="EU2" i="2"/>
  <c r="ET2" i="2"/>
  <c r="ES2" i="2"/>
  <c r="ER2" i="2"/>
  <c r="EQ2" i="2"/>
  <c r="EP2" i="2"/>
  <c r="EO2" i="2"/>
  <c r="EN2" i="2"/>
  <c r="EM2" i="2"/>
  <c r="EL2" i="2"/>
  <c r="EK2" i="2"/>
  <c r="EJ2" i="2"/>
  <c r="EI2" i="2"/>
  <c r="EH2" i="2"/>
  <c r="EG2" i="2"/>
  <c r="EF2" i="2"/>
  <c r="EE2" i="2"/>
  <c r="ED2" i="2"/>
  <c r="EC2" i="2"/>
  <c r="EB2" i="2"/>
  <c r="EA2" i="2"/>
  <c r="DZ2" i="2"/>
  <c r="DY2" i="2"/>
  <c r="DX2" i="2"/>
  <c r="DW2" i="2"/>
  <c r="DV2" i="2"/>
  <c r="DU2" i="2"/>
  <c r="DT2" i="2"/>
  <c r="DS2" i="2"/>
  <c r="DR2" i="2"/>
  <c r="DQ2" i="2"/>
  <c r="DP2" i="2"/>
  <c r="HN1" i="2"/>
  <c r="HM1" i="2"/>
  <c r="HL1" i="2"/>
  <c r="HK1" i="2"/>
  <c r="HJ1" i="2"/>
  <c r="HI1" i="2"/>
  <c r="HH1" i="2"/>
  <c r="HG1" i="2"/>
  <c r="HF1" i="2"/>
  <c r="HE1" i="2"/>
  <c r="HD1" i="2"/>
  <c r="HC1" i="2"/>
  <c r="HB1" i="2"/>
  <c r="HA1" i="2"/>
  <c r="GZ1" i="2"/>
  <c r="GY1" i="2"/>
  <c r="GX1" i="2"/>
  <c r="GW1" i="2"/>
  <c r="GV1" i="2"/>
  <c r="GU1" i="2"/>
  <c r="GT1" i="2"/>
  <c r="GS1" i="2"/>
  <c r="GR1" i="2"/>
  <c r="GQ1" i="2"/>
  <c r="GP1" i="2"/>
  <c r="GO1" i="2"/>
  <c r="GN1" i="2"/>
  <c r="GM1" i="2"/>
  <c r="GL1" i="2"/>
  <c r="GK1" i="2"/>
  <c r="GJ1" i="2"/>
  <c r="GI1" i="2"/>
  <c r="GH1" i="2"/>
  <c r="GG1" i="2"/>
  <c r="GF1" i="2"/>
  <c r="GE1" i="2"/>
  <c r="GD1" i="2"/>
  <c r="GC1" i="2"/>
  <c r="GB1" i="2"/>
  <c r="GA1" i="2"/>
  <c r="FZ1" i="2"/>
  <c r="FY1" i="2"/>
  <c r="FX1" i="2"/>
  <c r="FW1" i="2"/>
  <c r="FV1" i="2"/>
  <c r="FU1" i="2"/>
  <c r="FT1" i="2"/>
  <c r="FS1" i="2"/>
  <c r="FR1" i="2"/>
  <c r="FQ1" i="2"/>
  <c r="FP1" i="2"/>
  <c r="FO1" i="2"/>
  <c r="FN1" i="2"/>
  <c r="FM1" i="2"/>
  <c r="FL1" i="2"/>
  <c r="FK1" i="2"/>
  <c r="FJ1" i="2"/>
  <c r="FI1" i="2"/>
  <c r="FH1" i="2"/>
  <c r="FG1" i="2"/>
  <c r="FF1" i="2"/>
  <c r="FE1" i="2"/>
  <c r="FD1" i="2"/>
  <c r="FC1" i="2"/>
  <c r="FB1" i="2"/>
  <c r="FA1" i="2"/>
  <c r="EZ1" i="2"/>
  <c r="EY1" i="2"/>
  <c r="EX1" i="2"/>
  <c r="EW1" i="2"/>
  <c r="EV1" i="2"/>
  <c r="EU1" i="2"/>
  <c r="ET1" i="2"/>
  <c r="ES1" i="2"/>
  <c r="ER1" i="2"/>
  <c r="EQ1" i="2"/>
  <c r="EP1" i="2"/>
  <c r="EO1" i="2"/>
  <c r="EN1" i="2"/>
  <c r="EM1" i="2"/>
  <c r="EL1" i="2"/>
  <c r="EK1" i="2"/>
  <c r="EJ1" i="2"/>
  <c r="EI1" i="2"/>
  <c r="EH1" i="2"/>
  <c r="EG1" i="2"/>
  <c r="EF1" i="2"/>
  <c r="EE1" i="2"/>
  <c r="ED1" i="2"/>
  <c r="EC1" i="2"/>
  <c r="EB1" i="2"/>
  <c r="EA1" i="2"/>
  <c r="DZ1" i="2"/>
  <c r="DY1" i="2"/>
  <c r="DX1" i="2"/>
  <c r="DW1" i="2"/>
  <c r="DV1" i="2"/>
  <c r="DU1" i="2"/>
  <c r="DT1" i="2"/>
  <c r="DS1" i="2"/>
  <c r="DR1" i="2"/>
  <c r="DQ1" i="2"/>
  <c r="DP1" i="2"/>
  <c r="BK1" i="2"/>
  <c r="BJ1" i="2"/>
  <c r="BI1" i="2"/>
  <c r="BH1" i="2"/>
  <c r="BG1" i="2"/>
  <c r="BF1" i="2"/>
  <c r="BE1" i="2"/>
  <c r="BD1" i="2"/>
  <c r="BC1" i="2"/>
  <c r="BB1" i="2"/>
  <c r="BA1" i="2"/>
  <c r="AZ1" i="2"/>
  <c r="AY1" i="2"/>
  <c r="AX1" i="2"/>
  <c r="AW1" i="2"/>
  <c r="AV1" i="2"/>
  <c r="AU1" i="2"/>
  <c r="AT1" i="2"/>
  <c r="AS1" i="2"/>
  <c r="AR1" i="2"/>
  <c r="AQ1" i="2"/>
  <c r="AP1" i="2"/>
  <c r="AO1" i="2"/>
  <c r="AJ1" i="2"/>
  <c r="AI1" i="2"/>
  <c r="AH1" i="2"/>
  <c r="AG1" i="2"/>
  <c r="AF1" i="2"/>
  <c r="AE1" i="2"/>
  <c r="AD1" i="2"/>
  <c r="AC1" i="2"/>
  <c r="AB1" i="2"/>
  <c r="AA1" i="2"/>
  <c r="Z1" i="2"/>
  <c r="Y1" i="2"/>
  <c r="X1" i="2"/>
  <c r="W1" i="2"/>
  <c r="V1" i="2"/>
  <c r="U1" i="2"/>
  <c r="T1" i="2"/>
  <c r="S1" i="2"/>
  <c r="R1" i="2"/>
  <c r="Q1" i="2"/>
  <c r="P1" i="2"/>
  <c r="O1" i="2"/>
  <c r="N1" i="2"/>
  <c r="M1" i="2"/>
  <c r="L1" i="2"/>
  <c r="K1" i="2"/>
  <c r="J1" i="2"/>
  <c r="I1" i="2"/>
  <c r="H1" i="2"/>
  <c r="G1" i="2"/>
  <c r="F1" i="2"/>
  <c r="E1" i="2"/>
  <c r="D1" i="2"/>
  <c r="C1" i="2"/>
  <c r="B1" i="2"/>
  <c r="E14" i="4"/>
  <c r="N42" i="3"/>
  <c r="S623" i="3" l="1"/>
  <c r="AK499" i="2" s="1"/>
  <c r="S633" i="3"/>
  <c r="AK505" i="2" s="1"/>
  <c r="S627" i="3"/>
  <c r="AK501" i="2" s="1"/>
  <c r="S616" i="3"/>
  <c r="AK488" i="2" s="1"/>
  <c r="S621" i="3"/>
  <c r="AK496" i="2" s="1"/>
  <c r="S617" i="3"/>
  <c r="AK491" i="2" s="1"/>
  <c r="S699" i="3"/>
  <c r="AK552" i="2" s="1"/>
  <c r="S685" i="3"/>
  <c r="AK544" i="2" s="1"/>
  <c r="S692" i="3"/>
  <c r="AK549" i="2" s="1"/>
  <c r="S682" i="3"/>
  <c r="AK540" i="2" s="1"/>
  <c r="S687" i="3"/>
  <c r="AK547" i="2" s="1"/>
  <c r="S683" i="3"/>
  <c r="AK541" i="2" s="1"/>
  <c r="S43" i="3"/>
  <c r="AK64" i="2" s="1"/>
  <c r="S34" i="3"/>
  <c r="AK54" i="2" s="1"/>
  <c r="S39" i="3"/>
  <c r="AK59" i="2" s="1"/>
  <c r="S42" i="3"/>
  <c r="AK62" i="2" s="1"/>
  <c r="Q5" i="3"/>
  <c r="Q6" i="3"/>
  <c r="S7" i="3" s="1"/>
  <c r="O25" i="4"/>
  <c r="S5" i="3" l="1"/>
  <c r="AK7" i="2" s="1"/>
</calcChain>
</file>

<file path=xl/sharedStrings.xml><?xml version="1.0" encoding="utf-8"?>
<sst xmlns="http://schemas.openxmlformats.org/spreadsheetml/2006/main" count="6772" uniqueCount="1693">
  <si>
    <t>再生処理施設の概要等</t>
    <rPh sb="0" eb="2">
      <t>サイセイ</t>
    </rPh>
    <rPh sb="2" eb="4">
      <t>ショリ</t>
    </rPh>
    <rPh sb="4" eb="6">
      <t>シセツ</t>
    </rPh>
    <rPh sb="7" eb="9">
      <t>ガイヨウ</t>
    </rPh>
    <rPh sb="9" eb="10">
      <t>ナド</t>
    </rPh>
    <phoneticPr fontId="2"/>
  </si>
  <si>
    <t>記入日</t>
    <rPh sb="0" eb="2">
      <t>キニュウ</t>
    </rPh>
    <rPh sb="2" eb="3">
      <t>ビ</t>
    </rPh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</si>
  <si>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</si>
  <si>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</si>
  <si>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</si>
  <si>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記入者名</t>
    <rPh sb="0" eb="3">
      <t>キニュウシャ</t>
    </rPh>
    <rPh sb="3" eb="4">
      <t>メイ</t>
    </rPh>
    <phoneticPr fontId="2"/>
  </si>
  <si>
    <t>年</t>
    <rPh sb="0" eb="1">
      <t>ネン</t>
    </rPh>
    <phoneticPr fontId="2"/>
  </si>
  <si>
    <t>事 業 所 概 要</t>
    <rPh sb="0" eb="1">
      <t>コト</t>
    </rPh>
    <rPh sb="2" eb="3">
      <t>ギョウ</t>
    </rPh>
    <rPh sb="4" eb="5">
      <t>ショ</t>
    </rPh>
    <rPh sb="6" eb="7">
      <t>オオムネ</t>
    </rPh>
    <rPh sb="8" eb="9">
      <t>ヨウ</t>
    </rPh>
    <phoneticPr fontId="2"/>
  </si>
  <si>
    <t>会社名</t>
    <rPh sb="0" eb="3">
      <t>カイシャメイ</t>
    </rPh>
    <phoneticPr fontId="2"/>
  </si>
  <si>
    <t>事業所所在地</t>
    <rPh sb="0" eb="3">
      <t>ジギョウショ</t>
    </rPh>
    <rPh sb="3" eb="6">
      <t>ショザイチ</t>
    </rPh>
    <phoneticPr fontId="2"/>
  </si>
  <si>
    <t>事業所TEL</t>
    <rPh sb="0" eb="3">
      <t>ジギョウショ</t>
    </rPh>
    <phoneticPr fontId="2"/>
  </si>
  <si>
    <t>本社所在地</t>
    <rPh sb="0" eb="2">
      <t>ホンシャ</t>
    </rPh>
    <rPh sb="2" eb="5">
      <t>ショザイチ</t>
    </rPh>
    <phoneticPr fontId="2"/>
  </si>
  <si>
    <t>本社TEL</t>
    <rPh sb="0" eb="2">
      <t>ホンシャ</t>
    </rPh>
    <phoneticPr fontId="2"/>
  </si>
  <si>
    <t>事業所名</t>
    <rPh sb="0" eb="3">
      <t>ジギョウショ</t>
    </rPh>
    <rPh sb="3" eb="4">
      <t>メイ</t>
    </rPh>
    <phoneticPr fontId="2"/>
  </si>
  <si>
    <t>事業所FAX</t>
    <rPh sb="0" eb="3">
      <t>ジギョウショ</t>
    </rPh>
    <phoneticPr fontId="2"/>
  </si>
  <si>
    <t>本社FAX</t>
    <rPh sb="0" eb="2">
      <t>ホンシャ</t>
    </rPh>
    <phoneticPr fontId="2"/>
  </si>
  <si>
    <t>１．行っている　　（⇒以下の「施設の種類」及び、該当する様式にご回答ください。）</t>
    <phoneticPr fontId="2"/>
  </si>
  <si>
    <t>２．行っていない　（⇒以降の回答は不要です。このまま返送してください。）</t>
    <phoneticPr fontId="2"/>
  </si>
  <si>
    <t>記入する様式</t>
    <rPh sb="0" eb="2">
      <t>キニュウ</t>
    </rPh>
    <rPh sb="4" eb="6">
      <t>ヨウシキ</t>
    </rPh>
    <phoneticPr fontId="2"/>
  </si>
  <si>
    <t>施設の種類（該当するもの全てに○をつけてください。）</t>
    <rPh sb="0" eb="2">
      <t>シセツ</t>
    </rPh>
    <rPh sb="3" eb="5">
      <t>シュルイ</t>
    </rPh>
    <rPh sb="6" eb="8">
      <t>ガイトウ</t>
    </rPh>
    <rPh sb="12" eb="13">
      <t>スベ</t>
    </rPh>
    <phoneticPr fontId="2"/>
  </si>
  <si>
    <t>１．建設発生土利用促進施設</t>
    <rPh sb="2" eb="7">
      <t>ケンセツハッセイド</t>
    </rPh>
    <rPh sb="7" eb="9">
      <t>リヨウ</t>
    </rPh>
    <rPh sb="9" eb="11">
      <t>ソクシン</t>
    </rPh>
    <rPh sb="11" eb="13">
      <t>シセツ</t>
    </rPh>
    <phoneticPr fontId="2"/>
  </si>
  <si>
    <t>→様式イ－１</t>
    <rPh sb="1" eb="3">
      <t>ヨウシキ</t>
    </rPh>
    <phoneticPr fontId="2"/>
  </si>
  <si>
    <t>→様式イ－２</t>
    <rPh sb="1" eb="3">
      <t>ヨウシキ</t>
    </rPh>
    <phoneticPr fontId="2"/>
  </si>
  <si>
    <t>　建設発生土ストックヤード、土質改良プラント</t>
    <rPh sb="1" eb="3">
      <t>ケンセツ</t>
    </rPh>
    <rPh sb="3" eb="6">
      <t>ハッセイド</t>
    </rPh>
    <rPh sb="14" eb="16">
      <t>ドシツ</t>
    </rPh>
    <rPh sb="16" eb="18">
      <t>カイリョウ</t>
    </rPh>
    <phoneticPr fontId="2"/>
  </si>
  <si>
    <t>　コンクリート破砕・アスファルト破砕施設</t>
    <rPh sb="7" eb="9">
      <t>ハサイ</t>
    </rPh>
    <rPh sb="16" eb="18">
      <t>ハサイ</t>
    </rPh>
    <rPh sb="18" eb="20">
      <t>シセツ</t>
    </rPh>
    <phoneticPr fontId="2"/>
  </si>
  <si>
    <t>→様式ロ－１</t>
    <rPh sb="1" eb="3">
      <t>ヨウシキ</t>
    </rPh>
    <phoneticPr fontId="2"/>
  </si>
  <si>
    <t>→様式ロ－２</t>
    <rPh sb="1" eb="3">
      <t>ヨウシキ</t>
    </rPh>
    <phoneticPr fontId="2"/>
  </si>
  <si>
    <t>→様式ハ－１</t>
    <rPh sb="1" eb="3">
      <t>ヨウシキ</t>
    </rPh>
    <phoneticPr fontId="2"/>
  </si>
  <si>
    <t>→様式ハ－２</t>
    <rPh sb="1" eb="3">
      <t>ヨウシキ</t>
    </rPh>
    <phoneticPr fontId="2"/>
  </si>
  <si>
    <t>　建設混合廃棄物破砕・選別施設</t>
    <rPh sb="1" eb="3">
      <t>ケンセツ</t>
    </rPh>
    <rPh sb="3" eb="5">
      <t>コンゴウ</t>
    </rPh>
    <rPh sb="5" eb="8">
      <t>ハイキブツ</t>
    </rPh>
    <rPh sb="8" eb="10">
      <t>ハサイ</t>
    </rPh>
    <rPh sb="11" eb="13">
      <t>センベツ</t>
    </rPh>
    <rPh sb="13" eb="15">
      <t>シセツ</t>
    </rPh>
    <phoneticPr fontId="2"/>
  </si>
  <si>
    <t>→様式ヘ</t>
    <rPh sb="1" eb="3">
      <t>ヨウシキ</t>
    </rPh>
    <phoneticPr fontId="2"/>
  </si>
  <si>
    <t>→様式ト</t>
    <rPh sb="1" eb="3">
      <t>ヨウシキ</t>
    </rPh>
    <phoneticPr fontId="2"/>
  </si>
  <si>
    <t>→様式チ</t>
    <rPh sb="1" eb="3">
      <t>ヨウシキ</t>
    </rPh>
    <phoneticPr fontId="2"/>
  </si>
  <si>
    <t>→様式リ</t>
    <rPh sb="1" eb="3">
      <t>ヨウシキ</t>
    </rPh>
    <phoneticPr fontId="2"/>
  </si>
  <si>
    <t>８．安定型最終処分場</t>
    <rPh sb="2" eb="5">
      <t>アンテイガタ</t>
    </rPh>
    <rPh sb="5" eb="7">
      <t>サイシュウ</t>
    </rPh>
    <rPh sb="7" eb="10">
      <t>ショブンジョウ</t>
    </rPh>
    <phoneticPr fontId="2"/>
  </si>
  <si>
    <t>９．管理型最終処分場</t>
    <rPh sb="2" eb="5">
      <t>カンリガタ</t>
    </rPh>
    <rPh sb="5" eb="7">
      <t>サイシュウ</t>
    </rPh>
    <rPh sb="7" eb="10">
      <t>ショブンジョウ</t>
    </rPh>
    <phoneticPr fontId="2"/>
  </si>
  <si>
    <t xml:space="preserve"> －建設発生土利用促進施設用－（様式イ－１）</t>
    <rPh sb="2" eb="7">
      <t>ケンセツハッセイド</t>
    </rPh>
    <rPh sb="7" eb="9">
      <t>リヨウ</t>
    </rPh>
    <rPh sb="9" eb="11">
      <t>ソクシン</t>
    </rPh>
    <rPh sb="11" eb="13">
      <t>シセツ</t>
    </rPh>
    <rPh sb="13" eb="14">
      <t>ヨウ</t>
    </rPh>
    <rPh sb="16" eb="18">
      <t>ヨウシキ</t>
    </rPh>
    <phoneticPr fontId="2"/>
  </si>
  <si>
    <t>ストックヤード、土質改良プラント用</t>
    <rPh sb="8" eb="10">
      <t>ドシツ</t>
    </rPh>
    <rPh sb="10" eb="12">
      <t>カイリョウ</t>
    </rPh>
    <rPh sb="16" eb="17">
      <t>ヨウ</t>
    </rPh>
    <phoneticPr fontId="2"/>
  </si>
  <si>
    <t>施設の種類</t>
    <rPh sb="0" eb="2">
      <t>シセツ</t>
    </rPh>
    <rPh sb="3" eb="5">
      <t>シュルイ</t>
    </rPh>
    <phoneticPr fontId="2"/>
  </si>
  <si>
    <t>（該当するものに○を付けて下さい）</t>
    <rPh sb="1" eb="3">
      <t>ガイトウ</t>
    </rPh>
    <rPh sb="10" eb="11">
      <t>ツ</t>
    </rPh>
    <rPh sb="13" eb="14">
      <t>クダ</t>
    </rPh>
    <phoneticPr fontId="2"/>
  </si>
  <si>
    <t>ストックヤード</t>
    <phoneticPr fontId="2"/>
  </si>
  <si>
    <t>※受入地の場合は、『様式イ－２』を回答してください。</t>
    <rPh sb="1" eb="3">
      <t>ウケイレ</t>
    </rPh>
    <rPh sb="3" eb="4">
      <t>チ</t>
    </rPh>
    <rPh sb="5" eb="7">
      <t>バアイ</t>
    </rPh>
    <rPh sb="10" eb="12">
      <t>ヨウシキ</t>
    </rPh>
    <rPh sb="17" eb="19">
      <t>カイトウ</t>
    </rPh>
    <phoneticPr fontId="2"/>
  </si>
  <si>
    <t>土質改良プラント</t>
    <rPh sb="0" eb="2">
      <t>ドシツ</t>
    </rPh>
    <rPh sb="2" eb="4">
      <t>カイリョウ</t>
    </rPh>
    <phoneticPr fontId="2"/>
  </si>
  <si>
    <t>ストックヤードの場合</t>
    <rPh sb="8" eb="10">
      <t>バアイ</t>
    </rPh>
    <phoneticPr fontId="2"/>
  </si>
  <si>
    <t>土質改良プラントの場合</t>
    <rPh sb="0" eb="2">
      <t>ドシツ</t>
    </rPh>
    <rPh sb="2" eb="4">
      <t>カイリョウ</t>
    </rPh>
    <rPh sb="9" eb="11">
      <t>バアイ</t>
    </rPh>
    <phoneticPr fontId="2"/>
  </si>
  <si>
    <t>ヤード面積</t>
    <rPh sb="3" eb="5">
      <t>メンセキ</t>
    </rPh>
    <phoneticPr fontId="2"/>
  </si>
  <si>
    <t>最大ストック
可能量</t>
    <rPh sb="0" eb="2">
      <t>サイダイ</t>
    </rPh>
    <rPh sb="7" eb="10">
      <t>カノウリョウ</t>
    </rPh>
    <phoneticPr fontId="2"/>
  </si>
  <si>
    <t>施設処理能力</t>
    <rPh sb="0" eb="2">
      <t>シセツ</t>
    </rPh>
    <rPh sb="2" eb="4">
      <t>ショリ</t>
    </rPh>
    <rPh sb="4" eb="6">
      <t>ノウリョク</t>
    </rPh>
    <phoneticPr fontId="2"/>
  </si>
  <si>
    <t>施設能力</t>
    <rPh sb="0" eb="2">
      <t>シセツ</t>
    </rPh>
    <rPh sb="2" eb="4">
      <t>ノウリョク</t>
    </rPh>
    <phoneticPr fontId="2"/>
  </si>
  <si>
    <t>①前年度までのｽﾄｯｸ量</t>
    <rPh sb="1" eb="4">
      <t>ゼンネンド</t>
    </rPh>
    <rPh sb="11" eb="12">
      <t>リョウ</t>
    </rPh>
    <phoneticPr fontId="2"/>
  </si>
  <si>
    <t>②受入実績（持込量）</t>
    <rPh sb="1" eb="3">
      <t>ウケイレ</t>
    </rPh>
    <rPh sb="3" eb="5">
      <t>ジッセキ</t>
    </rPh>
    <rPh sb="6" eb="7">
      <t>モ</t>
    </rPh>
    <rPh sb="7" eb="8">
      <t>コ</t>
    </rPh>
    <rPh sb="8" eb="9">
      <t>リョウ</t>
    </rPh>
    <phoneticPr fontId="2"/>
  </si>
  <si>
    <t>ｽﾄｯｸ又は改良</t>
    <rPh sb="4" eb="5">
      <t>マタ</t>
    </rPh>
    <rPh sb="6" eb="8">
      <t>カイリョウ</t>
    </rPh>
    <phoneticPr fontId="2"/>
  </si>
  <si>
    <t>③出荷量（持出量）</t>
    <rPh sb="1" eb="4">
      <t>シュッカリョウ</t>
    </rPh>
    <rPh sb="5" eb="6">
      <t>モ</t>
    </rPh>
    <rPh sb="6" eb="7">
      <t>ダ</t>
    </rPh>
    <rPh sb="7" eb="8">
      <t>リョウ</t>
    </rPh>
    <phoneticPr fontId="2"/>
  </si>
  <si>
    <t>④次年度ｽﾄｯｸ量</t>
    <rPh sb="1" eb="4">
      <t>ジネンド</t>
    </rPh>
    <rPh sb="8" eb="9">
      <t>リョウ</t>
    </rPh>
    <phoneticPr fontId="2"/>
  </si>
  <si>
    <t>⑤他の工事現場</t>
    <rPh sb="1" eb="2">
      <t>タ</t>
    </rPh>
    <rPh sb="3" eb="5">
      <t>コウジ</t>
    </rPh>
    <rPh sb="5" eb="7">
      <t>ゲンバ</t>
    </rPh>
    <phoneticPr fontId="2"/>
  </si>
  <si>
    <t>⑥内陸受入地</t>
    <rPh sb="1" eb="3">
      <t>ナイリク</t>
    </rPh>
    <rPh sb="3" eb="5">
      <t>ウケイレ</t>
    </rPh>
    <rPh sb="5" eb="6">
      <t>チ</t>
    </rPh>
    <phoneticPr fontId="2"/>
  </si>
  <si>
    <t>⑦海面処分場</t>
    <rPh sb="1" eb="3">
      <t>カイメン</t>
    </rPh>
    <rPh sb="3" eb="6">
      <t>ショブンジョウ</t>
    </rPh>
    <phoneticPr fontId="2"/>
  </si>
  <si>
    <t>⑧その他</t>
    <rPh sb="3" eb="4">
      <t>タ</t>
    </rPh>
    <phoneticPr fontId="2"/>
  </si>
  <si>
    <r>
      <t>m</t>
    </r>
    <r>
      <rPr>
        <vertAlign val="superscript"/>
        <sz val="8"/>
        <rFont val="ＭＳ ゴシック"/>
        <family val="3"/>
        <charset val="128"/>
      </rPr>
      <t>3</t>
    </r>
    <r>
      <rPr>
        <sz val="8"/>
        <rFont val="ＭＳ ゴシック"/>
        <family val="3"/>
        <charset val="128"/>
      </rPr>
      <t>(ほぐし)</t>
    </r>
    <phoneticPr fontId="2"/>
  </si>
  <si>
    <r>
      <t>m</t>
    </r>
    <r>
      <rPr>
        <vertAlign val="superscript"/>
        <sz val="8"/>
        <rFont val="ＭＳ ゴシック"/>
        <family val="3"/>
        <charset val="128"/>
      </rPr>
      <t>3</t>
    </r>
    <r>
      <rPr>
        <sz val="8"/>
        <rFont val="ＭＳ ゴシック"/>
        <family val="3"/>
        <charset val="128"/>
      </rPr>
      <t>(ほぐし)/年</t>
    </r>
    <rPh sb="8" eb="9">
      <t>ネン</t>
    </rPh>
    <phoneticPr fontId="2"/>
  </si>
  <si>
    <t>建設発生土を必要とする工事への搬出</t>
    <rPh sb="0" eb="5">
      <t>ケンセツハッセイド</t>
    </rPh>
    <rPh sb="6" eb="8">
      <t>ヒツヨウ</t>
    </rPh>
    <rPh sb="11" eb="13">
      <t>コウジ</t>
    </rPh>
    <rPh sb="15" eb="17">
      <t>ハンシュツ</t>
    </rPh>
    <phoneticPr fontId="2"/>
  </si>
  <si>
    <t>持ち込み料金</t>
    <rPh sb="0" eb="1">
      <t>モ</t>
    </rPh>
    <rPh sb="2" eb="3">
      <t>コ</t>
    </rPh>
    <rPh sb="4" eb="6">
      <t>リョウキン</t>
    </rPh>
    <phoneticPr fontId="2"/>
  </si>
  <si>
    <t>持ち出し料金</t>
    <rPh sb="0" eb="1">
      <t>モ</t>
    </rPh>
    <rPh sb="2" eb="3">
      <t>ダ</t>
    </rPh>
    <rPh sb="4" eb="6">
      <t>リョウキン</t>
    </rPh>
    <phoneticPr fontId="2"/>
  </si>
  <si>
    <t>土質等</t>
    <rPh sb="0" eb="2">
      <t>ドシツ</t>
    </rPh>
    <rPh sb="2" eb="3">
      <t>ナド</t>
    </rPh>
    <phoneticPr fontId="2"/>
  </si>
  <si>
    <t>海面型最終処分場への搬出</t>
    <rPh sb="0" eb="2">
      <t>カイメン</t>
    </rPh>
    <rPh sb="2" eb="3">
      <t>ガタ</t>
    </rPh>
    <rPh sb="3" eb="5">
      <t>サイシュウ</t>
    </rPh>
    <rPh sb="5" eb="8">
      <t>ショブンジョウ</t>
    </rPh>
    <rPh sb="10" eb="12">
      <t>ハンシュツ</t>
    </rPh>
    <phoneticPr fontId="2"/>
  </si>
  <si>
    <r>
      <t>m</t>
    </r>
    <r>
      <rPr>
        <vertAlign val="superscript"/>
        <sz val="11"/>
        <rFont val="ＭＳ ゴシック"/>
        <family val="3"/>
        <charset val="128"/>
      </rPr>
      <t>2</t>
    </r>
    <phoneticPr fontId="2"/>
  </si>
  <si>
    <r>
      <t>m</t>
    </r>
    <r>
      <rPr>
        <vertAlign val="superscript"/>
        <sz val="11"/>
        <rFont val="ＭＳ ゴシック"/>
        <family val="3"/>
        <charset val="128"/>
      </rPr>
      <t>3</t>
    </r>
    <phoneticPr fontId="2"/>
  </si>
  <si>
    <r>
      <t>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/日</t>
    </r>
    <rPh sb="3" eb="4">
      <t>ニチ</t>
    </rPh>
    <phoneticPr fontId="2"/>
  </si>
  <si>
    <r>
      <t>(m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/時)</t>
    </r>
    <rPh sb="4" eb="5">
      <t>トキ</t>
    </rPh>
    <phoneticPr fontId="2"/>
  </si>
  <si>
    <t>日/年</t>
    <rPh sb="0" eb="1">
      <t>ニチ</t>
    </rPh>
    <rPh sb="2" eb="3">
      <t>ネン</t>
    </rPh>
    <phoneticPr fontId="2"/>
  </si>
  <si>
    <t>様式イ－１</t>
    <rPh sb="0" eb="2">
      <t>ヨウシキ</t>
    </rPh>
    <phoneticPr fontId="2"/>
  </si>
  <si>
    <t>様式イ－２</t>
    <rPh sb="0" eb="2">
      <t>ヨウシキ</t>
    </rPh>
    <phoneticPr fontId="2"/>
  </si>
  <si>
    <t xml:space="preserve"> －建設発生土利用促進施設用－（様式イ－２）</t>
    <rPh sb="2" eb="7">
      <t>ケンセツハッセイド</t>
    </rPh>
    <rPh sb="7" eb="9">
      <t>リヨウ</t>
    </rPh>
    <rPh sb="9" eb="11">
      <t>ソクシン</t>
    </rPh>
    <rPh sb="11" eb="13">
      <t>シセツ</t>
    </rPh>
    <rPh sb="13" eb="14">
      <t>ヨウ</t>
    </rPh>
    <rPh sb="16" eb="18">
      <t>ヨウシキ</t>
    </rPh>
    <phoneticPr fontId="2"/>
  </si>
  <si>
    <t>建設発生土受入地用（廃棄物最終処分場は除く）</t>
    <rPh sb="0" eb="5">
      <t>ケンセツハッセイド</t>
    </rPh>
    <rPh sb="5" eb="7">
      <t>ウケイレ</t>
    </rPh>
    <rPh sb="7" eb="8">
      <t>チ</t>
    </rPh>
    <rPh sb="8" eb="9">
      <t>ヨウ</t>
    </rPh>
    <rPh sb="10" eb="13">
      <t>ハイキブツ</t>
    </rPh>
    <rPh sb="13" eb="15">
      <t>サイシュウ</t>
    </rPh>
    <rPh sb="15" eb="18">
      <t>ショブンジョウ</t>
    </rPh>
    <rPh sb="19" eb="20">
      <t>ノゾ</t>
    </rPh>
    <phoneticPr fontId="2"/>
  </si>
  <si>
    <t>全体容量</t>
    <rPh sb="0" eb="2">
      <t>ゼンタイ</t>
    </rPh>
    <rPh sb="2" eb="4">
      <t>ヨウリョウ</t>
    </rPh>
    <phoneticPr fontId="2"/>
  </si>
  <si>
    <t>①受入実績</t>
    <rPh sb="1" eb="3">
      <t>ウケイレ</t>
    </rPh>
    <rPh sb="3" eb="5">
      <t>ジッセキ</t>
    </rPh>
    <phoneticPr fontId="2"/>
  </si>
  <si>
    <t>用　途　内　訳</t>
    <rPh sb="0" eb="1">
      <t>ヨウ</t>
    </rPh>
    <rPh sb="2" eb="3">
      <t>ト</t>
    </rPh>
    <rPh sb="4" eb="5">
      <t>ナイ</t>
    </rPh>
    <rPh sb="6" eb="7">
      <t>ヤク</t>
    </rPh>
    <phoneticPr fontId="2"/>
  </si>
  <si>
    <r>
      <t>池沼等の水面埋立：</t>
    </r>
    <r>
      <rPr>
        <sz val="9"/>
        <rFont val="ＭＳ ゴシック"/>
        <family val="3"/>
        <charset val="128"/>
      </rPr>
      <t>内陸部の水面埋立(建設工事として行う埋立は除く)</t>
    </r>
    <rPh sb="0" eb="2">
      <t>チショウ</t>
    </rPh>
    <rPh sb="2" eb="3">
      <t>ナド</t>
    </rPh>
    <rPh sb="4" eb="6">
      <t>スイメン</t>
    </rPh>
    <rPh sb="6" eb="7">
      <t>ウ</t>
    </rPh>
    <rPh sb="7" eb="8">
      <t>タ</t>
    </rPh>
    <rPh sb="9" eb="11">
      <t>ナイリク</t>
    </rPh>
    <rPh sb="11" eb="12">
      <t>ブ</t>
    </rPh>
    <rPh sb="13" eb="15">
      <t>スイメン</t>
    </rPh>
    <rPh sb="15" eb="16">
      <t>ウ</t>
    </rPh>
    <rPh sb="16" eb="17">
      <t>タ</t>
    </rPh>
    <rPh sb="18" eb="20">
      <t>ケンセツ</t>
    </rPh>
    <rPh sb="20" eb="22">
      <t>コウジ</t>
    </rPh>
    <rPh sb="25" eb="26">
      <t>オコナ</t>
    </rPh>
    <rPh sb="27" eb="28">
      <t>ウ</t>
    </rPh>
    <rPh sb="28" eb="29">
      <t>タ</t>
    </rPh>
    <rPh sb="30" eb="31">
      <t>ノゾ</t>
    </rPh>
    <phoneticPr fontId="2"/>
  </si>
  <si>
    <r>
      <t>谷地埋立：</t>
    </r>
    <r>
      <rPr>
        <sz val="9"/>
        <rFont val="ＭＳ ゴシック"/>
        <family val="3"/>
        <charset val="128"/>
      </rPr>
      <t>内陸の低地、谷地等の埋立(建設工事として行う埋立は除く)</t>
    </r>
    <rPh sb="0" eb="1">
      <t>タニ</t>
    </rPh>
    <rPh sb="1" eb="2">
      <t>チ</t>
    </rPh>
    <rPh sb="2" eb="3">
      <t>ウ</t>
    </rPh>
    <rPh sb="3" eb="4">
      <t>タ</t>
    </rPh>
    <rPh sb="5" eb="7">
      <t>ナイリク</t>
    </rPh>
    <rPh sb="8" eb="10">
      <t>テイチ</t>
    </rPh>
    <rPh sb="11" eb="12">
      <t>タニ</t>
    </rPh>
    <rPh sb="12" eb="13">
      <t>チ</t>
    </rPh>
    <rPh sb="13" eb="14">
      <t>ナド</t>
    </rPh>
    <rPh sb="15" eb="16">
      <t>ウ</t>
    </rPh>
    <rPh sb="16" eb="17">
      <t>タ</t>
    </rPh>
    <rPh sb="18" eb="20">
      <t>ケンセツ</t>
    </rPh>
    <rPh sb="20" eb="22">
      <t>コウジ</t>
    </rPh>
    <rPh sb="25" eb="26">
      <t>オコナ</t>
    </rPh>
    <rPh sb="27" eb="28">
      <t>ウ</t>
    </rPh>
    <rPh sb="28" eb="29">
      <t>タ</t>
    </rPh>
    <rPh sb="30" eb="31">
      <t>ノゾ</t>
    </rPh>
    <phoneticPr fontId="2"/>
  </si>
  <si>
    <t>その他（</t>
    <rPh sb="2" eb="3">
      <t>タ</t>
    </rPh>
    <phoneticPr fontId="2"/>
  </si>
  <si>
    <t>）</t>
    <phoneticPr fontId="2"/>
  </si>
  <si>
    <t>様式ロ－１</t>
    <rPh sb="0" eb="2">
      <t>ヨウシキ</t>
    </rPh>
    <phoneticPr fontId="2"/>
  </si>
  <si>
    <t>コンクリート破砕・アスファルト破砕施設用</t>
    <rPh sb="6" eb="8">
      <t>ハサイ</t>
    </rPh>
    <rPh sb="15" eb="17">
      <t>ハサイ</t>
    </rPh>
    <rPh sb="17" eb="19">
      <t>シセツ</t>
    </rPh>
    <rPh sb="19" eb="20">
      <t>ヨウ</t>
    </rPh>
    <phoneticPr fontId="2"/>
  </si>
  <si>
    <t>最大年間
実稼働日数</t>
    <rPh sb="0" eb="2">
      <t>サイダイ</t>
    </rPh>
    <rPh sb="2" eb="4">
      <t>ネンカン</t>
    </rPh>
    <rPh sb="5" eb="6">
      <t>ジツ</t>
    </rPh>
    <rPh sb="6" eb="8">
      <t>カドウ</t>
    </rPh>
    <rPh sb="8" eb="10">
      <t>ニッスウ</t>
    </rPh>
    <phoneticPr fontId="2"/>
  </si>
  <si>
    <t>破砕施設
処理能力</t>
    <rPh sb="0" eb="2">
      <t>ハサイ</t>
    </rPh>
    <rPh sb="2" eb="4">
      <t>シセツ</t>
    </rPh>
    <rPh sb="5" eb="7">
      <t>ショリ</t>
    </rPh>
    <rPh sb="7" eb="9">
      <t>ノウリョク</t>
    </rPh>
    <phoneticPr fontId="2"/>
  </si>
  <si>
    <t>t</t>
    <phoneticPr fontId="2"/>
  </si>
  <si>
    <t>t/日</t>
    <rPh sb="2" eb="3">
      <t>ニチ</t>
    </rPh>
    <phoneticPr fontId="2"/>
  </si>
  <si>
    <t>②受入実績</t>
    <rPh sb="1" eb="3">
      <t>ウケイレ</t>
    </rPh>
    <rPh sb="3" eb="5">
      <t>ジッセキ</t>
    </rPh>
    <phoneticPr fontId="2"/>
  </si>
  <si>
    <t>t/年</t>
    <rPh sb="2" eb="3">
      <t>ネン</t>
    </rPh>
    <phoneticPr fontId="2"/>
  </si>
  <si>
    <t>受入品目の内訳</t>
    <rPh sb="0" eb="2">
      <t>ウケイレ</t>
    </rPh>
    <rPh sb="2" eb="4">
      <t>ヒンモク</t>
    </rPh>
    <rPh sb="5" eb="7">
      <t>ウチワケ</t>
    </rPh>
    <phoneticPr fontId="2"/>
  </si>
  <si>
    <t>破砕等</t>
    <rPh sb="0" eb="2">
      <t>ハサイ</t>
    </rPh>
    <rPh sb="2" eb="3">
      <t>ナド</t>
    </rPh>
    <phoneticPr fontId="2"/>
  </si>
  <si>
    <t>製品に対する新材混入量</t>
    <rPh sb="0" eb="2">
      <t>セイヒン</t>
    </rPh>
    <rPh sb="3" eb="4">
      <t>タイ</t>
    </rPh>
    <rPh sb="6" eb="7">
      <t>シン</t>
    </rPh>
    <rPh sb="7" eb="8">
      <t>ザイ</t>
    </rPh>
    <rPh sb="8" eb="10">
      <t>コンニュウ</t>
    </rPh>
    <rPh sb="10" eb="11">
      <t>リョウ</t>
    </rPh>
    <phoneticPr fontId="2"/>
  </si>
  <si>
    <t>④新材混入量</t>
    <rPh sb="1" eb="2">
      <t>シン</t>
    </rPh>
    <rPh sb="2" eb="3">
      <t>ザイ</t>
    </rPh>
    <rPh sb="3" eb="5">
      <t>コンニュウ</t>
    </rPh>
    <rPh sb="5" eb="6">
      <t>リョウ</t>
    </rPh>
    <phoneticPr fontId="2"/>
  </si>
  <si>
    <t>⑤出荷量</t>
    <rPh sb="1" eb="4">
      <t>シュッカリョウ</t>
    </rPh>
    <phoneticPr fontId="2"/>
  </si>
  <si>
    <t>⑥最終処分量(残さ等)</t>
    <rPh sb="1" eb="3">
      <t>サイシュウ</t>
    </rPh>
    <rPh sb="3" eb="6">
      <t>ショブンリョウ</t>
    </rPh>
    <rPh sb="7" eb="8">
      <t>ザン</t>
    </rPh>
    <rPh sb="9" eb="10">
      <t>ナド</t>
    </rPh>
    <phoneticPr fontId="2"/>
  </si>
  <si>
    <t>再生利用が出来ない性状のもの</t>
    <rPh sb="0" eb="2">
      <t>サイセイ</t>
    </rPh>
    <rPh sb="2" eb="4">
      <t>リヨウ</t>
    </rPh>
    <rPh sb="5" eb="7">
      <t>デキ</t>
    </rPh>
    <rPh sb="9" eb="11">
      <t>セイジョウ</t>
    </rPh>
    <phoneticPr fontId="2"/>
  </si>
  <si>
    <t>③次年度ｽﾄｯｸ量</t>
    <rPh sb="1" eb="4">
      <t>ジネンド</t>
    </rPh>
    <rPh sb="8" eb="9">
      <t>リョウ</t>
    </rPh>
    <phoneticPr fontId="2"/>
  </si>
  <si>
    <r>
      <t>⑦再生アスファルト用骨材</t>
    </r>
    <r>
      <rPr>
        <vertAlign val="superscript"/>
        <sz val="9"/>
        <rFont val="ＭＳ ゴシック"/>
        <family val="3"/>
        <charset val="128"/>
      </rPr>
      <t>※１</t>
    </r>
    <rPh sb="1" eb="3">
      <t>サイセイ</t>
    </rPh>
    <rPh sb="9" eb="10">
      <t>ヨウ</t>
    </rPh>
    <rPh sb="10" eb="12">
      <t>コツザイ</t>
    </rPh>
    <phoneticPr fontId="2"/>
  </si>
  <si>
    <r>
      <t>⑧再生砕石</t>
    </r>
    <r>
      <rPr>
        <vertAlign val="superscript"/>
        <sz val="9"/>
        <rFont val="ＭＳ ゴシック"/>
        <family val="3"/>
        <charset val="128"/>
      </rPr>
      <t>※２</t>
    </r>
    <rPh sb="1" eb="3">
      <t>サイセイ</t>
    </rPh>
    <rPh sb="3" eb="5">
      <t>サイセキ</t>
    </rPh>
    <phoneticPr fontId="2"/>
  </si>
  <si>
    <t>⑨再生砂</t>
    <rPh sb="1" eb="3">
      <t>サイセイ</t>
    </rPh>
    <rPh sb="3" eb="4">
      <t>スナ</t>
    </rPh>
    <phoneticPr fontId="2"/>
  </si>
  <si>
    <t>⑩再生コンクリート用骨材</t>
    <rPh sb="1" eb="3">
      <t>サイセイ</t>
    </rPh>
    <rPh sb="9" eb="10">
      <t>ヨウ</t>
    </rPh>
    <rPh sb="10" eb="12">
      <t>コツザイ</t>
    </rPh>
    <phoneticPr fontId="2"/>
  </si>
  <si>
    <t>⑪その他</t>
    <rPh sb="3" eb="4">
      <t>タ</t>
    </rPh>
    <phoneticPr fontId="2"/>
  </si>
  <si>
    <t>ｺﾝｸﾘｰﾄ塊(</t>
    <rPh sb="6" eb="7">
      <t>カイ</t>
    </rPh>
    <phoneticPr fontId="2"/>
  </si>
  <si>
    <t>ｱｽﾌｧﾙﾄ塊(</t>
    <rPh sb="6" eb="7">
      <t>カイ</t>
    </rPh>
    <phoneticPr fontId="2"/>
  </si>
  <si>
    <t>t)</t>
    <phoneticPr fontId="2"/>
  </si>
  <si>
    <t>そ の 他(</t>
    <rPh sb="4" eb="5">
      <t>タ</t>
    </rPh>
    <phoneticPr fontId="2"/>
  </si>
  <si>
    <t>受入料金</t>
    <rPh sb="0" eb="2">
      <t>ウケイレ</t>
    </rPh>
    <rPh sb="2" eb="4">
      <t>リョウキン</t>
    </rPh>
    <phoneticPr fontId="2"/>
  </si>
  <si>
    <t>販売料金</t>
    <rPh sb="0" eb="2">
      <t>ハンバイ</t>
    </rPh>
    <rPh sb="2" eb="4">
      <t>リョウキン</t>
    </rPh>
    <phoneticPr fontId="2"/>
  </si>
  <si>
    <t>※１：再生ｱｽﾌｧﾙﾄ合材用の原料として用いる骨材等</t>
    <rPh sb="3" eb="5">
      <t>サイセイ</t>
    </rPh>
    <rPh sb="11" eb="13">
      <t>ゴウザイ</t>
    </rPh>
    <rPh sb="13" eb="14">
      <t>ヨウ</t>
    </rPh>
    <rPh sb="15" eb="17">
      <t>ゲンリョウ</t>
    </rPh>
    <rPh sb="20" eb="21">
      <t>モチ</t>
    </rPh>
    <rPh sb="23" eb="25">
      <t>コツザイ</t>
    </rPh>
    <rPh sb="25" eb="26">
      <t>ナド</t>
    </rPh>
    <phoneticPr fontId="2"/>
  </si>
  <si>
    <t>規格</t>
    <rPh sb="0" eb="2">
      <t>キカク</t>
    </rPh>
    <phoneticPr fontId="2"/>
  </si>
  <si>
    <t>単位</t>
    <rPh sb="0" eb="2">
      <t>タンイ</t>
    </rPh>
    <phoneticPr fontId="2"/>
  </si>
  <si>
    <r>
      <t xml:space="preserve">料　金
</t>
    </r>
    <r>
      <rPr>
        <sz val="6"/>
        <rFont val="ＭＳ ゴシック"/>
        <family val="3"/>
        <charset val="128"/>
      </rPr>
      <t>(運搬費を除く料金)</t>
    </r>
    <rPh sb="0" eb="1">
      <t>リョウ</t>
    </rPh>
    <rPh sb="2" eb="3">
      <t>キン</t>
    </rPh>
    <rPh sb="5" eb="8">
      <t>ウンパンヒ</t>
    </rPh>
    <rPh sb="9" eb="10">
      <t>ノゾ</t>
    </rPh>
    <rPh sb="11" eb="13">
      <t>リョウキン</t>
    </rPh>
    <phoneticPr fontId="2"/>
  </si>
  <si>
    <t>再生材名称
(規格)</t>
    <rPh sb="0" eb="2">
      <t>サイセイ</t>
    </rPh>
    <rPh sb="2" eb="3">
      <t>ザイ</t>
    </rPh>
    <rPh sb="3" eb="5">
      <t>メイショウ</t>
    </rPh>
    <rPh sb="7" eb="9">
      <t>キカク</t>
    </rPh>
    <phoneticPr fontId="2"/>
  </si>
  <si>
    <t>再生アスファルト合材施設</t>
    <rPh sb="0" eb="2">
      <t>サイセイ</t>
    </rPh>
    <rPh sb="8" eb="9">
      <t>ゴウ</t>
    </rPh>
    <rPh sb="9" eb="10">
      <t>ザイ</t>
    </rPh>
    <rPh sb="10" eb="12">
      <t>シセツ</t>
    </rPh>
    <phoneticPr fontId="2"/>
  </si>
  <si>
    <t>再生ｱｽﾌｧﾙﾄ用骨材(</t>
    <phoneticPr fontId="2"/>
  </si>
  <si>
    <t>t)</t>
  </si>
  <si>
    <t>製品に対する新材・添加物の混入量</t>
    <rPh sb="0" eb="2">
      <t>セイヒン</t>
    </rPh>
    <rPh sb="3" eb="4">
      <t>タイ</t>
    </rPh>
    <rPh sb="6" eb="7">
      <t>シン</t>
    </rPh>
    <rPh sb="7" eb="8">
      <t>ザイ</t>
    </rPh>
    <rPh sb="9" eb="12">
      <t>テンカブツ</t>
    </rPh>
    <rPh sb="13" eb="15">
      <t>コンニュウ</t>
    </rPh>
    <rPh sb="15" eb="16">
      <t>リョウ</t>
    </rPh>
    <phoneticPr fontId="2"/>
  </si>
  <si>
    <t>再生As合材</t>
    <rPh sb="0" eb="2">
      <t>サイセイ</t>
    </rPh>
    <rPh sb="4" eb="6">
      <t>ゴウザイ</t>
    </rPh>
    <phoneticPr fontId="2"/>
  </si>
  <si>
    <t>⑦再生アスファルト合材</t>
    <rPh sb="1" eb="3">
      <t>サイセイ</t>
    </rPh>
    <rPh sb="9" eb="11">
      <t>ゴウザイ</t>
    </rPh>
    <phoneticPr fontId="2"/>
  </si>
  <si>
    <t>(t/時)</t>
    <rPh sb="3" eb="4">
      <t>ジカン</t>
    </rPh>
    <phoneticPr fontId="2"/>
  </si>
  <si>
    <t>受入先の内訳</t>
    <rPh sb="0" eb="2">
      <t>ウケイレ</t>
    </rPh>
    <rPh sb="2" eb="3">
      <t>サキ</t>
    </rPh>
    <rPh sb="4" eb="6">
      <t>ウチワケ</t>
    </rPh>
    <phoneticPr fontId="2"/>
  </si>
  <si>
    <t>建設工事現場</t>
    <rPh sb="0" eb="2">
      <t>ケンセツ</t>
    </rPh>
    <rPh sb="2" eb="4">
      <t>コウジ</t>
    </rPh>
    <rPh sb="4" eb="6">
      <t>ゲンバ</t>
    </rPh>
    <phoneticPr fontId="2"/>
  </si>
  <si>
    <t>県内工事(</t>
    <rPh sb="0" eb="2">
      <t>ケンナイ</t>
    </rPh>
    <rPh sb="2" eb="4">
      <t>コウジ</t>
    </rPh>
    <phoneticPr fontId="2"/>
  </si>
  <si>
    <t>県外工事(</t>
    <rPh sb="0" eb="2">
      <t>ケンガイ</t>
    </rPh>
    <rPh sb="2" eb="4">
      <t>コウジ</t>
    </rPh>
    <phoneticPr fontId="2"/>
  </si>
  <si>
    <t>他の破砕施設</t>
    <rPh sb="0" eb="1">
      <t>タ</t>
    </rPh>
    <rPh sb="2" eb="4">
      <t>ハサイ</t>
    </rPh>
    <rPh sb="4" eb="6">
      <t>シセツ</t>
    </rPh>
    <phoneticPr fontId="2"/>
  </si>
  <si>
    <t>県内施設(</t>
    <rPh sb="0" eb="2">
      <t>ケンナイ</t>
    </rPh>
    <rPh sb="2" eb="4">
      <t>シセツ</t>
    </rPh>
    <phoneticPr fontId="2"/>
  </si>
  <si>
    <t>県外施設(</t>
    <rPh sb="0" eb="2">
      <t>ケンガイ</t>
    </rPh>
    <rPh sb="2" eb="4">
      <t>シセツ</t>
    </rPh>
    <phoneticPr fontId="2"/>
  </si>
  <si>
    <t>その他</t>
    <rPh sb="0" eb="3">
      <t>ソノタ</t>
    </rPh>
    <phoneticPr fontId="2"/>
  </si>
  <si>
    <t>県内より(</t>
    <rPh sb="0" eb="2">
      <t>ケンナイ</t>
    </rPh>
    <phoneticPr fontId="2"/>
  </si>
  <si>
    <t>県外より(</t>
    <rPh sb="0" eb="2">
      <t>ケンガイ</t>
    </rPh>
    <phoneticPr fontId="2"/>
  </si>
  <si>
    <t>④出荷量</t>
    <rPh sb="1" eb="4">
      <t>シュッカリョウ</t>
    </rPh>
    <phoneticPr fontId="2"/>
  </si>
  <si>
    <t>焼却等による減量化</t>
    <rPh sb="0" eb="2">
      <t>ショウキャク</t>
    </rPh>
    <rPh sb="2" eb="3">
      <t>ナド</t>
    </rPh>
    <rPh sb="6" eb="8">
      <t>ゲンリョウ</t>
    </rPh>
    <rPh sb="8" eb="9">
      <t>カ</t>
    </rPh>
    <phoneticPr fontId="2"/>
  </si>
  <si>
    <t>焼却施設
処理能力</t>
    <rPh sb="0" eb="2">
      <t>ショウキャク</t>
    </rPh>
    <rPh sb="2" eb="4">
      <t>シセツ</t>
    </rPh>
    <rPh sb="5" eb="7">
      <t>ショリ</t>
    </rPh>
    <rPh sb="7" eb="9">
      <t>ノウリョク</t>
    </rPh>
    <phoneticPr fontId="2"/>
  </si>
  <si>
    <t>焼却による減量化</t>
    <rPh sb="0" eb="2">
      <t>ショウキャク</t>
    </rPh>
    <rPh sb="5" eb="7">
      <t>ゲンリョウ</t>
    </rPh>
    <rPh sb="7" eb="8">
      <t>カ</t>
    </rPh>
    <phoneticPr fontId="2"/>
  </si>
  <si>
    <t>再生利用できない性状のもの、</t>
    <rPh sb="0" eb="2">
      <t>サイセイ</t>
    </rPh>
    <rPh sb="2" eb="4">
      <t>リヨウ</t>
    </rPh>
    <rPh sb="8" eb="10">
      <t>セイジョウ</t>
    </rPh>
    <phoneticPr fontId="2"/>
  </si>
  <si>
    <t>焼却灰</t>
    <rPh sb="0" eb="3">
      <t>ショウキャクバイ</t>
    </rPh>
    <phoneticPr fontId="2"/>
  </si>
  <si>
    <t>焼却による減量化</t>
    <rPh sb="0" eb="2">
      <t>ショウキャク</t>
    </rPh>
    <rPh sb="5" eb="7">
      <t>ゲンリョウ</t>
    </rPh>
    <rPh sb="7" eb="8">
      <t>カ</t>
    </rPh>
    <phoneticPr fontId="2"/>
  </si>
  <si>
    <t>規格</t>
    <rPh sb="0" eb="2">
      <t>キカク</t>
    </rPh>
    <phoneticPr fontId="2"/>
  </si>
  <si>
    <t>建設汚泥脱水・天日乾燥・乾燥施設</t>
    <rPh sb="0" eb="2">
      <t>ケンセツ</t>
    </rPh>
    <rPh sb="2" eb="4">
      <t>オデイ</t>
    </rPh>
    <rPh sb="4" eb="6">
      <t>ダッスイ</t>
    </rPh>
    <rPh sb="7" eb="9">
      <t>テンピ</t>
    </rPh>
    <rPh sb="9" eb="11">
      <t>カンソウ</t>
    </rPh>
    <rPh sb="12" eb="14">
      <t>カンソウ</t>
    </rPh>
    <rPh sb="14" eb="16">
      <t>シセツ</t>
    </rPh>
    <phoneticPr fontId="2"/>
  </si>
  <si>
    <t>)</t>
    <phoneticPr fontId="2"/>
  </si>
  <si>
    <t>処理方法
（該当するものに○を付けて下さい）</t>
    <rPh sb="0" eb="2">
      <t>ショリ</t>
    </rPh>
    <rPh sb="2" eb="4">
      <t>ホウホウ</t>
    </rPh>
    <rPh sb="6" eb="8">
      <t>ガイトウ</t>
    </rPh>
    <rPh sb="15" eb="16">
      <t>ツ</t>
    </rPh>
    <rPh sb="18" eb="19">
      <t>クダ</t>
    </rPh>
    <phoneticPr fontId="2"/>
  </si>
  <si>
    <t>施設処理能力</t>
    <rPh sb="0" eb="2">
      <t>シセツ</t>
    </rPh>
    <rPh sb="2" eb="4">
      <t>ショリ</t>
    </rPh>
    <rPh sb="4" eb="6">
      <t>ノウリョク</t>
    </rPh>
    <phoneticPr fontId="2"/>
  </si>
  <si>
    <t>県内より(</t>
    <rPh sb="0" eb="1">
      <t>ケン</t>
    </rPh>
    <rPh sb="1" eb="2">
      <t>ナイ</t>
    </rPh>
    <phoneticPr fontId="2"/>
  </si>
  <si>
    <t>県外より(</t>
    <rPh sb="0" eb="1">
      <t>ケン</t>
    </rPh>
    <rPh sb="1" eb="2">
      <t>ガイ</t>
    </rPh>
    <phoneticPr fontId="2"/>
  </si>
  <si>
    <t>製品に対する固化剤・添加物等混入量</t>
    <rPh sb="0" eb="2">
      <t>セイヒン</t>
    </rPh>
    <rPh sb="3" eb="4">
      <t>タイ</t>
    </rPh>
    <rPh sb="6" eb="8">
      <t>コカ</t>
    </rPh>
    <rPh sb="8" eb="9">
      <t>ザイ</t>
    </rPh>
    <rPh sb="10" eb="13">
      <t>テンカブツ</t>
    </rPh>
    <rPh sb="13" eb="14">
      <t>ナド</t>
    </rPh>
    <rPh sb="14" eb="16">
      <t>コンニュウ</t>
    </rPh>
    <rPh sb="16" eb="17">
      <t>リョウ</t>
    </rPh>
    <phoneticPr fontId="2"/>
  </si>
  <si>
    <t>④改良剤混入量</t>
    <rPh sb="1" eb="3">
      <t>カイリョウ</t>
    </rPh>
    <rPh sb="3" eb="4">
      <t>コカザイ</t>
    </rPh>
    <rPh sb="4" eb="6">
      <t>コンニュウ</t>
    </rPh>
    <rPh sb="6" eb="7">
      <t>リョウ</t>
    </rPh>
    <phoneticPr fontId="2"/>
  </si>
  <si>
    <t>⑥減量化量(場内)</t>
    <rPh sb="1" eb="3">
      <t>ゲンリョウ</t>
    </rPh>
    <rPh sb="3" eb="4">
      <t>カ</t>
    </rPh>
    <rPh sb="4" eb="5">
      <t>ショブンリョウ</t>
    </rPh>
    <rPh sb="6" eb="8">
      <t>ジョウナイ</t>
    </rPh>
    <phoneticPr fontId="2"/>
  </si>
  <si>
    <t>③次年度ｽﾄｯｸ量</t>
    <rPh sb="1" eb="4">
      <t>ジネンド</t>
    </rPh>
    <rPh sb="8" eb="9">
      <t>リョウ</t>
    </rPh>
    <phoneticPr fontId="2"/>
  </si>
  <si>
    <t>脱水ケーキ(処分)</t>
    <rPh sb="0" eb="2">
      <t>ダッスイ</t>
    </rPh>
    <rPh sb="6" eb="8">
      <t>ショブン</t>
    </rPh>
    <phoneticPr fontId="2"/>
  </si>
  <si>
    <t>⑨盛土用土(建設汚泥処理土)</t>
    <rPh sb="1" eb="2">
      <t>モ</t>
    </rPh>
    <rPh sb="2" eb="3">
      <t>ツチ</t>
    </rPh>
    <rPh sb="3" eb="4">
      <t>ヨウ</t>
    </rPh>
    <rPh sb="4" eb="5">
      <t>ツチ</t>
    </rPh>
    <rPh sb="6" eb="8">
      <t>ケンセツ</t>
    </rPh>
    <rPh sb="8" eb="10">
      <t>オデイ</t>
    </rPh>
    <rPh sb="10" eb="12">
      <t>ショリ</t>
    </rPh>
    <rPh sb="12" eb="13">
      <t>ツチ</t>
    </rPh>
    <phoneticPr fontId="2"/>
  </si>
  <si>
    <t>脱水等</t>
    <rPh sb="0" eb="2">
      <t>ダッスイ</t>
    </rPh>
    <rPh sb="2" eb="3">
      <t>ナド</t>
    </rPh>
    <phoneticPr fontId="2"/>
  </si>
  <si>
    <t>⑫セメント用原料</t>
    <rPh sb="5" eb="6">
      <t>ヨウ</t>
    </rPh>
    <rPh sb="6" eb="8">
      <t>ゲンリョウ</t>
    </rPh>
    <phoneticPr fontId="2"/>
  </si>
  <si>
    <t>⑬その他</t>
    <rPh sb="3" eb="4">
      <t>タ</t>
    </rPh>
    <phoneticPr fontId="2"/>
  </si>
  <si>
    <t>１．ｺﾝｸﾘｰﾄ塊</t>
    <rPh sb="8" eb="9">
      <t>カイ</t>
    </rPh>
    <phoneticPr fontId="2"/>
  </si>
  <si>
    <t>２．ｱｽﾌｧﾙﾄ・ｺﾝｸﾘｰﾄ塊</t>
    <rPh sb="15" eb="16">
      <t>カイ</t>
    </rPh>
    <phoneticPr fontId="2"/>
  </si>
  <si>
    <t>４．建設汚泥</t>
    <rPh sb="2" eb="4">
      <t>ケンセツ</t>
    </rPh>
    <rPh sb="4" eb="6">
      <t>オデイ</t>
    </rPh>
    <phoneticPr fontId="2"/>
  </si>
  <si>
    <t>５．金属くず</t>
    <rPh sb="2" eb="4">
      <t>キンゾク</t>
    </rPh>
    <phoneticPr fontId="2"/>
  </si>
  <si>
    <t>９．建設発生土</t>
    <rPh sb="2" eb="4">
      <t>ケンセツ</t>
    </rPh>
    <rPh sb="4" eb="6">
      <t>ハッセイ</t>
    </rPh>
    <rPh sb="6" eb="7">
      <t>ツチ</t>
    </rPh>
    <phoneticPr fontId="2"/>
  </si>
  <si>
    <t>10．廃石膏ボード</t>
    <rPh sb="3" eb="4">
      <t>ハイ</t>
    </rPh>
    <rPh sb="4" eb="6">
      <t>セッコウ</t>
    </rPh>
    <phoneticPr fontId="2"/>
  </si>
  <si>
    <t>③次年度ｽﾄｯｸ量</t>
    <rPh sb="1" eb="4">
      <t>ジネンド</t>
    </rPh>
    <rPh sb="8" eb="9">
      <t>シュッカリョウ</t>
    </rPh>
    <phoneticPr fontId="2"/>
  </si>
  <si>
    <t>破砕・選別</t>
    <rPh sb="0" eb="2">
      <t>ハサイ</t>
    </rPh>
    <rPh sb="3" eb="5">
      <t>センベツ</t>
    </rPh>
    <phoneticPr fontId="2"/>
  </si>
  <si>
    <t>自ら処理する場合</t>
    <rPh sb="0" eb="1">
      <t>ミズカ</t>
    </rPh>
    <rPh sb="2" eb="4">
      <t>ショリ</t>
    </rPh>
    <rPh sb="6" eb="8">
      <t>バアイ</t>
    </rPh>
    <phoneticPr fontId="2"/>
  </si>
  <si>
    <t>他の処理施設等へ搬出する場合</t>
    <rPh sb="0" eb="1">
      <t>タ</t>
    </rPh>
    <rPh sb="2" eb="4">
      <t>ショリ</t>
    </rPh>
    <rPh sb="4" eb="6">
      <t>シセツ</t>
    </rPh>
    <rPh sb="6" eb="7">
      <t>ナド</t>
    </rPh>
    <rPh sb="8" eb="10">
      <t>ハンシュツ</t>
    </rPh>
    <rPh sb="12" eb="14">
      <t>バアイ</t>
    </rPh>
    <phoneticPr fontId="2"/>
  </si>
  <si>
    <t>最終処分場へ搬出する場合</t>
    <rPh sb="0" eb="2">
      <t>サイシュウ</t>
    </rPh>
    <rPh sb="2" eb="5">
      <t>ショブンジョウ</t>
    </rPh>
    <rPh sb="6" eb="8">
      <t>ハンシュツ</t>
    </rPh>
    <rPh sb="10" eb="12">
      <t>バアイ</t>
    </rPh>
    <phoneticPr fontId="2"/>
  </si>
  <si>
    <t>他の再資源化施設等へ搬出する場合</t>
    <rPh sb="0" eb="1">
      <t>タ</t>
    </rPh>
    <rPh sb="2" eb="6">
      <t>サイシゲンカ</t>
    </rPh>
    <rPh sb="6" eb="8">
      <t>シセツ</t>
    </rPh>
    <rPh sb="8" eb="9">
      <t>ナド</t>
    </rPh>
    <rPh sb="10" eb="12">
      <t>ハンシュツ</t>
    </rPh>
    <rPh sb="14" eb="16">
      <t>バアイ</t>
    </rPh>
    <phoneticPr fontId="2"/>
  </si>
  <si>
    <t>⑦廃石膏ボード</t>
    <rPh sb="1" eb="2">
      <t>ハイ</t>
    </rPh>
    <rPh sb="2" eb="4">
      <t>セッコウ</t>
    </rPh>
    <phoneticPr fontId="2"/>
  </si>
  <si>
    <t>⑧コンクリート塊</t>
    <rPh sb="7" eb="8">
      <t>カイ</t>
    </rPh>
    <phoneticPr fontId="2"/>
  </si>
  <si>
    <t>⑨ｱｽﾌｧﾙﾄ・ｺﾝｸﾘｰﾄ塊</t>
    <rPh sb="14" eb="15">
      <t>カイ</t>
    </rPh>
    <phoneticPr fontId="2"/>
  </si>
  <si>
    <t>⑩その他</t>
    <rPh sb="1" eb="4">
      <t>ソノタ</t>
    </rPh>
    <phoneticPr fontId="2"/>
  </si>
  <si>
    <t>８．ガラス陶磁器くず</t>
    <rPh sb="5" eb="8">
      <t>トウジキ</t>
    </rPh>
    <phoneticPr fontId="2"/>
  </si>
  <si>
    <t>(重量ﾍﾞｰｽで約</t>
    <rPh sb="1" eb="3">
      <t>ジュウリョウ</t>
    </rPh>
    <rPh sb="8" eb="9">
      <t>ヤク</t>
    </rPh>
    <phoneticPr fontId="2"/>
  </si>
  <si>
    <t>%)</t>
    <phoneticPr fontId="2"/>
  </si>
  <si>
    <t>統計法第１４条の規定により、調査の結果知られた人、法人又はその他の団体の秘密に関する事項については、その秘密は保護されます。</t>
    <rPh sb="0" eb="3">
      <t>トウケイホウ</t>
    </rPh>
    <rPh sb="3" eb="4">
      <t>ダイ</t>
    </rPh>
    <rPh sb="6" eb="7">
      <t>ジョウ</t>
    </rPh>
    <rPh sb="8" eb="10">
      <t>キテイ</t>
    </rPh>
    <rPh sb="14" eb="16">
      <t>チョウサ</t>
    </rPh>
    <rPh sb="17" eb="19">
      <t>ケッカ</t>
    </rPh>
    <rPh sb="19" eb="20">
      <t>シ</t>
    </rPh>
    <rPh sb="23" eb="24">
      <t>ヒト</t>
    </rPh>
    <rPh sb="25" eb="27">
      <t>ホウジン</t>
    </rPh>
    <rPh sb="27" eb="28">
      <t>マタ</t>
    </rPh>
    <rPh sb="29" eb="32">
      <t>ソノタ</t>
    </rPh>
    <rPh sb="33" eb="35">
      <t>ダンタイ</t>
    </rPh>
    <rPh sb="36" eb="38">
      <t>ヒミツ</t>
    </rPh>
    <rPh sb="39" eb="40">
      <t>カン</t>
    </rPh>
    <rPh sb="42" eb="44">
      <t>ジコウ</t>
    </rPh>
    <rPh sb="52" eb="54">
      <t>ヒミツ</t>
    </rPh>
    <rPh sb="55" eb="57">
      <t>ホゴ</t>
    </rPh>
    <phoneticPr fontId="2"/>
  </si>
  <si>
    <t>所在地</t>
    <rPh sb="0" eb="3">
      <t>ショザイチ</t>
    </rPh>
    <phoneticPr fontId="2"/>
  </si>
  <si>
    <t>３．紙くず</t>
    <rPh sb="2" eb="3">
      <t>カミ</t>
    </rPh>
    <phoneticPr fontId="2"/>
  </si>
  <si>
    <t>廃塩化ビニル管・継手処理施設</t>
    <rPh sb="0" eb="1">
      <t>ハイ</t>
    </rPh>
    <rPh sb="1" eb="3">
      <t>エンカ</t>
    </rPh>
    <rPh sb="6" eb="7">
      <t>カン</t>
    </rPh>
    <rPh sb="8" eb="9">
      <t>ツギテ</t>
    </rPh>
    <rPh sb="9" eb="10">
      <t>テ</t>
    </rPh>
    <rPh sb="10" eb="12">
      <t>ショリ</t>
    </rPh>
    <rPh sb="12" eb="14">
      <t>シセツ</t>
    </rPh>
    <phoneticPr fontId="2"/>
  </si>
  <si>
    <t>処理方法</t>
    <rPh sb="0" eb="2">
      <t>ショリ</t>
    </rPh>
    <rPh sb="2" eb="4">
      <t>ホウホウ</t>
    </rPh>
    <phoneticPr fontId="2"/>
  </si>
  <si>
    <t>選別等</t>
    <rPh sb="0" eb="2">
      <t>センベツ</t>
    </rPh>
    <rPh sb="2" eb="3">
      <t>ナド</t>
    </rPh>
    <phoneticPr fontId="2"/>
  </si>
  <si>
    <t>⑤減量化量</t>
    <rPh sb="1" eb="3">
      <t>ゲンリョウ</t>
    </rPh>
    <rPh sb="3" eb="4">
      <t>カ</t>
    </rPh>
    <rPh sb="4" eb="5">
      <t>シュッカリョウ</t>
    </rPh>
    <phoneticPr fontId="2"/>
  </si>
  <si>
    <t>⑥最終処分量</t>
    <rPh sb="1" eb="3">
      <t>サイシュウ</t>
    </rPh>
    <rPh sb="3" eb="5">
      <t>ショブン</t>
    </rPh>
    <rPh sb="5" eb="6">
      <t>シュッカリョウ</t>
    </rPh>
    <phoneticPr fontId="2"/>
  </si>
  <si>
    <t>再生利用できない性状のもの、</t>
    <rPh sb="0" eb="2">
      <t>サイセイ</t>
    </rPh>
    <rPh sb="2" eb="4">
      <t>リヨウ</t>
    </rPh>
    <rPh sb="8" eb="10">
      <t>セイジョウ</t>
    </rPh>
    <phoneticPr fontId="2"/>
  </si>
  <si>
    <t>焼却灰</t>
    <rPh sb="0" eb="2">
      <t>ショウキャク</t>
    </rPh>
    <rPh sb="2" eb="3">
      <t>ハイ</t>
    </rPh>
    <phoneticPr fontId="2"/>
  </si>
  <si>
    <t>⑧塩化ビニル管・継手製品</t>
    <rPh sb="1" eb="3">
      <t>エンカ</t>
    </rPh>
    <rPh sb="6" eb="7">
      <t>カン</t>
    </rPh>
    <rPh sb="8" eb="10">
      <t>ツギテ</t>
    </rPh>
    <rPh sb="10" eb="12">
      <t>セイヒン</t>
    </rPh>
    <phoneticPr fontId="2"/>
  </si>
  <si>
    <t>⑨その他</t>
    <rPh sb="3" eb="4">
      <t>タ</t>
    </rPh>
    <phoneticPr fontId="2"/>
  </si>
  <si>
    <t>工事現場から直接受入</t>
    <rPh sb="0" eb="2">
      <t>コウジ</t>
    </rPh>
    <rPh sb="2" eb="4">
      <t>ゲンバ</t>
    </rPh>
    <rPh sb="6" eb="8">
      <t>チョクセツ</t>
    </rPh>
    <rPh sb="8" eb="10">
      <t>ウケイレ</t>
    </rPh>
    <phoneticPr fontId="2"/>
  </si>
  <si>
    <t>(</t>
    <phoneticPr fontId="2"/>
  </si>
  <si>
    <t>建設混合廃棄物処理施設から受入</t>
    <rPh sb="0" eb="2">
      <t>ケンセツ</t>
    </rPh>
    <rPh sb="2" eb="4">
      <t>コンゴウ</t>
    </rPh>
    <rPh sb="4" eb="7">
      <t>ハイキブツ</t>
    </rPh>
    <rPh sb="7" eb="9">
      <t>ショリ</t>
    </rPh>
    <rPh sb="9" eb="11">
      <t>シセツ</t>
    </rPh>
    <rPh sb="13" eb="15">
      <t>ウケイレ</t>
    </rPh>
    <phoneticPr fontId="2"/>
  </si>
  <si>
    <t>廃石膏ボード処理施設</t>
    <rPh sb="0" eb="1">
      <t>ハイ</t>
    </rPh>
    <rPh sb="1" eb="3">
      <t>セッコウ</t>
    </rPh>
    <rPh sb="6" eb="8">
      <t>ショリ</t>
    </rPh>
    <rPh sb="8" eb="10">
      <t>シセツ</t>
    </rPh>
    <phoneticPr fontId="2"/>
  </si>
  <si>
    <t>⑦塩化ビニル管・継手用原料</t>
    <rPh sb="1" eb="3">
      <t>エンカ</t>
    </rPh>
    <rPh sb="6" eb="7">
      <t>カン</t>
    </rPh>
    <rPh sb="8" eb="10">
      <t>ツギテ</t>
    </rPh>
    <rPh sb="10" eb="11">
      <t>ヨウ</t>
    </rPh>
    <rPh sb="11" eb="13">
      <t>ゲンリョウ</t>
    </rPh>
    <phoneticPr fontId="2"/>
  </si>
  <si>
    <t>⑦廃石膏ボード用原料として出荷</t>
    <rPh sb="1" eb="2">
      <t>ハイ</t>
    </rPh>
    <rPh sb="2" eb="4">
      <t>セッコウ</t>
    </rPh>
    <rPh sb="7" eb="8">
      <t>ヨウ</t>
    </rPh>
    <rPh sb="8" eb="10">
      <t>ゲンリョウ</t>
    </rPh>
    <rPh sb="13" eb="15">
      <t>シュッカ</t>
    </rPh>
    <phoneticPr fontId="2"/>
  </si>
  <si>
    <t>⑧廃石膏ボード製品として出荷</t>
    <rPh sb="1" eb="2">
      <t>ハイ</t>
    </rPh>
    <rPh sb="2" eb="4">
      <t>セッコウ</t>
    </rPh>
    <rPh sb="7" eb="9">
      <t>セイヒン</t>
    </rPh>
    <rPh sb="12" eb="14">
      <t>シュッカ</t>
    </rPh>
    <phoneticPr fontId="2"/>
  </si>
  <si>
    <t>⑨セメント原料として出荷</t>
    <rPh sb="5" eb="7">
      <t>ゲンリョウ</t>
    </rPh>
    <rPh sb="10" eb="12">
      <t>シュッカ</t>
    </rPh>
    <phoneticPr fontId="2"/>
  </si>
  <si>
    <t>⑩土壌改良材として出荷</t>
    <rPh sb="1" eb="3">
      <t>ドジョウ</t>
    </rPh>
    <rPh sb="3" eb="6">
      <t>カイリョウザイ</t>
    </rPh>
    <rPh sb="9" eb="11">
      <t>シュッカ</t>
    </rPh>
    <phoneticPr fontId="2"/>
  </si>
  <si>
    <t>⑪その他</t>
    <rPh sb="1" eb="4">
      <t>ソノタ</t>
    </rPh>
    <phoneticPr fontId="2"/>
  </si>
  <si>
    <t>安定型最終処分場（残土処分場を除く）</t>
    <rPh sb="0" eb="3">
      <t>アンテイガタ</t>
    </rPh>
    <rPh sb="3" eb="5">
      <t>サイシュウ</t>
    </rPh>
    <rPh sb="5" eb="8">
      <t>ショブンジョウ</t>
    </rPh>
    <rPh sb="9" eb="11">
      <t>ザンド</t>
    </rPh>
    <rPh sb="11" eb="14">
      <t>ショブンジョウ</t>
    </rPh>
    <rPh sb="15" eb="16">
      <t>ノゾ</t>
    </rPh>
    <phoneticPr fontId="2"/>
  </si>
  <si>
    <t>施設
能力</t>
    <rPh sb="0" eb="2">
      <t>シセツ</t>
    </rPh>
    <rPh sb="3" eb="5">
      <t>ノウリョク</t>
    </rPh>
    <phoneticPr fontId="2"/>
  </si>
  <si>
    <t>全体容量</t>
    <phoneticPr fontId="2"/>
  </si>
  <si>
    <t>受入可能な
建設副産物
（該当するもの全てに○）</t>
    <rPh sb="0" eb="2">
      <t>ウケイレ</t>
    </rPh>
    <rPh sb="2" eb="4">
      <t>カノウ</t>
    </rPh>
    <rPh sb="6" eb="8">
      <t>ケンセツ</t>
    </rPh>
    <rPh sb="8" eb="11">
      <t>フクサンブツ</t>
    </rPh>
    <rPh sb="19" eb="20">
      <t>スベ</t>
    </rPh>
    <phoneticPr fontId="2"/>
  </si>
  <si>
    <t>(建設混合廃棄物のうち</t>
    <rPh sb="1" eb="3">
      <t>ケンセツ</t>
    </rPh>
    <rPh sb="3" eb="5">
      <t>コンゴウ</t>
    </rPh>
    <rPh sb="5" eb="8">
      <t>ハイキブツ</t>
    </rPh>
    <phoneticPr fontId="2"/>
  </si>
  <si>
    <t>受入料金</t>
    <rPh sb="0" eb="2">
      <t>ウケイレ</t>
    </rPh>
    <rPh sb="2" eb="4">
      <t>リョウキン</t>
    </rPh>
    <phoneticPr fontId="2"/>
  </si>
  <si>
    <r>
      <t>円/m</t>
    </r>
    <r>
      <rPr>
        <vertAlign val="superscript"/>
        <sz val="11"/>
        <rFont val="ＭＳ ゴシック"/>
        <family val="3"/>
        <charset val="128"/>
      </rPr>
      <t>3</t>
    </r>
    <rPh sb="0" eb="1">
      <t>エン</t>
    </rPh>
    <phoneticPr fontId="2"/>
  </si>
  <si>
    <t>建設廃棄物の種類</t>
    <rPh sb="0" eb="2">
      <t>ケンセツ</t>
    </rPh>
    <rPh sb="2" eb="5">
      <t>ハイキブツ</t>
    </rPh>
    <rPh sb="6" eb="8">
      <t>シュルイ</t>
    </rPh>
    <phoneticPr fontId="2"/>
  </si>
  <si>
    <t>料金(運搬費を除く料金)</t>
    <rPh sb="0" eb="2">
      <t>リョウキン</t>
    </rPh>
    <rPh sb="3" eb="6">
      <t>ウンパンヒ</t>
    </rPh>
    <rPh sb="7" eb="8">
      <t>ノゾ</t>
    </rPh>
    <rPh sb="9" eb="11">
      <t>リョウキン</t>
    </rPh>
    <phoneticPr fontId="2"/>
  </si>
  <si>
    <t>管理型最終処分場</t>
    <rPh sb="0" eb="2">
      <t>カンリ</t>
    </rPh>
    <rPh sb="2" eb="3">
      <t>アンテイガタ</t>
    </rPh>
    <rPh sb="3" eb="5">
      <t>サイシュウ</t>
    </rPh>
    <rPh sb="5" eb="8">
      <t>ショブンジョウ</t>
    </rPh>
    <phoneticPr fontId="2"/>
  </si>
  <si>
    <t>・廃石膏ボードの混入割合：約</t>
    <rPh sb="1" eb="2">
      <t>ハイ</t>
    </rPh>
    <rPh sb="2" eb="4">
      <t>セッコウ</t>
    </rPh>
    <rPh sb="8" eb="10">
      <t>コンニュウ</t>
    </rPh>
    <rPh sb="10" eb="12">
      <t>ワリアイ</t>
    </rPh>
    <rPh sb="13" eb="14">
      <t>ヤク</t>
    </rPh>
    <phoneticPr fontId="2"/>
  </si>
  <si>
    <t>・廃塩化ﾋﾞﾆﾙ管･継手の混入割合：約</t>
    <rPh sb="1" eb="2">
      <t>ハイ</t>
    </rPh>
    <rPh sb="2" eb="4">
      <t>エンカ</t>
    </rPh>
    <rPh sb="8" eb="9">
      <t>カン</t>
    </rPh>
    <rPh sb="10" eb="11">
      <t>ツギテ</t>
    </rPh>
    <rPh sb="11" eb="12">
      <t>テ</t>
    </rPh>
    <rPh sb="13" eb="15">
      <t>コンニュウ</t>
    </rPh>
    <rPh sb="15" eb="17">
      <t>ワリアイ</t>
    </rPh>
    <rPh sb="18" eb="19">
      <t>ヤク</t>
    </rPh>
    <phoneticPr fontId="2"/>
  </si>
  <si>
    <t>⑧再生砕石</t>
    <rPh sb="1" eb="3">
      <t>サイセイ</t>
    </rPh>
    <rPh sb="3" eb="5">
      <t>サイセキ</t>
    </rPh>
    <phoneticPr fontId="2"/>
  </si>
  <si>
    <t>⑨その他</t>
    <rPh sb="3" eb="4">
      <t>タ</t>
    </rPh>
    <phoneticPr fontId="2"/>
  </si>
  <si>
    <t>　建設発生土受入地（廃棄物最終処分場は除く）</t>
    <rPh sb="1" eb="6">
      <t>ケンセツハッセイド</t>
    </rPh>
    <rPh sb="6" eb="8">
      <t>ウケイレ</t>
    </rPh>
    <rPh sb="8" eb="9">
      <t>チ</t>
    </rPh>
    <rPh sb="10" eb="13">
      <t>ハイキブツ</t>
    </rPh>
    <rPh sb="13" eb="15">
      <t>サイシュウ</t>
    </rPh>
    <rPh sb="15" eb="18">
      <t>ショブンジョウ</t>
    </rPh>
    <rPh sb="19" eb="20">
      <t>ノゾ</t>
    </rPh>
    <phoneticPr fontId="2"/>
  </si>
  <si>
    <t>　再生アスファルト合材施設</t>
    <rPh sb="1" eb="3">
      <t>サイセイ</t>
    </rPh>
    <rPh sb="9" eb="11">
      <t>ゴウザイ</t>
    </rPh>
    <rPh sb="11" eb="13">
      <t>シセツ</t>
    </rPh>
    <phoneticPr fontId="2"/>
  </si>
  <si>
    <r>
      <t>円/m</t>
    </r>
    <r>
      <rPr>
        <vertAlign val="superscript"/>
        <sz val="8"/>
        <rFont val="ＭＳ ゴシック"/>
        <family val="3"/>
        <charset val="128"/>
      </rPr>
      <t>3</t>
    </r>
    <r>
      <rPr>
        <sz val="8"/>
        <rFont val="ＭＳ ゴシック"/>
        <family val="3"/>
        <charset val="128"/>
      </rPr>
      <t>(ほぐし)</t>
    </r>
    <rPh sb="0" eb="1">
      <t>エン</t>
    </rPh>
    <phoneticPr fontId="2"/>
  </si>
  <si>
    <t>建設発生土受入地(土捨て場)への搬出</t>
    <rPh sb="0" eb="5">
      <t>ケンセツハッセイド</t>
    </rPh>
    <rPh sb="5" eb="7">
      <t>ウケイレ</t>
    </rPh>
    <rPh sb="7" eb="8">
      <t>チ</t>
    </rPh>
    <rPh sb="9" eb="10">
      <t>ツチ</t>
    </rPh>
    <rPh sb="10" eb="11">
      <t>ス</t>
    </rPh>
    <rPh sb="12" eb="13">
      <t>バ</t>
    </rPh>
    <rPh sb="16" eb="18">
      <t>ハンシュツ</t>
    </rPh>
    <phoneticPr fontId="2"/>
  </si>
  <si>
    <t>料金(運搬費を除く料金)</t>
    <rPh sb="0" eb="2">
      <t>リョウキン</t>
    </rPh>
    <rPh sb="3" eb="5">
      <t>ウンパン</t>
    </rPh>
    <rPh sb="5" eb="6">
      <t>ヒ</t>
    </rPh>
    <rPh sb="7" eb="8">
      <t>ノゾ</t>
    </rPh>
    <rPh sb="9" eb="11">
      <t>リョウキン</t>
    </rPh>
    <phoneticPr fontId="2"/>
  </si>
  <si>
    <t>※２：路盤材等で利用</t>
    <rPh sb="3" eb="5">
      <t>ロバン</t>
    </rPh>
    <rPh sb="5" eb="6">
      <t>ザイ</t>
    </rPh>
    <rPh sb="6" eb="7">
      <t>ナド</t>
    </rPh>
    <rPh sb="8" eb="10">
      <t>リヨウ</t>
    </rPh>
    <phoneticPr fontId="2"/>
  </si>
  <si>
    <t>再生As合材
施設処理
能力</t>
    <rPh sb="0" eb="2">
      <t>サイセイ</t>
    </rPh>
    <rPh sb="4" eb="6">
      <t>ゴウザイ</t>
    </rPh>
    <rPh sb="7" eb="9">
      <t>シセツ</t>
    </rPh>
    <rPh sb="9" eb="11">
      <t>ショリ</t>
    </rPh>
    <rPh sb="12" eb="14">
      <t>ノウリョク</t>
    </rPh>
    <phoneticPr fontId="2"/>
  </si>
  <si>
    <t>再生利用出来ない性状のもの</t>
    <rPh sb="0" eb="2">
      <t>サイセイ</t>
    </rPh>
    <rPh sb="2" eb="4">
      <t>リヨウ</t>
    </rPh>
    <rPh sb="4" eb="6">
      <t>デキ</t>
    </rPh>
    <rPh sb="8" eb="10">
      <t>セイジョウ</t>
    </rPh>
    <phoneticPr fontId="2"/>
  </si>
  <si>
    <t>併設の焼却施設処理能力</t>
    <rPh sb="0" eb="2">
      <t>ヘイセツ</t>
    </rPh>
    <rPh sb="3" eb="5">
      <t>ショウキャク</t>
    </rPh>
    <rPh sb="5" eb="7">
      <t>シセツ</t>
    </rPh>
    <rPh sb="7" eb="9">
      <t>ショリ</t>
    </rPh>
    <rPh sb="9" eb="11">
      <t>ノウリョク</t>
    </rPh>
    <phoneticPr fontId="2"/>
  </si>
  <si>
    <t>受入先の内訳</t>
    <rPh sb="0" eb="2">
      <t>ウケイレ</t>
    </rPh>
    <rPh sb="2" eb="3">
      <t>サキ</t>
    </rPh>
    <rPh sb="4" eb="6">
      <t>ウチワケ</t>
    </rPh>
    <phoneticPr fontId="2"/>
  </si>
  <si>
    <t>建設混合廃棄物に含まれる受入可能な品目と組成
(該当するものすべてに○)</t>
    <phoneticPr fontId="2"/>
  </si>
  <si>
    <t>※廃石膏ボード及び廃塩化ビニル管・継手を受け入れている場合は、その組成(重量ベース)を分かる範囲でご記入ください。</t>
    <rPh sb="7" eb="8">
      <t>オヨ</t>
    </rPh>
    <phoneticPr fontId="2"/>
  </si>
  <si>
    <t>再生利用できないもの、</t>
    <rPh sb="0" eb="2">
      <t>サイセイ</t>
    </rPh>
    <rPh sb="2" eb="4">
      <t>リヨウ</t>
    </rPh>
    <phoneticPr fontId="2"/>
  </si>
  <si>
    <t>建設混合廃棄物に含まれる受入可能な品目及び組成
(該当するものすべてに○)</t>
    <rPh sb="19" eb="20">
      <t>オヨ</t>
    </rPh>
    <phoneticPr fontId="2"/>
  </si>
  <si>
    <t>破砕等施設
処理能力</t>
    <rPh sb="0" eb="2">
      <t>ハサイ</t>
    </rPh>
    <rPh sb="2" eb="3">
      <t>ナド</t>
    </rPh>
    <rPh sb="3" eb="5">
      <t>シセツ</t>
    </rPh>
    <rPh sb="6" eb="8">
      <t>ショリ</t>
    </rPh>
    <rPh sb="8" eb="10">
      <t>ノウリョク</t>
    </rPh>
    <phoneticPr fontId="2"/>
  </si>
  <si>
    <t xml:space="preserve"> －安定型最終処分場用－（様式チ）</t>
    <rPh sb="2" eb="5">
      <t>アンテイガタ</t>
    </rPh>
    <rPh sb="5" eb="7">
      <t>サイシュウ</t>
    </rPh>
    <rPh sb="7" eb="10">
      <t>ショブンジョウ</t>
    </rPh>
    <rPh sb="10" eb="11">
      <t>ヨウ</t>
    </rPh>
    <rPh sb="13" eb="15">
      <t>ヨウシキ</t>
    </rPh>
    <phoneticPr fontId="2"/>
  </si>
  <si>
    <t xml:space="preserve"> －管理型最終処分場用－（様式リ）</t>
    <rPh sb="2" eb="4">
      <t>カンリ</t>
    </rPh>
    <rPh sb="4" eb="5">
      <t>アンテイガタ</t>
    </rPh>
    <rPh sb="5" eb="7">
      <t>サイシュウ</t>
    </rPh>
    <rPh sb="7" eb="10">
      <t>ショブンジョウ</t>
    </rPh>
    <rPh sb="10" eb="11">
      <t>ヨウ</t>
    </rPh>
    <rPh sb="13" eb="15">
      <t>ヨウシキ</t>
    </rPh>
    <phoneticPr fontId="2"/>
  </si>
  <si>
    <t>２．建設混合廃棄物処理施設</t>
    <rPh sb="2" eb="4">
      <t>ケンセツ</t>
    </rPh>
    <rPh sb="4" eb="6">
      <t>コンゴウ</t>
    </rPh>
    <rPh sb="6" eb="9">
      <t>ハイキブツ</t>
    </rPh>
    <rPh sb="9" eb="11">
      <t>ショリ</t>
    </rPh>
    <rPh sb="11" eb="13">
      <t>シセツ</t>
    </rPh>
    <phoneticPr fontId="2"/>
  </si>
  <si>
    <t>→様式ニ－１</t>
    <rPh sb="1" eb="3">
      <t>ヨウシキ</t>
    </rPh>
    <phoneticPr fontId="2"/>
  </si>
  <si>
    <t>→様式ニ－２</t>
    <rPh sb="1" eb="3">
      <t>ヨウシキ</t>
    </rPh>
    <phoneticPr fontId="2"/>
  </si>
  <si>
    <t>→様式ホ</t>
    <rPh sb="1" eb="3">
      <t>ヨウシキ</t>
    </rPh>
    <phoneticPr fontId="2"/>
  </si>
  <si>
    <t>様式ロ－２</t>
    <rPh sb="0" eb="2">
      <t>ヨウシキ</t>
    </rPh>
    <phoneticPr fontId="2"/>
  </si>
  <si>
    <t>様式ハ－１</t>
    <rPh sb="0" eb="2">
      <t>ヨウシキ</t>
    </rPh>
    <phoneticPr fontId="2"/>
  </si>
  <si>
    <t>様式ハ－２</t>
    <rPh sb="0" eb="2">
      <t>ヨウシキ</t>
    </rPh>
    <phoneticPr fontId="2"/>
  </si>
  <si>
    <t>焼却による減量化</t>
    <rPh sb="0" eb="2">
      <t>ショウキャク</t>
    </rPh>
    <rPh sb="5" eb="7">
      <t>ゲンリョウ</t>
    </rPh>
    <rPh sb="7" eb="8">
      <t>カ</t>
    </rPh>
    <phoneticPr fontId="2"/>
  </si>
  <si>
    <t>⑧流動化処理土用</t>
    <rPh sb="1" eb="4">
      <t>リュウドウカ</t>
    </rPh>
    <rPh sb="4" eb="6">
      <t>ショリ</t>
    </rPh>
    <rPh sb="6" eb="7">
      <t>ツチ</t>
    </rPh>
    <rPh sb="7" eb="8">
      <t>ヨウ</t>
    </rPh>
    <phoneticPr fontId="2"/>
  </si>
  <si>
    <t>⑩再生砂・砂利(焼成)</t>
    <rPh sb="1" eb="3">
      <t>サイセイ</t>
    </rPh>
    <rPh sb="3" eb="4">
      <t>スナ</t>
    </rPh>
    <rPh sb="5" eb="7">
      <t>ジャリ</t>
    </rPh>
    <rPh sb="8" eb="10">
      <t>ショウセイ</t>
    </rPh>
    <phoneticPr fontId="2"/>
  </si>
  <si>
    <t>⑪再生砂・砂利(焼成以外)</t>
    <rPh sb="1" eb="3">
      <t>サイセイ</t>
    </rPh>
    <rPh sb="3" eb="4">
      <t>スナ</t>
    </rPh>
    <rPh sb="5" eb="7">
      <t>ジャリ</t>
    </rPh>
    <rPh sb="8" eb="10">
      <t>ショウセイ</t>
    </rPh>
    <rPh sb="10" eb="12">
      <t>イガイ</t>
    </rPh>
    <phoneticPr fontId="2"/>
  </si>
  <si>
    <t>建設混合廃棄物破砕・選別施設</t>
    <rPh sb="0" eb="2">
      <t>ケンセツ</t>
    </rPh>
    <rPh sb="2" eb="4">
      <t>コンゴウ</t>
    </rPh>
    <rPh sb="4" eb="7">
      <t>ハイキブツ</t>
    </rPh>
    <rPh sb="7" eb="9">
      <t>ハサイ</t>
    </rPh>
    <rPh sb="10" eb="12">
      <t>センベツ</t>
    </rPh>
    <rPh sb="12" eb="14">
      <t>シセツ</t>
    </rPh>
    <phoneticPr fontId="2"/>
  </si>
  <si>
    <t>→様式ヘを記入してください</t>
    <rPh sb="1" eb="3">
      <t>ヨウシキ</t>
    </rPh>
    <rPh sb="5" eb="7">
      <t>キニュウ</t>
    </rPh>
    <phoneticPr fontId="2"/>
  </si>
  <si>
    <t>７．紙くず</t>
    <rPh sb="2" eb="3">
      <t>カミ</t>
    </rPh>
    <phoneticPr fontId="2"/>
  </si>
  <si>
    <t>様式ト</t>
    <rPh sb="0" eb="2">
      <t>ヨウシキ</t>
    </rPh>
    <phoneticPr fontId="2"/>
  </si>
  <si>
    <t>様式チ</t>
    <rPh sb="0" eb="2">
      <t>ヨウシキ</t>
    </rPh>
    <phoneticPr fontId="2"/>
  </si>
  <si>
    <t>様式リ</t>
    <rPh sb="0" eb="2">
      <t>ヨウシキ</t>
    </rPh>
    <phoneticPr fontId="2"/>
  </si>
  <si>
    <t xml:space="preserve"> －建設混合廃棄物処理施設用－（様式ロ－１）</t>
    <rPh sb="2" eb="4">
      <t>ケンセツ</t>
    </rPh>
    <rPh sb="4" eb="6">
      <t>コンゴウ</t>
    </rPh>
    <rPh sb="6" eb="9">
      <t>ハイキブツ</t>
    </rPh>
    <rPh sb="9" eb="11">
      <t>ショリ</t>
    </rPh>
    <rPh sb="11" eb="13">
      <t>シセツ</t>
    </rPh>
    <rPh sb="13" eb="14">
      <t>ヨウ</t>
    </rPh>
    <rPh sb="16" eb="18">
      <t>ヨウシキ</t>
    </rPh>
    <phoneticPr fontId="2"/>
  </si>
  <si>
    <t>⑥廃プラスチック</t>
    <rPh sb="1" eb="2">
      <t>ハイ</t>
    </rPh>
    <phoneticPr fontId="2"/>
  </si>
  <si>
    <t>６．廃ﾌﾟﾗｽﾁｯｸ</t>
    <rPh sb="2" eb="3">
      <t>ハイ</t>
    </rPh>
    <phoneticPr fontId="2"/>
  </si>
  <si>
    <t>　うち、廃塩化ビニル
　管・継手</t>
    <rPh sb="4" eb="5">
      <t>ハイ</t>
    </rPh>
    <rPh sb="5" eb="7">
      <t>エンカ</t>
    </rPh>
    <rPh sb="12" eb="13">
      <t>カン</t>
    </rPh>
    <rPh sb="14" eb="16">
      <t>ツギテ</t>
    </rPh>
    <phoneticPr fontId="2"/>
  </si>
  <si>
    <t>11．その他(具体的に記入)</t>
    <rPh sb="3" eb="6">
      <t>ソノタ</t>
    </rPh>
    <rPh sb="7" eb="10">
      <t>グタイテキ</t>
    </rPh>
    <rPh sb="11" eb="13">
      <t>キニュウ</t>
    </rPh>
    <phoneticPr fontId="2"/>
  </si>
  <si>
    <t>２．廃ﾌﾟﾗｽﾁｯｸ</t>
    <phoneticPr fontId="2"/>
  </si>
  <si>
    <t>４．廃石膏ボード</t>
    <phoneticPr fontId="2"/>
  </si>
  <si>
    <t>5．その他(具体的に記入)</t>
    <rPh sb="2" eb="5">
      <t>ソノタ</t>
    </rPh>
    <rPh sb="6" eb="9">
      <t>グタイテキ</t>
    </rPh>
    <rPh sb="10" eb="12">
      <t>キニュウ</t>
    </rPh>
    <phoneticPr fontId="2"/>
  </si>
  <si>
    <t>うち、木くず減量化量</t>
    <rPh sb="3" eb="4">
      <t>キ</t>
    </rPh>
    <rPh sb="6" eb="9">
      <t>ゲンリョウカ</t>
    </rPh>
    <rPh sb="9" eb="10">
      <t>リョウ</t>
    </rPh>
    <phoneticPr fontId="2"/>
  </si>
  <si>
    <t xml:space="preserve"> －建設混合廃棄物処理施設用－（様式ロ－２）</t>
    <rPh sb="2" eb="4">
      <t>ケンセツ</t>
    </rPh>
    <rPh sb="4" eb="6">
      <t>コンゴウ</t>
    </rPh>
    <rPh sb="6" eb="9">
      <t>ハイキブツ</t>
    </rPh>
    <rPh sb="9" eb="11">
      <t>ショリ</t>
    </rPh>
    <rPh sb="11" eb="13">
      <t>シセツ</t>
    </rPh>
    <rPh sb="13" eb="14">
      <t>ヨウ</t>
    </rPh>
    <rPh sb="16" eb="18">
      <t>ヨウシキ</t>
    </rPh>
    <phoneticPr fontId="2"/>
  </si>
  <si>
    <t>様式ニ－１</t>
    <rPh sb="0" eb="2">
      <t>ヨウシキ</t>
    </rPh>
    <phoneticPr fontId="2"/>
  </si>
  <si>
    <t>様式ニ－２</t>
    <rPh sb="0" eb="2">
      <t>ヨウシキ</t>
    </rPh>
    <phoneticPr fontId="2"/>
  </si>
  <si>
    <t>様式ホ</t>
    <rPh sb="0" eb="2">
      <t>ヨウシキ</t>
    </rPh>
    <phoneticPr fontId="2"/>
  </si>
  <si>
    <t>４．木くず処理施設（チップ化施設、焼却施設）</t>
    <rPh sb="2" eb="3">
      <t>キ</t>
    </rPh>
    <rPh sb="5" eb="7">
      <t>ショリ</t>
    </rPh>
    <rPh sb="7" eb="9">
      <t>シセツ</t>
    </rPh>
    <rPh sb="13" eb="14">
      <t>カ</t>
    </rPh>
    <rPh sb="14" eb="16">
      <t>シセツ</t>
    </rPh>
    <rPh sb="17" eb="19">
      <t>ショウキャク</t>
    </rPh>
    <rPh sb="19" eb="21">
      <t>シセツ</t>
    </rPh>
    <phoneticPr fontId="2"/>
  </si>
  <si>
    <t>３．がれき類処理施設</t>
    <rPh sb="5" eb="6">
      <t>ルイ</t>
    </rPh>
    <rPh sb="6" eb="8">
      <t>ショリ</t>
    </rPh>
    <rPh sb="8" eb="10">
      <t>シセツ</t>
    </rPh>
    <phoneticPr fontId="2"/>
  </si>
  <si>
    <t xml:space="preserve"> －がれき類処理施設用－（様式ハ－１）</t>
    <rPh sb="5" eb="6">
      <t>ルイ</t>
    </rPh>
    <rPh sb="6" eb="8">
      <t>ショリ</t>
    </rPh>
    <rPh sb="8" eb="10">
      <t>シセツ</t>
    </rPh>
    <rPh sb="10" eb="11">
      <t>ヨウ</t>
    </rPh>
    <rPh sb="13" eb="15">
      <t>ヨウシキ</t>
    </rPh>
    <phoneticPr fontId="2"/>
  </si>
  <si>
    <t xml:space="preserve"> －がれき類処理施設用－（様式ハ－２）</t>
    <rPh sb="5" eb="6">
      <t>ルイ</t>
    </rPh>
    <rPh sb="6" eb="8">
      <t>ショリ</t>
    </rPh>
    <rPh sb="8" eb="10">
      <t>シセツ</t>
    </rPh>
    <rPh sb="10" eb="11">
      <t>ヨウ</t>
    </rPh>
    <rPh sb="13" eb="15">
      <t>ヨウシキ</t>
    </rPh>
    <phoneticPr fontId="2"/>
  </si>
  <si>
    <t xml:space="preserve"> －木くず処理施設用－（様式ニ－１）</t>
    <rPh sb="2" eb="3">
      <t>キ</t>
    </rPh>
    <rPh sb="5" eb="7">
      <t>ショリ</t>
    </rPh>
    <rPh sb="7" eb="9">
      <t>シセツ</t>
    </rPh>
    <rPh sb="9" eb="10">
      <t>ヨウ</t>
    </rPh>
    <rPh sb="12" eb="14">
      <t>ヨウシキ</t>
    </rPh>
    <phoneticPr fontId="2"/>
  </si>
  <si>
    <t xml:space="preserve"> －木くず処理施設用－（様式ニ－２）</t>
    <rPh sb="2" eb="3">
      <t>キ</t>
    </rPh>
    <rPh sb="5" eb="7">
      <t>ショリ</t>
    </rPh>
    <rPh sb="7" eb="9">
      <t>シセツ</t>
    </rPh>
    <rPh sb="9" eb="10">
      <t>ヨウ</t>
    </rPh>
    <rPh sb="12" eb="14">
      <t>ヨウシキ</t>
    </rPh>
    <phoneticPr fontId="2"/>
  </si>
  <si>
    <t>平成30年度実績（H30.4.1～H31.3.31）</t>
    <rPh sb="0" eb="2">
      <t>ヘイセイ</t>
    </rPh>
    <rPh sb="4" eb="6">
      <t>ネンド</t>
    </rPh>
    <rPh sb="6" eb="8">
      <t>ジッセキ</t>
    </rPh>
    <phoneticPr fontId="2"/>
  </si>
  <si>
    <t>H30.3.31現在</t>
    <rPh sb="8" eb="10">
      <t>ゲンザイ</t>
    </rPh>
    <phoneticPr fontId="2"/>
  </si>
  <si>
    <t>H31.4.1現在</t>
    <rPh sb="7" eb="9">
      <t>ゲンザイ</t>
    </rPh>
    <phoneticPr fontId="2"/>
  </si>
  <si>
    <t>H31.4.1時点</t>
    <rPh sb="7" eb="9">
      <t>ジテン</t>
    </rPh>
    <phoneticPr fontId="2"/>
  </si>
  <si>
    <r>
      <t>残余容量
(</t>
    </r>
    <r>
      <rPr>
        <sz val="9"/>
        <rFont val="ＭＳ ゴシック"/>
        <family val="3"/>
        <charset val="128"/>
      </rPr>
      <t>H31.3.31現在)</t>
    </r>
    <rPh sb="0" eb="2">
      <t>ザンヨ</t>
    </rPh>
    <rPh sb="2" eb="4">
      <t>ヨウリョウ</t>
    </rPh>
    <rPh sb="14" eb="16">
      <t>ゲンザイ</t>
    </rPh>
    <phoneticPr fontId="2"/>
  </si>
  <si>
    <t>５．廃塩化ビニル管・継手処理施設</t>
    <rPh sb="2" eb="5">
      <t>ハイエンカ</t>
    </rPh>
    <rPh sb="8" eb="9">
      <t>カン</t>
    </rPh>
    <rPh sb="10" eb="11">
      <t>ツ</t>
    </rPh>
    <rPh sb="11" eb="12">
      <t>テ</t>
    </rPh>
    <rPh sb="12" eb="14">
      <t>ショリ</t>
    </rPh>
    <rPh sb="14" eb="16">
      <t>シセツ</t>
    </rPh>
    <phoneticPr fontId="2"/>
  </si>
  <si>
    <t>６．廃石膏ボード処理施設</t>
    <rPh sb="2" eb="3">
      <t>ハイ</t>
    </rPh>
    <rPh sb="3" eb="5">
      <t>セッコウ</t>
    </rPh>
    <rPh sb="8" eb="10">
      <t>ショリ</t>
    </rPh>
    <rPh sb="10" eb="12">
      <t>シセツ</t>
    </rPh>
    <phoneticPr fontId="2"/>
  </si>
  <si>
    <t>７．建設汚泥処理施設（脱水・天日乾燥・乾燥施設など）</t>
    <rPh sb="2" eb="4">
      <t>ケンセツ</t>
    </rPh>
    <rPh sb="4" eb="6">
      <t>オデイ</t>
    </rPh>
    <rPh sb="6" eb="8">
      <t>ショリ</t>
    </rPh>
    <rPh sb="8" eb="10">
      <t>シセツ</t>
    </rPh>
    <rPh sb="11" eb="13">
      <t>ダッスイ</t>
    </rPh>
    <rPh sb="14" eb="16">
      <t>テンピ</t>
    </rPh>
    <rPh sb="16" eb="18">
      <t>カンソウ</t>
    </rPh>
    <rPh sb="19" eb="21">
      <t>カンソウ</t>
    </rPh>
    <rPh sb="21" eb="23">
      <t>シセツ</t>
    </rPh>
    <phoneticPr fontId="2"/>
  </si>
  <si>
    <t>３．木くず</t>
    <rPh sb="2" eb="3">
      <t>キ</t>
    </rPh>
    <phoneticPr fontId="2"/>
  </si>
  <si>
    <t>⑤木くず</t>
    <rPh sb="1" eb="2">
      <t>キ</t>
    </rPh>
    <phoneticPr fontId="2"/>
  </si>
  <si>
    <t>→廃塩化ビニル管・継手がある場合は様式ホを記入してください</t>
    <rPh sb="1" eb="2">
      <t>ハイ</t>
    </rPh>
    <rPh sb="2" eb="4">
      <t>エンカ</t>
    </rPh>
    <rPh sb="7" eb="8">
      <t>カン</t>
    </rPh>
    <rPh sb="9" eb="11">
      <t>ツギテ</t>
    </rPh>
    <rPh sb="14" eb="16">
      <t>バアイ</t>
    </rPh>
    <rPh sb="17" eb="19">
      <t>ヨウシキ</t>
    </rPh>
    <rPh sb="21" eb="23">
      <t>キニュウ</t>
    </rPh>
    <phoneticPr fontId="2"/>
  </si>
  <si>
    <t>→様式ハを記入してください</t>
    <rPh sb="1" eb="3">
      <t>ヨウシキ</t>
    </rPh>
    <rPh sb="5" eb="7">
      <t>キニュウ</t>
    </rPh>
    <phoneticPr fontId="2"/>
  </si>
  <si>
    <t>１．木くず</t>
    <rPh sb="2" eb="3">
      <t>キ</t>
    </rPh>
    <phoneticPr fontId="2"/>
  </si>
  <si>
    <t xml:space="preserve"> －廃塩化ビニル管・継手処理施設用－（様式ホ）</t>
    <rPh sb="2" eb="3">
      <t>ハイ</t>
    </rPh>
    <rPh sb="3" eb="5">
      <t>エンカ</t>
    </rPh>
    <rPh sb="8" eb="9">
      <t>カン</t>
    </rPh>
    <rPh sb="10" eb="12">
      <t>ツギテ</t>
    </rPh>
    <rPh sb="12" eb="14">
      <t>ショリ</t>
    </rPh>
    <rPh sb="14" eb="16">
      <t>シセツ</t>
    </rPh>
    <rPh sb="16" eb="17">
      <t>ヨウ</t>
    </rPh>
    <rPh sb="19" eb="21">
      <t>ヨウシキ</t>
    </rPh>
    <phoneticPr fontId="2"/>
  </si>
  <si>
    <t>上記以外の工事(</t>
    <rPh sb="0" eb="2">
      <t>ジョウキ</t>
    </rPh>
    <rPh sb="2" eb="4">
      <t>イガイ</t>
    </rPh>
    <rPh sb="5" eb="7">
      <t>コウジ</t>
    </rPh>
    <phoneticPr fontId="2"/>
  </si>
  <si>
    <t>解体工事(</t>
    <rPh sb="0" eb="2">
      <t>カイタイ</t>
    </rPh>
    <rPh sb="2" eb="4">
      <t>コウジ</t>
    </rPh>
    <phoneticPr fontId="2"/>
  </si>
  <si>
    <t xml:space="preserve"> －廃石膏ボード処理施設用－（様式ヘ）</t>
    <rPh sb="2" eb="3">
      <t>ハイ</t>
    </rPh>
    <rPh sb="3" eb="5">
      <t>セッコウ</t>
    </rPh>
    <rPh sb="8" eb="10">
      <t>ショリ</t>
    </rPh>
    <rPh sb="10" eb="12">
      <t>シセツ</t>
    </rPh>
    <rPh sb="12" eb="13">
      <t>ヨウ</t>
    </rPh>
    <rPh sb="15" eb="17">
      <t>ヨウシキ</t>
    </rPh>
    <phoneticPr fontId="2"/>
  </si>
  <si>
    <t xml:space="preserve"> －建設汚泥処理施設用－（様式ト）</t>
    <rPh sb="2" eb="4">
      <t>ケンセツ</t>
    </rPh>
    <rPh sb="4" eb="6">
      <t>オデイ</t>
    </rPh>
    <rPh sb="6" eb="8">
      <t>ショリ</t>
    </rPh>
    <rPh sb="8" eb="10">
      <t>シセツ</t>
    </rPh>
    <rPh sb="10" eb="11">
      <t>ヨウ</t>
    </rPh>
    <rPh sb="13" eb="15">
      <t>ヨウシキ</t>
    </rPh>
    <phoneticPr fontId="2"/>
  </si>
  <si>
    <t>⑦最終処分量(管理型)</t>
    <rPh sb="1" eb="3">
      <t>サイシュウ</t>
    </rPh>
    <rPh sb="3" eb="5">
      <t>ショブン</t>
    </rPh>
    <rPh sb="5" eb="6">
      <t>ショブンリョウ</t>
    </rPh>
    <rPh sb="7" eb="9">
      <t>カンリ</t>
    </rPh>
    <rPh sb="9" eb="10">
      <t>ガタ</t>
    </rPh>
    <phoneticPr fontId="2"/>
  </si>
  <si>
    <t>⑧流動化処理土用として出荷している場合</t>
    <rPh sb="11" eb="13">
      <t>シュッカ</t>
    </rPh>
    <rPh sb="17" eb="19">
      <t>バアイ</t>
    </rPh>
    <phoneticPr fontId="2"/>
  </si>
  <si>
    <t>出荷量</t>
    <rPh sb="0" eb="2">
      <t>シュッカ</t>
    </rPh>
    <rPh sb="2" eb="3">
      <t>リョウ</t>
    </rPh>
    <phoneticPr fontId="2"/>
  </si>
  <si>
    <t>ﾄﾝ</t>
    <phoneticPr fontId="2"/>
  </si>
  <si>
    <t>複数の施設等へ出荷している場合は、出荷量の多い方から４カ所まで記入してください。</t>
    <rPh sb="0" eb="2">
      <t>フクスウ</t>
    </rPh>
    <rPh sb="3" eb="5">
      <t>シセツ</t>
    </rPh>
    <rPh sb="5" eb="6">
      <t>トウ</t>
    </rPh>
    <rPh sb="7" eb="9">
      <t>シュッカ</t>
    </rPh>
    <rPh sb="13" eb="15">
      <t>バアイ</t>
    </rPh>
    <rPh sb="17" eb="19">
      <t>シュッカ</t>
    </rPh>
    <rPh sb="19" eb="20">
      <t>リョウ</t>
    </rPh>
    <rPh sb="21" eb="22">
      <t>オオ</t>
    </rPh>
    <rPh sb="23" eb="24">
      <t>ホウ</t>
    </rPh>
    <rPh sb="28" eb="29">
      <t>ショ</t>
    </rPh>
    <rPh sb="31" eb="33">
      <t>キニュウ</t>
    </rPh>
    <phoneticPr fontId="2"/>
  </si>
  <si>
    <t>⑨盛土用土(建設汚泥処理土)として出荷している場合</t>
    <rPh sb="17" eb="19">
      <t>シュッカ</t>
    </rPh>
    <rPh sb="23" eb="25">
      <t>バアイ</t>
    </rPh>
    <phoneticPr fontId="2"/>
  </si>
  <si>
    <t>⑩再生砂・砂利(焼成)として出荷している場合</t>
    <rPh sb="14" eb="16">
      <t>シュッカ</t>
    </rPh>
    <rPh sb="20" eb="22">
      <t>バアイ</t>
    </rPh>
    <phoneticPr fontId="2"/>
  </si>
  <si>
    <t>⑪再生砂・砂利(焼成以外)として出荷している場合</t>
    <rPh sb="16" eb="18">
      <t>シュッカ</t>
    </rPh>
    <rPh sb="22" eb="24">
      <t>バアイ</t>
    </rPh>
    <phoneticPr fontId="2"/>
  </si>
  <si>
    <t>⑫セメント用原料として出荷している場合</t>
    <rPh sb="11" eb="13">
      <t>シュッカ</t>
    </rPh>
    <rPh sb="17" eb="19">
      <t>バアイ</t>
    </rPh>
    <phoneticPr fontId="2"/>
  </si>
  <si>
    <t>⑬その他の用途として出荷している場合</t>
    <rPh sb="5" eb="7">
      <t>ヨウト</t>
    </rPh>
    <rPh sb="10" eb="12">
      <t>シュッカ</t>
    </rPh>
    <rPh sb="16" eb="18">
      <t>バアイ</t>
    </rPh>
    <phoneticPr fontId="2"/>
  </si>
  <si>
    <t>様式へ</t>
    <rPh sb="0" eb="2">
      <t>ヨウシキ</t>
    </rPh>
    <phoneticPr fontId="2"/>
  </si>
  <si>
    <t>問．貴施設では、建設副産物（建設発生土、建設廃棄物）の受入を行っていますか。</t>
    <phoneticPr fontId="2"/>
  </si>
  <si>
    <t>→様式ニを記入してください</t>
    <rPh sb="1" eb="3">
      <t>ヨウシキ</t>
    </rPh>
    <rPh sb="5" eb="7">
      <t>キニュウ</t>
    </rPh>
    <phoneticPr fontId="2"/>
  </si>
  <si>
    <t>建設汚泥を中間処理して、他の再資源化施設等へ出荷している場合、出荷量と出荷先（利用現場）の所在地（都道府県市区町村）をお答えください。</t>
    <rPh sb="0" eb="2">
      <t>ケンセツ</t>
    </rPh>
    <rPh sb="2" eb="4">
      <t>オデイ</t>
    </rPh>
    <rPh sb="5" eb="7">
      <t>チュウカン</t>
    </rPh>
    <rPh sb="7" eb="9">
      <t>ショリ</t>
    </rPh>
    <rPh sb="12" eb="13">
      <t>タ</t>
    </rPh>
    <rPh sb="14" eb="18">
      <t>サイシゲンカ</t>
    </rPh>
    <rPh sb="18" eb="20">
      <t>シセツ</t>
    </rPh>
    <rPh sb="20" eb="21">
      <t>ナド</t>
    </rPh>
    <rPh sb="22" eb="24">
      <t>シュッカ</t>
    </rPh>
    <rPh sb="28" eb="30">
      <t>バアイ</t>
    </rPh>
    <rPh sb="31" eb="34">
      <t>シュッカリョウ</t>
    </rPh>
    <rPh sb="35" eb="37">
      <t>シュッカ</t>
    </rPh>
    <rPh sb="37" eb="38">
      <t>サキ</t>
    </rPh>
    <rPh sb="39" eb="41">
      <t>リヨウ</t>
    </rPh>
    <rPh sb="41" eb="43">
      <t>ゲンバ</t>
    </rPh>
    <rPh sb="45" eb="48">
      <t>ショザイチ</t>
    </rPh>
    <rPh sb="49" eb="53">
      <t>トドウフケン</t>
    </rPh>
    <rPh sb="53" eb="55">
      <t>シク</t>
    </rPh>
    <rPh sb="55" eb="57">
      <t>チョウソン</t>
    </rPh>
    <rPh sb="59" eb="61">
      <t>オコタ</t>
    </rPh>
    <phoneticPr fontId="2"/>
  </si>
  <si>
    <t>　建設混合廃棄物焼却・減容施設（熱回収施設、単純焼却施設）</t>
    <rPh sb="1" eb="3">
      <t>ケンセツ</t>
    </rPh>
    <rPh sb="3" eb="5">
      <t>コンゴウ</t>
    </rPh>
    <rPh sb="5" eb="8">
      <t>ハイキブツ</t>
    </rPh>
    <rPh sb="8" eb="10">
      <t>ショウキャク</t>
    </rPh>
    <rPh sb="11" eb="12">
      <t>ゲン</t>
    </rPh>
    <rPh sb="12" eb="13">
      <t>カタチ</t>
    </rPh>
    <rPh sb="13" eb="15">
      <t>シセツ</t>
    </rPh>
    <rPh sb="16" eb="17">
      <t>ネツ</t>
    </rPh>
    <rPh sb="17" eb="19">
      <t>カイシュウ</t>
    </rPh>
    <rPh sb="19" eb="21">
      <t>シセツ</t>
    </rPh>
    <rPh sb="22" eb="24">
      <t>タンジュン</t>
    </rPh>
    <rPh sb="24" eb="26">
      <t>ショウキャク</t>
    </rPh>
    <rPh sb="26" eb="28">
      <t>シセツ</t>
    </rPh>
    <phoneticPr fontId="2"/>
  </si>
  <si>
    <t>　木くず破砕施設</t>
    <rPh sb="1" eb="2">
      <t>キ</t>
    </rPh>
    <rPh sb="4" eb="6">
      <t>ハサイ</t>
    </rPh>
    <rPh sb="6" eb="8">
      <t>シセツ</t>
    </rPh>
    <phoneticPr fontId="2"/>
  </si>
  <si>
    <t>　木くず焼却施設（熱回収施設、単純焼却施設）</t>
    <rPh sb="1" eb="2">
      <t>キ</t>
    </rPh>
    <rPh sb="4" eb="6">
      <t>ショウキャク</t>
    </rPh>
    <rPh sb="6" eb="8">
      <t>シセツ</t>
    </rPh>
    <rPh sb="9" eb="10">
      <t>ネツ</t>
    </rPh>
    <rPh sb="10" eb="12">
      <t>カイシュウ</t>
    </rPh>
    <rPh sb="12" eb="14">
      <t>シセツ</t>
    </rPh>
    <rPh sb="15" eb="17">
      <t>タンジュン</t>
    </rPh>
    <rPh sb="17" eb="19">
      <t>ショウキャク</t>
    </rPh>
    <rPh sb="19" eb="21">
      <t>シセツ</t>
    </rPh>
    <phoneticPr fontId="2"/>
  </si>
  <si>
    <t>建設混合廃棄物焼却・減容施設（熱回収施設、単純焼却施設）</t>
    <rPh sb="0" eb="2">
      <t>ケンセツ</t>
    </rPh>
    <rPh sb="2" eb="4">
      <t>コンゴウ</t>
    </rPh>
    <rPh sb="4" eb="7">
      <t>ハイキブツ</t>
    </rPh>
    <rPh sb="7" eb="9">
      <t>ショウキャク</t>
    </rPh>
    <rPh sb="10" eb="11">
      <t>ゲン</t>
    </rPh>
    <rPh sb="11" eb="12">
      <t>ヨウ</t>
    </rPh>
    <rPh sb="12" eb="14">
      <t>シセツ</t>
    </rPh>
    <rPh sb="15" eb="16">
      <t>ネツ</t>
    </rPh>
    <rPh sb="16" eb="18">
      <t>カイシュウ</t>
    </rPh>
    <rPh sb="18" eb="20">
      <t>シセツ</t>
    </rPh>
    <rPh sb="21" eb="23">
      <t>タンジュン</t>
    </rPh>
    <rPh sb="23" eb="25">
      <t>ショウキャク</t>
    </rPh>
    <rPh sb="25" eb="27">
      <t>シセツ</t>
    </rPh>
    <phoneticPr fontId="2"/>
  </si>
  <si>
    <t>発電能力</t>
    <rPh sb="0" eb="2">
      <t>ハツデン</t>
    </rPh>
    <rPh sb="2" eb="4">
      <t>ノウリョク</t>
    </rPh>
    <phoneticPr fontId="2"/>
  </si>
  <si>
    <t>ｋＷ</t>
    <phoneticPr fontId="2"/>
  </si>
  <si>
    <t>単純焼却施設</t>
    <rPh sb="0" eb="2">
      <t>タンジュン</t>
    </rPh>
    <rPh sb="2" eb="4">
      <t>ショウキャク</t>
    </rPh>
    <rPh sb="4" eb="6">
      <t>シセツ</t>
    </rPh>
    <phoneticPr fontId="2"/>
  </si>
  <si>
    <t>発電も行う熱回収施設</t>
    <rPh sb="0" eb="2">
      <t>ハツデン</t>
    </rPh>
    <rPh sb="3" eb="4">
      <t>オコナ</t>
    </rPh>
    <rPh sb="5" eb="6">
      <t>ネツ</t>
    </rPh>
    <rPh sb="6" eb="8">
      <t>カイシュウ</t>
    </rPh>
    <rPh sb="8" eb="10">
      <t>シセツ</t>
    </rPh>
    <phoneticPr fontId="2"/>
  </si>
  <si>
    <t>熱回収施設</t>
    <rPh sb="0" eb="1">
      <t>ネツ</t>
    </rPh>
    <rPh sb="1" eb="3">
      <t>カイシュウ</t>
    </rPh>
    <rPh sb="3" eb="5">
      <t>シセツ</t>
    </rPh>
    <phoneticPr fontId="2"/>
  </si>
  <si>
    <t>(発電能力を記入して下さい)</t>
    <rPh sb="1" eb="3">
      <t>ハツデン</t>
    </rPh>
    <rPh sb="3" eb="5">
      <t>ノウリョク</t>
    </rPh>
    <rPh sb="6" eb="8">
      <t>キニュウ</t>
    </rPh>
    <rPh sb="10" eb="11">
      <t>クダ</t>
    </rPh>
    <phoneticPr fontId="2"/>
  </si>
  <si>
    <t>併設の焼却施設で減量化する場合は様式ロ－２に記入してください</t>
    <rPh sb="0" eb="2">
      <t>ヘイセツ</t>
    </rPh>
    <rPh sb="5" eb="7">
      <t>シセツ</t>
    </rPh>
    <rPh sb="13" eb="15">
      <t>バアイ</t>
    </rPh>
    <rPh sb="16" eb="18">
      <t>ヨウシキ</t>
    </rPh>
    <rPh sb="22" eb="24">
      <t>キニュウ</t>
    </rPh>
    <phoneticPr fontId="2"/>
  </si>
  <si>
    <t>木くず破砕施設</t>
    <rPh sb="0" eb="1">
      <t>キ</t>
    </rPh>
    <rPh sb="3" eb="5">
      <t>ハサイ</t>
    </rPh>
    <rPh sb="5" eb="7">
      <t>シセツ</t>
    </rPh>
    <phoneticPr fontId="2"/>
  </si>
  <si>
    <t>木くず焼却施設（熱回収施設、単純焼却施設）</t>
    <rPh sb="0" eb="1">
      <t>キ</t>
    </rPh>
    <rPh sb="3" eb="5">
      <t>ショウキャク</t>
    </rPh>
    <rPh sb="5" eb="7">
      <t>シセツ</t>
    </rPh>
    <phoneticPr fontId="2"/>
  </si>
  <si>
    <t>法人番号</t>
    <rPh sb="0" eb="2">
      <t>ホウジン</t>
    </rPh>
    <rPh sb="2" eb="4">
      <t>バンゴウ</t>
    </rPh>
    <phoneticPr fontId="2"/>
  </si>
  <si>
    <t>⑪減量化対象量</t>
    <rPh sb="1" eb="3">
      <t>ゲンリョウ</t>
    </rPh>
    <rPh sb="3" eb="4">
      <t>カ</t>
    </rPh>
    <rPh sb="4" eb="6">
      <t>タイショウ</t>
    </rPh>
    <rPh sb="6" eb="7">
      <t>リョウ</t>
    </rPh>
    <phoneticPr fontId="2"/>
  </si>
  <si>
    <t>③減量化対象</t>
    <rPh sb="1" eb="4">
      <t>ゲンリョウカ</t>
    </rPh>
    <rPh sb="4" eb="6">
      <t>タイショウ</t>
    </rPh>
    <phoneticPr fontId="2"/>
  </si>
  <si>
    <t>様式ロ－１で、減量化対象とした量を記入してください</t>
    <rPh sb="0" eb="2">
      <t>ヨウシキ</t>
    </rPh>
    <rPh sb="10" eb="12">
      <t>タイショウ</t>
    </rPh>
    <rPh sb="15" eb="16">
      <t>リョウ</t>
    </rPh>
    <rPh sb="17" eb="19">
      <t>キニュウ</t>
    </rPh>
    <phoneticPr fontId="2"/>
  </si>
  <si>
    <t>⑤減量化対象量</t>
    <rPh sb="1" eb="3">
      <t>ゲンリョウ</t>
    </rPh>
    <rPh sb="3" eb="4">
      <t>カ</t>
    </rPh>
    <rPh sb="4" eb="6">
      <t>タイショウ</t>
    </rPh>
    <rPh sb="6" eb="7">
      <t>シュッカリョウ</t>
    </rPh>
    <phoneticPr fontId="2"/>
  </si>
  <si>
    <t>⑤減量化量</t>
    <rPh sb="1" eb="3">
      <t>ゲンリョウ</t>
    </rPh>
    <rPh sb="3" eb="4">
      <t>カ</t>
    </rPh>
    <rPh sb="4" eb="5">
      <t>リョウ</t>
    </rPh>
    <phoneticPr fontId="2"/>
  </si>
  <si>
    <t>⑥最終処分量</t>
    <rPh sb="1" eb="3">
      <t>サイシュウ</t>
    </rPh>
    <rPh sb="3" eb="6">
      <t>ショブンリョウ</t>
    </rPh>
    <phoneticPr fontId="2"/>
  </si>
  <si>
    <t>様式ニ－１で、減量化対象とした量を記入してください</t>
    <rPh sb="0" eb="2">
      <t>ヨウシキ</t>
    </rPh>
    <rPh sb="10" eb="12">
      <t>タイショウ</t>
    </rPh>
    <rPh sb="15" eb="16">
      <t>リョウ</t>
    </rPh>
    <rPh sb="17" eb="19">
      <t>キニュウ</t>
    </rPh>
    <phoneticPr fontId="2"/>
  </si>
  <si>
    <t>山砂利等採取跡地の埋立：砕石や砂利などの採取跡地の埋立</t>
    <rPh sb="0" eb="1">
      <t>ヤマ</t>
    </rPh>
    <rPh sb="1" eb="3">
      <t>ジャリ</t>
    </rPh>
    <rPh sb="3" eb="4">
      <t>ナド</t>
    </rPh>
    <rPh sb="4" eb="6">
      <t>サイシュ</t>
    </rPh>
    <rPh sb="6" eb="8">
      <t>アトチ</t>
    </rPh>
    <rPh sb="9" eb="10">
      <t>ウ</t>
    </rPh>
    <rPh sb="10" eb="11">
      <t>タ</t>
    </rPh>
    <rPh sb="12" eb="14">
      <t>サイセキ</t>
    </rPh>
    <rPh sb="15" eb="17">
      <t>ジャリ</t>
    </rPh>
    <rPh sb="20" eb="22">
      <t>サイシュ</t>
    </rPh>
    <rPh sb="22" eb="24">
      <t>アトチ</t>
    </rPh>
    <rPh sb="25" eb="26">
      <t>ウ</t>
    </rPh>
    <rPh sb="26" eb="27">
      <t>タ</t>
    </rPh>
    <phoneticPr fontId="2"/>
  </si>
  <si>
    <t>農地受入：個人の農地の嵩上げ等(圃場整備等の工事は除く)</t>
    <rPh sb="0" eb="2">
      <t>ノウチ</t>
    </rPh>
    <rPh sb="2" eb="4">
      <t>ウケイレ</t>
    </rPh>
    <rPh sb="5" eb="7">
      <t>コジン</t>
    </rPh>
    <rPh sb="8" eb="10">
      <t>ノウチ</t>
    </rPh>
    <rPh sb="11" eb="13">
      <t>カサア</t>
    </rPh>
    <rPh sb="14" eb="15">
      <t>ナド</t>
    </rPh>
    <rPh sb="16" eb="18">
      <t>ホジョウ</t>
    </rPh>
    <rPh sb="18" eb="20">
      <t>セイビ</t>
    </rPh>
    <rPh sb="20" eb="21">
      <t>ナド</t>
    </rPh>
    <rPh sb="22" eb="24">
      <t>コウジ</t>
    </rPh>
    <rPh sb="25" eb="26">
      <t>ノゾ</t>
    </rPh>
    <phoneticPr fontId="2"/>
  </si>
  <si>
    <t>⑥最終処分量(焼却灰以外)</t>
    <rPh sb="1" eb="3">
      <t>サイシュウ</t>
    </rPh>
    <rPh sb="3" eb="5">
      <t>ショブン</t>
    </rPh>
    <rPh sb="5" eb="6">
      <t>シュッカリョウ</t>
    </rPh>
    <rPh sb="7" eb="10">
      <t>ショウキャクバイ</t>
    </rPh>
    <rPh sb="10" eb="12">
      <t>イガイ</t>
    </rPh>
    <phoneticPr fontId="2"/>
  </si>
  <si>
    <t>⑦他の中間処理施設へ出荷</t>
    <rPh sb="1" eb="2">
      <t>タ</t>
    </rPh>
    <rPh sb="3" eb="5">
      <t>チュウカン</t>
    </rPh>
    <rPh sb="5" eb="7">
      <t>ショリ</t>
    </rPh>
    <rPh sb="7" eb="9">
      <t>シセツ</t>
    </rPh>
    <rPh sb="10" eb="12">
      <t>シュッカ</t>
    </rPh>
    <phoneticPr fontId="2"/>
  </si>
  <si>
    <t>⑧燃料用として出荷</t>
    <rPh sb="1" eb="4">
      <t>ネンリョウヨウ</t>
    </rPh>
    <rPh sb="7" eb="9">
      <t>シュッカ</t>
    </rPh>
    <phoneticPr fontId="2"/>
  </si>
  <si>
    <t>⑨ボード用として出荷</t>
    <rPh sb="4" eb="5">
      <t>ヨウ</t>
    </rPh>
    <rPh sb="8" eb="10">
      <t>シュッカ</t>
    </rPh>
    <phoneticPr fontId="2"/>
  </si>
  <si>
    <t>⑩製紙用として出荷</t>
    <rPh sb="1" eb="4">
      <t>セイシヨウ</t>
    </rPh>
    <rPh sb="7" eb="9">
      <t>シュッカ</t>
    </rPh>
    <phoneticPr fontId="2"/>
  </si>
  <si>
    <t>⑪堆肥用として出荷</t>
    <rPh sb="1" eb="3">
      <t>タイヒ</t>
    </rPh>
    <rPh sb="3" eb="4">
      <t>ヨウ</t>
    </rPh>
    <rPh sb="7" eb="9">
      <t>シュッカ</t>
    </rPh>
    <phoneticPr fontId="2"/>
  </si>
  <si>
    <t>⑫敷料用として出荷</t>
    <rPh sb="1" eb="2">
      <t>シ</t>
    </rPh>
    <rPh sb="2" eb="3">
      <t>シリョウ</t>
    </rPh>
    <rPh sb="3" eb="4">
      <t>ヨウ</t>
    </rPh>
    <rPh sb="7" eb="9">
      <t>シュッカ</t>
    </rPh>
    <phoneticPr fontId="2"/>
  </si>
  <si>
    <t>⑬マルチング材として出荷</t>
    <rPh sb="6" eb="7">
      <t>ザイ</t>
    </rPh>
    <rPh sb="10" eb="12">
      <t>シュッカ</t>
    </rPh>
    <phoneticPr fontId="2"/>
  </si>
  <si>
    <t>⑭その他</t>
    <rPh sb="3" eb="4">
      <t>タ</t>
    </rPh>
    <phoneticPr fontId="2"/>
  </si>
  <si>
    <t>併設の焼却施設で減量化する場合は様式ニ－２にも記入してください</t>
    <rPh sb="0" eb="2">
      <t>ヘイセツ</t>
    </rPh>
    <rPh sb="5" eb="7">
      <t>シセツ</t>
    </rPh>
    <rPh sb="13" eb="15">
      <t>バアイ</t>
    </rPh>
    <rPh sb="16" eb="18">
      <t>ヨウシキ</t>
    </rPh>
    <rPh sb="23" eb="25">
      <t>キニュウ</t>
    </rPh>
    <phoneticPr fontId="2"/>
  </si>
  <si>
    <t>（該当するものに〇を入力してください）</t>
    <rPh sb="1" eb="3">
      <t>ガイトウ</t>
    </rPh>
    <rPh sb="10" eb="12">
      <t>ニュウリョク</t>
    </rPh>
    <phoneticPr fontId="2"/>
  </si>
  <si>
    <t>再生処理施設調査票</t>
    <rPh sb="6" eb="9">
      <t>チョウサヒョウ</t>
    </rPh>
    <phoneticPr fontId="21"/>
  </si>
  <si>
    <t>入力データレイアウト</t>
    <rPh sb="0" eb="2">
      <t>ニュウリョク</t>
    </rPh>
    <phoneticPr fontId="21"/>
  </si>
  <si>
    <t>事業所概要</t>
    <rPh sb="0" eb="3">
      <t>ジギョウショ</t>
    </rPh>
    <rPh sb="3" eb="5">
      <t>ガイヨウ</t>
    </rPh>
    <phoneticPr fontId="21"/>
  </si>
  <si>
    <t>事業所ID</t>
    <rPh sb="0" eb="3">
      <t>ジギョウショ</t>
    </rPh>
    <phoneticPr fontId="21"/>
  </si>
  <si>
    <t>記入日</t>
    <rPh sb="0" eb="2">
      <t>キニュウ</t>
    </rPh>
    <rPh sb="2" eb="3">
      <t>ビ</t>
    </rPh>
    <phoneticPr fontId="21"/>
  </si>
  <si>
    <t>記入者名</t>
    <rPh sb="0" eb="3">
      <t>キニュウシャ</t>
    </rPh>
    <rPh sb="3" eb="4">
      <t>メイ</t>
    </rPh>
    <phoneticPr fontId="21"/>
  </si>
  <si>
    <t>法人番号</t>
    <rPh sb="0" eb="2">
      <t>ホウジン</t>
    </rPh>
    <rPh sb="2" eb="4">
      <t>バンゴウ</t>
    </rPh>
    <phoneticPr fontId="21"/>
  </si>
  <si>
    <t>会社名</t>
    <rPh sb="0" eb="3">
      <t>カイシャメイ</t>
    </rPh>
    <phoneticPr fontId="21"/>
  </si>
  <si>
    <t>事業所名</t>
    <rPh sb="0" eb="3">
      <t>ジギョウショ</t>
    </rPh>
    <rPh sb="3" eb="4">
      <t>メイ</t>
    </rPh>
    <phoneticPr fontId="21"/>
  </si>
  <si>
    <t>事業所所在地</t>
    <rPh sb="0" eb="3">
      <t>ジギョウショ</t>
    </rPh>
    <rPh sb="3" eb="6">
      <t>ショザイチ</t>
    </rPh>
    <phoneticPr fontId="21"/>
  </si>
  <si>
    <t>本社所在地</t>
    <rPh sb="0" eb="2">
      <t>ホンシャ</t>
    </rPh>
    <rPh sb="2" eb="5">
      <t>ショザイチ</t>
    </rPh>
    <phoneticPr fontId="21"/>
  </si>
  <si>
    <t>建設副産物受入有無</t>
    <rPh sb="0" eb="2">
      <t>ケンセツ</t>
    </rPh>
    <rPh sb="2" eb="5">
      <t>フクサンブツ</t>
    </rPh>
    <rPh sb="5" eb="7">
      <t>ウケイレ</t>
    </rPh>
    <rPh sb="7" eb="9">
      <t>ウム</t>
    </rPh>
    <phoneticPr fontId="21"/>
  </si>
  <si>
    <t>施設別有無</t>
    <rPh sb="0" eb="2">
      <t>シセツ</t>
    </rPh>
    <rPh sb="2" eb="3">
      <t>ベツ</t>
    </rPh>
    <rPh sb="3" eb="5">
      <t>ウム</t>
    </rPh>
    <phoneticPr fontId="21"/>
  </si>
  <si>
    <t>事業所TEL</t>
    <rPh sb="0" eb="3">
      <t>ジギョウショ</t>
    </rPh>
    <phoneticPr fontId="1"/>
  </si>
  <si>
    <t>事業所FAX</t>
    <rPh sb="0" eb="3">
      <t>ジギョウショ</t>
    </rPh>
    <phoneticPr fontId="1"/>
  </si>
  <si>
    <t>本社TEL</t>
    <rPh sb="0" eb="2">
      <t>ホンシャ</t>
    </rPh>
    <phoneticPr fontId="1"/>
  </si>
  <si>
    <t>本社FAX</t>
    <rPh sb="0" eb="2">
      <t>ホンシャ</t>
    </rPh>
    <phoneticPr fontId="1"/>
  </si>
  <si>
    <t>建設発生土利用促進施設</t>
    <rPh sb="0" eb="5">
      <t>ケンセツハッセイド</t>
    </rPh>
    <rPh sb="5" eb="7">
      <t>リヨウ</t>
    </rPh>
    <rPh sb="7" eb="9">
      <t>ソクシン</t>
    </rPh>
    <rPh sb="9" eb="11">
      <t>シセツ</t>
    </rPh>
    <phoneticPr fontId="1"/>
  </si>
  <si>
    <t>建設混合廃棄物処理施設</t>
    <rPh sb="0" eb="2">
      <t>ケンセツ</t>
    </rPh>
    <rPh sb="2" eb="4">
      <t>コンゴウ</t>
    </rPh>
    <rPh sb="4" eb="7">
      <t>ハイキブツ</t>
    </rPh>
    <rPh sb="7" eb="9">
      <t>ショリ</t>
    </rPh>
    <rPh sb="9" eb="11">
      <t>シセツ</t>
    </rPh>
    <phoneticPr fontId="1"/>
  </si>
  <si>
    <t>がれき類処理施設</t>
    <rPh sb="3" eb="4">
      <t>ルイ</t>
    </rPh>
    <rPh sb="4" eb="6">
      <t>ショリ</t>
    </rPh>
    <rPh sb="6" eb="8">
      <t>シセツ</t>
    </rPh>
    <phoneticPr fontId="1"/>
  </si>
  <si>
    <t>木くず処理施設</t>
    <rPh sb="0" eb="1">
      <t>キ</t>
    </rPh>
    <rPh sb="3" eb="5">
      <t>ショリ</t>
    </rPh>
    <rPh sb="5" eb="7">
      <t>シセツ</t>
    </rPh>
    <phoneticPr fontId="1"/>
  </si>
  <si>
    <t>廃塩化ビニル管・継手処理施設</t>
    <rPh sb="0" eb="3">
      <t>ハイエンカ</t>
    </rPh>
    <rPh sb="6" eb="7">
      <t>カン</t>
    </rPh>
    <rPh sb="8" eb="9">
      <t>ツ</t>
    </rPh>
    <rPh sb="9" eb="10">
      <t>テ</t>
    </rPh>
    <rPh sb="10" eb="12">
      <t>ショリ</t>
    </rPh>
    <rPh sb="12" eb="14">
      <t>シセツ</t>
    </rPh>
    <phoneticPr fontId="1"/>
  </si>
  <si>
    <t>廃石膏ボード処理施設</t>
    <rPh sb="0" eb="1">
      <t>ハイ</t>
    </rPh>
    <rPh sb="1" eb="3">
      <t>セッコウ</t>
    </rPh>
    <rPh sb="6" eb="8">
      <t>ショリ</t>
    </rPh>
    <rPh sb="8" eb="10">
      <t>シセツ</t>
    </rPh>
    <phoneticPr fontId="1"/>
  </si>
  <si>
    <t>建設汚泥処理施設</t>
    <rPh sb="0" eb="2">
      <t>ケンセツ</t>
    </rPh>
    <rPh sb="2" eb="4">
      <t>オデイ</t>
    </rPh>
    <rPh sb="4" eb="6">
      <t>ショリ</t>
    </rPh>
    <rPh sb="6" eb="8">
      <t>シセツ</t>
    </rPh>
    <phoneticPr fontId="1"/>
  </si>
  <si>
    <t>安定型最終処分場</t>
    <rPh sb="0" eb="3">
      <t>アンテイガタ</t>
    </rPh>
    <rPh sb="3" eb="5">
      <t>サイシュウ</t>
    </rPh>
    <rPh sb="5" eb="8">
      <t>ショブンジョウ</t>
    </rPh>
    <phoneticPr fontId="1"/>
  </si>
  <si>
    <t>管理型最終処分場</t>
    <rPh sb="0" eb="3">
      <t>カンリガタ</t>
    </rPh>
    <rPh sb="3" eb="5">
      <t>サイシュウ</t>
    </rPh>
    <rPh sb="5" eb="8">
      <t>ショブンジョウ</t>
    </rPh>
    <phoneticPr fontId="1"/>
  </si>
  <si>
    <t>code</t>
    <phoneticPr fontId="21"/>
  </si>
  <si>
    <t>date</t>
    <phoneticPr fontId="21"/>
  </si>
  <si>
    <t>char</t>
    <phoneticPr fontId="21"/>
  </si>
  <si>
    <t>code</t>
    <phoneticPr fontId="21"/>
  </si>
  <si>
    <t>西暦</t>
    <rPh sb="0" eb="1">
      <t>セイレキ</t>
    </rPh>
    <phoneticPr fontId="21"/>
  </si>
  <si>
    <t>半角</t>
    <rPh sb="0" eb="2">
      <t>ハンカク</t>
    </rPh>
    <phoneticPr fontId="21"/>
  </si>
  <si>
    <t>Z7</t>
  </si>
  <si>
    <t>F10</t>
  </si>
  <si>
    <t>F11</t>
  </si>
  <si>
    <t>W11</t>
  </si>
  <si>
    <t>F12</t>
  </si>
  <si>
    <t>F13</t>
  </si>
  <si>
    <t>S13</t>
  </si>
  <si>
    <t>F14</t>
  </si>
  <si>
    <t>F15</t>
  </si>
  <si>
    <t>S15</t>
  </si>
  <si>
    <t>施設別内容</t>
    <rPh sb="0" eb="2">
      <t>シセツ</t>
    </rPh>
    <rPh sb="2" eb="3">
      <t>ベツ</t>
    </rPh>
    <rPh sb="3" eb="5">
      <t>ナイヨウ</t>
    </rPh>
    <phoneticPr fontId="21"/>
  </si>
  <si>
    <t>様式イ－１　ストックヤード、土質改良プラント用</t>
    <rPh sb="0" eb="2">
      <t>ヨウシキ</t>
    </rPh>
    <phoneticPr fontId="21"/>
  </si>
  <si>
    <t>施設の種類</t>
    <rPh sb="0" eb="2">
      <t>シセツ</t>
    </rPh>
    <rPh sb="3" eb="5">
      <t>シュルイ</t>
    </rPh>
    <phoneticPr fontId="21"/>
  </si>
  <si>
    <t>施設能力</t>
    <rPh sb="0" eb="2">
      <t>シセツ</t>
    </rPh>
    <rPh sb="2" eb="4">
      <t>ノウリョク</t>
    </rPh>
    <phoneticPr fontId="1"/>
  </si>
  <si>
    <t>処理フロー</t>
    <rPh sb="0" eb="2">
      <t>ショリ</t>
    </rPh>
    <phoneticPr fontId="21"/>
  </si>
  <si>
    <t>持ち込み料金</t>
    <rPh sb="0" eb="1">
      <t>モ</t>
    </rPh>
    <rPh sb="2" eb="3">
      <t>コ</t>
    </rPh>
    <rPh sb="4" eb="6">
      <t>リョウキン</t>
    </rPh>
    <phoneticPr fontId="1"/>
  </si>
  <si>
    <t>持ち出し料金</t>
    <rPh sb="0" eb="1">
      <t>モ</t>
    </rPh>
    <rPh sb="2" eb="3">
      <t>ダ</t>
    </rPh>
    <rPh sb="4" eb="6">
      <t>リョウキン</t>
    </rPh>
    <phoneticPr fontId="1"/>
  </si>
  <si>
    <t>ストックヤード</t>
    <phoneticPr fontId="21"/>
  </si>
  <si>
    <t>土質改良プラント</t>
    <rPh sb="0" eb="2">
      <t>ドシツ</t>
    </rPh>
    <rPh sb="2" eb="4">
      <t>カイリョウ</t>
    </rPh>
    <phoneticPr fontId="21"/>
  </si>
  <si>
    <t>①前年度までのｽﾄｯｸ量</t>
    <rPh sb="1" eb="4">
      <t>ゼンネンド</t>
    </rPh>
    <rPh sb="11" eb="12">
      <t>リョウ</t>
    </rPh>
    <phoneticPr fontId="1"/>
  </si>
  <si>
    <t>②受入実績（持込量）</t>
    <rPh sb="1" eb="3">
      <t>ウケイレ</t>
    </rPh>
    <rPh sb="3" eb="5">
      <t>ジッセキ</t>
    </rPh>
    <rPh sb="6" eb="7">
      <t>モ</t>
    </rPh>
    <rPh sb="7" eb="8">
      <t>コ</t>
    </rPh>
    <rPh sb="8" eb="9">
      <t>リョウ</t>
    </rPh>
    <phoneticPr fontId="1"/>
  </si>
  <si>
    <t>③出荷量（持出量）</t>
    <rPh sb="1" eb="4">
      <t>シュッカリョウ</t>
    </rPh>
    <rPh sb="5" eb="6">
      <t>モ</t>
    </rPh>
    <rPh sb="6" eb="7">
      <t>ダ</t>
    </rPh>
    <rPh sb="7" eb="8">
      <t>リョウ</t>
    </rPh>
    <phoneticPr fontId="1"/>
  </si>
  <si>
    <t>④次年度ｽﾄｯｸ量</t>
    <rPh sb="1" eb="4">
      <t>ジネンド</t>
    </rPh>
    <rPh sb="8" eb="9">
      <t>リョウ</t>
    </rPh>
    <phoneticPr fontId="1"/>
  </si>
  <si>
    <t>⑤他の工事現場</t>
    <rPh sb="1" eb="2">
      <t>タ</t>
    </rPh>
    <rPh sb="3" eb="5">
      <t>コウジ</t>
    </rPh>
    <rPh sb="5" eb="7">
      <t>ゲンバ</t>
    </rPh>
    <phoneticPr fontId="1"/>
  </si>
  <si>
    <t>⑥内陸受入地</t>
    <rPh sb="1" eb="3">
      <t>ナイリク</t>
    </rPh>
    <rPh sb="3" eb="5">
      <t>ウケイレ</t>
    </rPh>
    <rPh sb="5" eb="6">
      <t>チ</t>
    </rPh>
    <phoneticPr fontId="1"/>
  </si>
  <si>
    <t>⑦海面処分場</t>
    <rPh sb="1" eb="3">
      <t>カイメン</t>
    </rPh>
    <rPh sb="3" eb="6">
      <t>ショブンジョウ</t>
    </rPh>
    <phoneticPr fontId="1"/>
  </si>
  <si>
    <t>⑧その他</t>
    <rPh sb="3" eb="4">
      <t>タ</t>
    </rPh>
    <phoneticPr fontId="1"/>
  </si>
  <si>
    <t>①</t>
    <phoneticPr fontId="21"/>
  </si>
  <si>
    <t>②</t>
    <phoneticPr fontId="21"/>
  </si>
  <si>
    <t>③</t>
    <phoneticPr fontId="21"/>
  </si>
  <si>
    <t>④</t>
    <phoneticPr fontId="21"/>
  </si>
  <si>
    <t>⑤</t>
    <phoneticPr fontId="21"/>
  </si>
  <si>
    <t>⑥</t>
    <phoneticPr fontId="21"/>
  </si>
  <si>
    <t>⑦</t>
    <phoneticPr fontId="21"/>
  </si>
  <si>
    <t>⑧</t>
    <phoneticPr fontId="21"/>
  </si>
  <si>
    <t>⑨</t>
    <phoneticPr fontId="21"/>
  </si>
  <si>
    <t>⑩</t>
    <phoneticPr fontId="21"/>
  </si>
  <si>
    <t>①</t>
    <phoneticPr fontId="21"/>
  </si>
  <si>
    <t>④</t>
    <phoneticPr fontId="21"/>
  </si>
  <si>
    <t>⑦</t>
    <phoneticPr fontId="21"/>
  </si>
  <si>
    <t>⑨</t>
    <phoneticPr fontId="21"/>
  </si>
  <si>
    <t>⑩</t>
    <phoneticPr fontId="21"/>
  </si>
  <si>
    <t>ヤード面積</t>
    <rPh sb="3" eb="5">
      <t>メンセキ</t>
    </rPh>
    <phoneticPr fontId="1"/>
  </si>
  <si>
    <t>最大ストック
可能量</t>
    <rPh sb="0" eb="2">
      <t>サイダイ</t>
    </rPh>
    <rPh sb="7" eb="10">
      <t>カノウリョウ</t>
    </rPh>
    <phoneticPr fontId="1"/>
  </si>
  <si>
    <t>施設処理能力</t>
    <rPh sb="0" eb="2">
      <t>シセツ</t>
    </rPh>
    <rPh sb="2" eb="4">
      <t>ショリ</t>
    </rPh>
    <rPh sb="4" eb="6">
      <t>ノウリョク</t>
    </rPh>
    <phoneticPr fontId="1"/>
  </si>
  <si>
    <t xml:space="preserve">最大年間実稼働実日数  </t>
    <rPh sb="0" eb="2">
      <t>サイダイ</t>
    </rPh>
    <rPh sb="2" eb="4">
      <t>ネンカン</t>
    </rPh>
    <rPh sb="4" eb="5">
      <t>ジツ</t>
    </rPh>
    <rPh sb="5" eb="7">
      <t>カドウ</t>
    </rPh>
    <rPh sb="7" eb="8">
      <t>ジツ</t>
    </rPh>
    <rPh sb="8" eb="10">
      <t>ニッスウ</t>
    </rPh>
    <phoneticPr fontId="1"/>
  </si>
  <si>
    <t>(内容)</t>
    <rPh sb="1" eb="3">
      <t>ナイヨウ</t>
    </rPh>
    <phoneticPr fontId="1"/>
  </si>
  <si>
    <t>土質等</t>
    <rPh sb="0" eb="2">
      <t>ドシツ</t>
    </rPh>
    <rPh sb="2" eb="3">
      <t>ナド</t>
    </rPh>
    <phoneticPr fontId="1"/>
  </si>
  <si>
    <t>料金</t>
    <rPh sb="0" eb="2">
      <t>リョウキン</t>
    </rPh>
    <phoneticPr fontId="1"/>
  </si>
  <si>
    <t>numb</t>
    <phoneticPr fontId="21"/>
  </si>
  <si>
    <t>numb</t>
    <phoneticPr fontId="21"/>
  </si>
  <si>
    <t>char</t>
    <phoneticPr fontId="21"/>
  </si>
  <si>
    <t>㎡</t>
    <phoneticPr fontId="21"/>
  </si>
  <si>
    <t>㎥</t>
    <phoneticPr fontId="21"/>
  </si>
  <si>
    <t>㎥/日</t>
    <rPh sb="2" eb="3">
      <t>ニチ</t>
    </rPh>
    <phoneticPr fontId="21"/>
  </si>
  <si>
    <t>(㎥/時)</t>
    <rPh sb="3" eb="4">
      <t>ジ</t>
    </rPh>
    <phoneticPr fontId="21"/>
  </si>
  <si>
    <t>日/年</t>
    <rPh sb="0" eb="1">
      <t>ニチ</t>
    </rPh>
    <rPh sb="2" eb="3">
      <t>ネン</t>
    </rPh>
    <phoneticPr fontId="21"/>
  </si>
  <si>
    <t>㎥/年</t>
    <rPh sb="2" eb="3">
      <t>ネン</t>
    </rPh>
    <phoneticPr fontId="21"/>
  </si>
  <si>
    <t>円/㎥</t>
    <rPh sb="0" eb="1">
      <t>エン</t>
    </rPh>
    <phoneticPr fontId="21"/>
  </si>
  <si>
    <t>様式イ－２　建設発生土受入地用</t>
    <rPh sb="0" eb="2">
      <t>ヨウシキ</t>
    </rPh>
    <phoneticPr fontId="21"/>
  </si>
  <si>
    <t>施設能力</t>
    <rPh sb="0" eb="2">
      <t>シセツ</t>
    </rPh>
    <rPh sb="2" eb="4">
      <t>ノウリョク</t>
    </rPh>
    <phoneticPr fontId="21"/>
  </si>
  <si>
    <t>受入料金</t>
    <rPh sb="0" eb="1">
      <t>ウ</t>
    </rPh>
    <rPh sb="1" eb="2">
      <t>イ</t>
    </rPh>
    <rPh sb="2" eb="4">
      <t>リョウキン</t>
    </rPh>
    <phoneticPr fontId="1"/>
  </si>
  <si>
    <t>全体容量</t>
    <rPh sb="0" eb="2">
      <t>ゼンタイ</t>
    </rPh>
    <rPh sb="2" eb="4">
      <t>ヨウリョウ</t>
    </rPh>
    <phoneticPr fontId="21"/>
  </si>
  <si>
    <t>残余容量</t>
    <rPh sb="0" eb="2">
      <t>ザンヨ</t>
    </rPh>
    <rPh sb="2" eb="4">
      <t>ヨウリョウ</t>
    </rPh>
    <phoneticPr fontId="21"/>
  </si>
  <si>
    <t>①受入実績</t>
    <rPh sb="1" eb="3">
      <t>ウケイレ</t>
    </rPh>
    <rPh sb="3" eb="5">
      <t>ジッセキ</t>
    </rPh>
    <phoneticPr fontId="1"/>
  </si>
  <si>
    <t>山砂利等採取跡地の埋立</t>
    <rPh sb="0" eb="1">
      <t>ヤマ</t>
    </rPh>
    <rPh sb="1" eb="3">
      <t>ジャリ</t>
    </rPh>
    <rPh sb="3" eb="4">
      <t>ナド</t>
    </rPh>
    <rPh sb="4" eb="6">
      <t>サイシュ</t>
    </rPh>
    <rPh sb="6" eb="8">
      <t>アトチ</t>
    </rPh>
    <rPh sb="9" eb="10">
      <t>ウ</t>
    </rPh>
    <rPh sb="10" eb="11">
      <t>タ</t>
    </rPh>
    <phoneticPr fontId="1"/>
  </si>
  <si>
    <t>池沼等の水面埋立</t>
    <rPh sb="0" eb="2">
      <t>チショウ</t>
    </rPh>
    <rPh sb="2" eb="3">
      <t>ナド</t>
    </rPh>
    <rPh sb="4" eb="6">
      <t>スイメン</t>
    </rPh>
    <rPh sb="6" eb="7">
      <t>ウ</t>
    </rPh>
    <rPh sb="7" eb="8">
      <t>タ</t>
    </rPh>
    <phoneticPr fontId="1"/>
  </si>
  <si>
    <t>谷地埋立</t>
    <rPh sb="0" eb="1">
      <t>タニ</t>
    </rPh>
    <rPh sb="1" eb="2">
      <t>チ</t>
    </rPh>
    <rPh sb="2" eb="3">
      <t>ウ</t>
    </rPh>
    <rPh sb="3" eb="4">
      <t>タ</t>
    </rPh>
    <phoneticPr fontId="1"/>
  </si>
  <si>
    <t>農地受入</t>
    <rPh sb="0" eb="2">
      <t>ノウチ</t>
    </rPh>
    <rPh sb="2" eb="4">
      <t>ウケイレ</t>
    </rPh>
    <phoneticPr fontId="1"/>
  </si>
  <si>
    <t>その他</t>
    <rPh sb="2" eb="3">
      <t>タ</t>
    </rPh>
    <phoneticPr fontId="1"/>
  </si>
  <si>
    <t>②</t>
    <phoneticPr fontId="21"/>
  </si>
  <si>
    <t>③</t>
    <phoneticPr fontId="21"/>
  </si>
  <si>
    <t>⑧</t>
    <phoneticPr fontId="21"/>
  </si>
  <si>
    <t>⑪</t>
    <phoneticPr fontId="21"/>
  </si>
  <si>
    <t>⑫</t>
    <phoneticPr fontId="21"/>
  </si>
  <si>
    <t>⑬</t>
    <phoneticPr fontId="21"/>
  </si>
  <si>
    <t>⑭</t>
    <phoneticPr fontId="21"/>
  </si>
  <si>
    <t>（内容）</t>
    <rPh sb="1" eb="3">
      <t>ナイヨウ</t>
    </rPh>
    <phoneticPr fontId="21"/>
  </si>
  <si>
    <t>様式ロ－１　建設混合廃棄物破砕・選別施設</t>
    <rPh sb="0" eb="2">
      <t>ヨウシキ</t>
    </rPh>
    <phoneticPr fontId="21"/>
  </si>
  <si>
    <t>受入可能な品目と組成</t>
    <phoneticPr fontId="21"/>
  </si>
  <si>
    <t>最大年間
実稼働日数</t>
    <rPh sb="0" eb="2">
      <t>サイダイ</t>
    </rPh>
    <rPh sb="2" eb="4">
      <t>ネンカン</t>
    </rPh>
    <rPh sb="5" eb="6">
      <t>ジツ</t>
    </rPh>
    <rPh sb="6" eb="8">
      <t>カドウ</t>
    </rPh>
    <rPh sb="8" eb="10">
      <t>ニッスウ</t>
    </rPh>
    <phoneticPr fontId="21"/>
  </si>
  <si>
    <t>破砕施設処理能力</t>
    <rPh sb="0" eb="2">
      <t>ハサイ</t>
    </rPh>
    <rPh sb="2" eb="4">
      <t>シセツ</t>
    </rPh>
    <rPh sb="4" eb="6">
      <t>ショリ</t>
    </rPh>
    <rPh sb="6" eb="8">
      <t>ノウリョク</t>
    </rPh>
    <phoneticPr fontId="1"/>
  </si>
  <si>
    <t>②受入実績</t>
    <rPh sb="1" eb="3">
      <t>ウケイレ</t>
    </rPh>
    <rPh sb="3" eb="5">
      <t>ジッセキ</t>
    </rPh>
    <phoneticPr fontId="1"/>
  </si>
  <si>
    <t>③次年度ｽﾄｯｸ量</t>
    <rPh sb="1" eb="4">
      <t>ジネンド</t>
    </rPh>
    <rPh sb="8" eb="9">
      <t>シュッカリョウ</t>
    </rPh>
    <phoneticPr fontId="1"/>
  </si>
  <si>
    <t>④出荷量</t>
    <rPh sb="1" eb="4">
      <t>シュッカリョウ</t>
    </rPh>
    <phoneticPr fontId="1"/>
  </si>
  <si>
    <t>⑤木くず</t>
    <rPh sb="1" eb="2">
      <t>キ</t>
    </rPh>
    <phoneticPr fontId="1"/>
  </si>
  <si>
    <t>⑥廃プラスチック</t>
    <rPh sb="1" eb="2">
      <t>ハイ</t>
    </rPh>
    <phoneticPr fontId="1"/>
  </si>
  <si>
    <t>⑦廃石膏ボード</t>
    <rPh sb="1" eb="2">
      <t>ハイ</t>
    </rPh>
    <rPh sb="2" eb="4">
      <t>セッコウ</t>
    </rPh>
    <phoneticPr fontId="1"/>
  </si>
  <si>
    <t>⑧コンクリート塊</t>
    <rPh sb="7" eb="8">
      <t>カイ</t>
    </rPh>
    <phoneticPr fontId="1"/>
  </si>
  <si>
    <t>⑨ｱｽﾌｧﾙﾄ・ｺﾝｸﾘｰﾄ塊</t>
    <rPh sb="14" eb="15">
      <t>カイ</t>
    </rPh>
    <phoneticPr fontId="1"/>
  </si>
  <si>
    <t>⑩その他</t>
    <rPh sb="1" eb="4">
      <t>ソノタ</t>
    </rPh>
    <phoneticPr fontId="1"/>
  </si>
  <si>
    <t>⑪減量化対象量</t>
    <rPh sb="1" eb="3">
      <t>ゲンリョウ</t>
    </rPh>
    <rPh sb="3" eb="4">
      <t>カ</t>
    </rPh>
    <rPh sb="4" eb="6">
      <t>タイショウ</t>
    </rPh>
    <rPh sb="6" eb="7">
      <t>リョウ</t>
    </rPh>
    <phoneticPr fontId="1"/>
  </si>
  <si>
    <t>１．ｺﾝｸﾘｰﾄ塊</t>
    <rPh sb="8" eb="9">
      <t>カイ</t>
    </rPh>
    <phoneticPr fontId="1"/>
  </si>
  <si>
    <t>２．ｱｽﾌｧﾙﾄ・ｺﾝｸﾘｰﾄ塊</t>
    <rPh sb="15" eb="16">
      <t>カイ</t>
    </rPh>
    <phoneticPr fontId="1"/>
  </si>
  <si>
    <t>３．木くず</t>
    <rPh sb="2" eb="3">
      <t>キ</t>
    </rPh>
    <phoneticPr fontId="1"/>
  </si>
  <si>
    <t>４．建設汚泥</t>
    <rPh sb="2" eb="4">
      <t>ケンセツ</t>
    </rPh>
    <rPh sb="4" eb="6">
      <t>オデイ</t>
    </rPh>
    <phoneticPr fontId="1"/>
  </si>
  <si>
    <t>５．金属くず</t>
    <rPh sb="2" eb="4">
      <t>キンゾク</t>
    </rPh>
    <phoneticPr fontId="1"/>
  </si>
  <si>
    <t>６．廃ﾌﾟﾗｽﾁｯｸ</t>
    <rPh sb="2" eb="3">
      <t>ハイ</t>
    </rPh>
    <phoneticPr fontId="1"/>
  </si>
  <si>
    <t>７．紙くず</t>
    <rPh sb="2" eb="3">
      <t>カミ</t>
    </rPh>
    <phoneticPr fontId="1"/>
  </si>
  <si>
    <t>８．ガラス陶磁器くず</t>
    <rPh sb="5" eb="8">
      <t>トウジキ</t>
    </rPh>
    <phoneticPr fontId="1"/>
  </si>
  <si>
    <t>９．建設発生土</t>
    <rPh sb="2" eb="4">
      <t>ケンセツ</t>
    </rPh>
    <rPh sb="4" eb="6">
      <t>ハッセイ</t>
    </rPh>
    <rPh sb="6" eb="7">
      <t>ツチ</t>
    </rPh>
    <phoneticPr fontId="1"/>
  </si>
  <si>
    <t>10．廃石膏ボード</t>
    <rPh sb="3" eb="4">
      <t>ハイ</t>
    </rPh>
    <rPh sb="4" eb="6">
      <t>セッコウ</t>
    </rPh>
    <phoneticPr fontId="1"/>
  </si>
  <si>
    <t>11．その他</t>
    <rPh sb="3" eb="6">
      <t>ソノタ</t>
    </rPh>
    <phoneticPr fontId="1"/>
  </si>
  <si>
    <t>自ら処理</t>
    <rPh sb="0" eb="1">
      <t>ミズカ</t>
    </rPh>
    <rPh sb="2" eb="4">
      <t>ショリ</t>
    </rPh>
    <phoneticPr fontId="1"/>
  </si>
  <si>
    <t>他の処理施設等へ搬出</t>
    <rPh sb="0" eb="1">
      <t>タ</t>
    </rPh>
    <rPh sb="2" eb="4">
      <t>ショリ</t>
    </rPh>
    <rPh sb="4" eb="6">
      <t>シセツ</t>
    </rPh>
    <rPh sb="6" eb="7">
      <t>ナド</t>
    </rPh>
    <rPh sb="8" eb="10">
      <t>ハンシュツ</t>
    </rPh>
    <phoneticPr fontId="1"/>
  </si>
  <si>
    <t>最終処分場へ搬出</t>
    <rPh sb="0" eb="2">
      <t>サイシュウ</t>
    </rPh>
    <rPh sb="2" eb="5">
      <t>ショブンジョウ</t>
    </rPh>
    <rPh sb="6" eb="8">
      <t>ハンシュツ</t>
    </rPh>
    <phoneticPr fontId="1"/>
  </si>
  <si>
    <t>廃塩化ビニル管・継手</t>
    <rPh sb="0" eb="1">
      <t>ハイ</t>
    </rPh>
    <rPh sb="1" eb="3">
      <t>エンカ</t>
    </rPh>
    <rPh sb="6" eb="7">
      <t>カン</t>
    </rPh>
    <rPh sb="8" eb="9">
      <t>ツ</t>
    </rPh>
    <rPh sb="9" eb="10">
      <t>テ</t>
    </rPh>
    <phoneticPr fontId="1"/>
  </si>
  <si>
    <t>(割合)</t>
    <rPh sb="1" eb="3">
      <t>ワリアイ</t>
    </rPh>
    <phoneticPr fontId="1"/>
  </si>
  <si>
    <t>規格</t>
    <rPh sb="0" eb="2">
      <t>キカク</t>
    </rPh>
    <phoneticPr fontId="1"/>
  </si>
  <si>
    <t>単位</t>
    <rPh sb="0" eb="2">
      <t>タンイ</t>
    </rPh>
    <phoneticPr fontId="1"/>
  </si>
  <si>
    <t>code</t>
    <phoneticPr fontId="21"/>
  </si>
  <si>
    <t>numb</t>
    <phoneticPr fontId="21"/>
  </si>
  <si>
    <t>numb</t>
    <phoneticPr fontId="21"/>
  </si>
  <si>
    <t>code</t>
    <phoneticPr fontId="21"/>
  </si>
  <si>
    <t>char</t>
    <phoneticPr fontId="21"/>
  </si>
  <si>
    <t>char</t>
    <phoneticPr fontId="21"/>
  </si>
  <si>
    <t>日/年</t>
    <rPh sb="0" eb="1">
      <t>ニチ</t>
    </rPh>
    <rPh sb="2" eb="3">
      <t>ネン</t>
    </rPh>
    <phoneticPr fontId="1"/>
  </si>
  <si>
    <t>t/日</t>
    <rPh sb="2" eb="3">
      <t>ニチ</t>
    </rPh>
    <phoneticPr fontId="1"/>
  </si>
  <si>
    <t>(t/時)</t>
    <rPh sb="3" eb="4">
      <t>ジカン</t>
    </rPh>
    <phoneticPr fontId="1"/>
  </si>
  <si>
    <t>t</t>
    <phoneticPr fontId="1"/>
  </si>
  <si>
    <t>t/年</t>
    <rPh sb="2" eb="3">
      <t>ネン</t>
    </rPh>
    <phoneticPr fontId="1"/>
  </si>
  <si>
    <t>t</t>
    <phoneticPr fontId="1"/>
  </si>
  <si>
    <t>%</t>
    <phoneticPr fontId="1"/>
  </si>
  <si>
    <t>F176</t>
  </si>
  <si>
    <t>F184</t>
  </si>
  <si>
    <t>C191</t>
  </si>
  <si>
    <t>H191</t>
  </si>
  <si>
    <t>S191</t>
  </si>
  <si>
    <t>X191</t>
  </si>
  <si>
    <t>様式ロ－２　建設混合廃棄物焼却・減容施設（熱回収施設、単純焼却施設）</t>
    <rPh sb="0" eb="2">
      <t>ヨウシキ</t>
    </rPh>
    <phoneticPr fontId="1"/>
  </si>
  <si>
    <t>施設の種類</t>
    <rPh sb="0" eb="2">
      <t>シセツ</t>
    </rPh>
    <rPh sb="3" eb="5">
      <t>シュルイ</t>
    </rPh>
    <phoneticPr fontId="1"/>
  </si>
  <si>
    <t>受入可能な品目と組成</t>
    <phoneticPr fontId="21"/>
  </si>
  <si>
    <t>発電も行う熱回収施設</t>
    <rPh sb="0" eb="2">
      <t>ハツデン</t>
    </rPh>
    <rPh sb="3" eb="4">
      <t>オコナ</t>
    </rPh>
    <rPh sb="5" eb="6">
      <t>ネツ</t>
    </rPh>
    <rPh sb="6" eb="8">
      <t>カイシュウ</t>
    </rPh>
    <rPh sb="8" eb="10">
      <t>シセツ</t>
    </rPh>
    <phoneticPr fontId="21"/>
  </si>
  <si>
    <t>熱回収施設</t>
    <rPh sb="0" eb="1">
      <t>ネツ</t>
    </rPh>
    <rPh sb="1" eb="3">
      <t>カイシュウ</t>
    </rPh>
    <rPh sb="3" eb="5">
      <t>シセツ</t>
    </rPh>
    <phoneticPr fontId="21"/>
  </si>
  <si>
    <t>単純焼却施設</t>
    <rPh sb="0" eb="2">
      <t>タンジュン</t>
    </rPh>
    <rPh sb="2" eb="4">
      <t>ショウキャク</t>
    </rPh>
    <rPh sb="4" eb="6">
      <t>シセツ</t>
    </rPh>
    <phoneticPr fontId="21"/>
  </si>
  <si>
    <t>焼却施設処理能力</t>
    <rPh sb="0" eb="2">
      <t>ショウキャク</t>
    </rPh>
    <rPh sb="2" eb="4">
      <t>シセツ</t>
    </rPh>
    <rPh sb="4" eb="6">
      <t>ショリ</t>
    </rPh>
    <rPh sb="6" eb="8">
      <t>ノウリョク</t>
    </rPh>
    <phoneticPr fontId="1"/>
  </si>
  <si>
    <t>発電能力</t>
    <rPh sb="0" eb="2">
      <t>ハツデン</t>
    </rPh>
    <rPh sb="2" eb="4">
      <t>ノウリョク</t>
    </rPh>
    <phoneticPr fontId="21"/>
  </si>
  <si>
    <t>③減量化対象</t>
    <rPh sb="1" eb="4">
      <t>ゲンリョウカ</t>
    </rPh>
    <rPh sb="4" eb="6">
      <t>タイショウ</t>
    </rPh>
    <phoneticPr fontId="1"/>
  </si>
  <si>
    <t>⑤減量化量</t>
    <rPh sb="1" eb="3">
      <t>ゲンリョウ</t>
    </rPh>
    <rPh sb="3" eb="4">
      <t>カ</t>
    </rPh>
    <rPh sb="4" eb="5">
      <t>リョウ</t>
    </rPh>
    <phoneticPr fontId="1"/>
  </si>
  <si>
    <t>⑥最終処分量</t>
    <rPh sb="1" eb="3">
      <t>サイシュウ</t>
    </rPh>
    <rPh sb="3" eb="6">
      <t>ショブンリョウ</t>
    </rPh>
    <phoneticPr fontId="1"/>
  </si>
  <si>
    <t>１．木くず</t>
    <rPh sb="2" eb="3">
      <t>キ</t>
    </rPh>
    <phoneticPr fontId="1"/>
  </si>
  <si>
    <t>２．廃ﾌﾟﾗｽﾁｯｸ</t>
    <phoneticPr fontId="1"/>
  </si>
  <si>
    <t>３．紙くず</t>
    <rPh sb="2" eb="3">
      <t>カミ</t>
    </rPh>
    <phoneticPr fontId="1"/>
  </si>
  <si>
    <t>４．廃石膏ボード</t>
    <phoneticPr fontId="1"/>
  </si>
  <si>
    <t>５．その他</t>
    <rPh sb="2" eb="5">
      <t>ソノタ</t>
    </rPh>
    <phoneticPr fontId="1"/>
  </si>
  <si>
    <t>①</t>
    <phoneticPr fontId="21"/>
  </si>
  <si>
    <t>②</t>
    <phoneticPr fontId="21"/>
  </si>
  <si>
    <t>③</t>
    <phoneticPr fontId="21"/>
  </si>
  <si>
    <t>⑤</t>
    <phoneticPr fontId="21"/>
  </si>
  <si>
    <t>⑥</t>
    <phoneticPr fontId="21"/>
  </si>
  <si>
    <t>⑦</t>
    <phoneticPr fontId="21"/>
  </si>
  <si>
    <t>⑧</t>
    <phoneticPr fontId="21"/>
  </si>
  <si>
    <t>⑨</t>
    <phoneticPr fontId="21"/>
  </si>
  <si>
    <t>⑩</t>
    <phoneticPr fontId="21"/>
  </si>
  <si>
    <t>うち、木くず減量化量</t>
    <rPh sb="3" eb="4">
      <t>キ</t>
    </rPh>
    <rPh sb="6" eb="9">
      <t>ゲンリョウカ</t>
    </rPh>
    <rPh sb="9" eb="10">
      <t>リョウ</t>
    </rPh>
    <phoneticPr fontId="1"/>
  </si>
  <si>
    <t>廃塩化ビニル管・継手</t>
    <rPh sb="0" eb="1">
      <t>ハイ</t>
    </rPh>
    <rPh sb="1" eb="3">
      <t>エンカ</t>
    </rPh>
    <rPh sb="6" eb="7">
      <t>カン</t>
    </rPh>
    <rPh sb="8" eb="10">
      <t>ツギテ</t>
    </rPh>
    <phoneticPr fontId="1"/>
  </si>
  <si>
    <t>kW</t>
    <phoneticPr fontId="1"/>
  </si>
  <si>
    <t>%</t>
    <phoneticPr fontId="1"/>
  </si>
  <si>
    <t>H207</t>
  </si>
  <si>
    <t>X207</t>
  </si>
  <si>
    <t>X209</t>
  </si>
  <si>
    <t>X211</t>
  </si>
  <si>
    <t>J216</t>
  </si>
  <si>
    <t>J219</t>
  </si>
  <si>
    <t>J222</t>
  </si>
  <si>
    <t>T231</t>
  </si>
  <si>
    <t>V219</t>
  </si>
  <si>
    <t>V221</t>
  </si>
  <si>
    <t>V224</t>
  </si>
  <si>
    <t>F231</t>
  </si>
  <si>
    <t>F234</t>
  </si>
  <si>
    <t>C237</t>
  </si>
  <si>
    <t>C241</t>
  </si>
  <si>
    <t>H241</t>
  </si>
  <si>
    <t>S241</t>
  </si>
  <si>
    <t>X241</t>
  </si>
  <si>
    <t>AD241</t>
  </si>
  <si>
    <t>様式ハ－１　コンクリート破砕・アスファルト破砕施設用</t>
    <rPh sb="0" eb="2">
      <t>ヨウシキ</t>
    </rPh>
    <phoneticPr fontId="1"/>
  </si>
  <si>
    <t>受入品目の内訳</t>
    <rPh sb="0" eb="2">
      <t>ウケイレ</t>
    </rPh>
    <rPh sb="2" eb="4">
      <t>ヒンモク</t>
    </rPh>
    <rPh sb="5" eb="7">
      <t>ウチワケ</t>
    </rPh>
    <phoneticPr fontId="1"/>
  </si>
  <si>
    <t>販売料金</t>
    <rPh sb="0" eb="2">
      <t>ハンバイ</t>
    </rPh>
    <rPh sb="2" eb="4">
      <t>リョウキン</t>
    </rPh>
    <phoneticPr fontId="1"/>
  </si>
  <si>
    <t>③次年度ｽﾄｯｸ量</t>
    <rPh sb="1" eb="4">
      <t>ジネンド</t>
    </rPh>
    <rPh sb="8" eb="9">
      <t>リョウ</t>
    </rPh>
    <phoneticPr fontId="1"/>
  </si>
  <si>
    <t>④新材混入量</t>
    <rPh sb="1" eb="2">
      <t>シン</t>
    </rPh>
    <rPh sb="2" eb="3">
      <t>ザイ</t>
    </rPh>
    <rPh sb="3" eb="5">
      <t>コンニュウ</t>
    </rPh>
    <rPh sb="5" eb="6">
      <t>リョウ</t>
    </rPh>
    <phoneticPr fontId="1"/>
  </si>
  <si>
    <t>⑤出荷量</t>
    <rPh sb="1" eb="4">
      <t>シュッカリョウ</t>
    </rPh>
    <phoneticPr fontId="1"/>
  </si>
  <si>
    <t>⑦再生アスファルト用骨材</t>
    <rPh sb="1" eb="3">
      <t>サイセイ</t>
    </rPh>
    <rPh sb="9" eb="10">
      <t>ヨウ</t>
    </rPh>
    <rPh sb="10" eb="12">
      <t>コツザイ</t>
    </rPh>
    <phoneticPr fontId="1"/>
  </si>
  <si>
    <t>⑧再生砕石</t>
    <rPh sb="1" eb="3">
      <t>サイセイ</t>
    </rPh>
    <rPh sb="3" eb="5">
      <t>サイセキ</t>
    </rPh>
    <phoneticPr fontId="1"/>
  </si>
  <si>
    <t>⑨再生砂</t>
    <rPh sb="1" eb="3">
      <t>サイセイ</t>
    </rPh>
    <rPh sb="3" eb="4">
      <t>スナ</t>
    </rPh>
    <phoneticPr fontId="1"/>
  </si>
  <si>
    <t>⑩再生コンクリート用骨材</t>
    <rPh sb="1" eb="3">
      <t>サイセイ</t>
    </rPh>
    <rPh sb="9" eb="10">
      <t>ヨウ</t>
    </rPh>
    <rPh sb="10" eb="12">
      <t>コツザイ</t>
    </rPh>
    <phoneticPr fontId="1"/>
  </si>
  <si>
    <t>⑪その他</t>
    <rPh sb="3" eb="4">
      <t>タ</t>
    </rPh>
    <phoneticPr fontId="1"/>
  </si>
  <si>
    <t>ｺﾝｸﾘｰﾄ塊</t>
    <rPh sb="6" eb="7">
      <t>カイ</t>
    </rPh>
    <phoneticPr fontId="1"/>
  </si>
  <si>
    <t>ｱｽﾌｧﾙﾄ塊</t>
    <rPh sb="6" eb="7">
      <t>カイ</t>
    </rPh>
    <phoneticPr fontId="1"/>
  </si>
  <si>
    <t>③</t>
    <phoneticPr fontId="21"/>
  </si>
  <si>
    <t>④</t>
    <phoneticPr fontId="21"/>
  </si>
  <si>
    <t>⑧</t>
    <phoneticPr fontId="21"/>
  </si>
  <si>
    <t>再生材名称</t>
    <rPh sb="0" eb="2">
      <t>サイセイ</t>
    </rPh>
    <rPh sb="2" eb="3">
      <t>ザイ</t>
    </rPh>
    <rPh sb="3" eb="5">
      <t>メイショウ</t>
    </rPh>
    <phoneticPr fontId="1"/>
  </si>
  <si>
    <t>X253</t>
  </si>
  <si>
    <t>X255</t>
  </si>
  <si>
    <t>C260</t>
  </si>
  <si>
    <t>C263</t>
  </si>
  <si>
    <t>M272</t>
  </si>
  <si>
    <t>N260</t>
  </si>
  <si>
    <t>O263</t>
  </si>
  <si>
    <t>O268</t>
  </si>
  <si>
    <t>Y260</t>
  </si>
  <si>
    <t>Y263</t>
  </si>
  <si>
    <t>Y266</t>
  </si>
  <si>
    <t>Y269</t>
  </si>
  <si>
    <t>Y272</t>
  </si>
  <si>
    <t>AB271</t>
  </si>
  <si>
    <t>F265</t>
  </si>
  <si>
    <t>F266</t>
  </si>
  <si>
    <t>F267</t>
  </si>
  <si>
    <t>C280</t>
  </si>
  <si>
    <t>H280</t>
  </si>
  <si>
    <t>N280</t>
  </si>
  <si>
    <t>C281</t>
  </si>
  <si>
    <t>H281</t>
  </si>
  <si>
    <t>C283</t>
  </si>
  <si>
    <t>H283</t>
  </si>
  <si>
    <t>C284</t>
  </si>
  <si>
    <t>H284</t>
  </si>
  <si>
    <t>C285</t>
  </si>
  <si>
    <t>H285</t>
  </si>
  <si>
    <t>C286</t>
  </si>
  <si>
    <t>H286</t>
  </si>
  <si>
    <t>C287</t>
  </si>
  <si>
    <t>H287</t>
  </si>
  <si>
    <t>H288</t>
  </si>
  <si>
    <t>C289</t>
  </si>
  <si>
    <t>H289</t>
  </si>
  <si>
    <t>T280</t>
  </si>
  <si>
    <t>Y280</t>
  </si>
  <si>
    <t>AD280</t>
  </si>
  <si>
    <t>T281</t>
  </si>
  <si>
    <t>Y281</t>
  </si>
  <si>
    <t>T282</t>
  </si>
  <si>
    <t>Y282</t>
  </si>
  <si>
    <t>T283</t>
  </si>
  <si>
    <t>Y283</t>
  </si>
  <si>
    <t>T284</t>
  </si>
  <si>
    <t>Y284</t>
  </si>
  <si>
    <t>T285</t>
  </si>
  <si>
    <t>Y285</t>
  </si>
  <si>
    <t>T286</t>
  </si>
  <si>
    <t>Y286</t>
  </si>
  <si>
    <t>T287</t>
  </si>
  <si>
    <t>Y287</t>
  </si>
  <si>
    <t>T288</t>
  </si>
  <si>
    <t>Y288</t>
  </si>
  <si>
    <t>T289</t>
  </si>
  <si>
    <t>Y289</t>
  </si>
  <si>
    <t>様式ハ－２　再生アスファルト合材施設</t>
    <rPh sb="0" eb="2">
      <t>ヨウシキ</t>
    </rPh>
    <phoneticPr fontId="1"/>
  </si>
  <si>
    <t>再生As合材施設処理能力</t>
    <rPh sb="0" eb="2">
      <t>サイセイ</t>
    </rPh>
    <rPh sb="4" eb="6">
      <t>ゴウザイ</t>
    </rPh>
    <rPh sb="6" eb="8">
      <t>シセツ</t>
    </rPh>
    <rPh sb="8" eb="10">
      <t>ショリ</t>
    </rPh>
    <rPh sb="10" eb="12">
      <t>ノウリョク</t>
    </rPh>
    <phoneticPr fontId="1"/>
  </si>
  <si>
    <t>⑦再生アスファルト合材</t>
    <rPh sb="1" eb="3">
      <t>サイセイ</t>
    </rPh>
    <rPh sb="9" eb="11">
      <t>ゴウザイ</t>
    </rPh>
    <phoneticPr fontId="1"/>
  </si>
  <si>
    <t>⑨その他</t>
    <rPh sb="3" eb="4">
      <t>タ</t>
    </rPh>
    <phoneticPr fontId="1"/>
  </si>
  <si>
    <t>再生ｱｽﾌｧﾙﾄ用骨材</t>
    <phoneticPr fontId="1"/>
  </si>
  <si>
    <t>⑤</t>
    <phoneticPr fontId="21"/>
  </si>
  <si>
    <t>⑥</t>
    <phoneticPr fontId="21"/>
  </si>
  <si>
    <t>t</t>
    <phoneticPr fontId="1"/>
  </si>
  <si>
    <t>H297</t>
  </si>
  <si>
    <t>X297</t>
  </si>
  <si>
    <t>X299</t>
  </si>
  <si>
    <t>C304</t>
  </si>
  <si>
    <t>C307</t>
  </si>
  <si>
    <t>M316</t>
  </si>
  <si>
    <t>N304</t>
  </si>
  <si>
    <t>O307</t>
  </si>
  <si>
    <t>O312</t>
  </si>
  <si>
    <t>Y304</t>
  </si>
  <si>
    <t>Y310</t>
  </si>
  <si>
    <t>Y316</t>
  </si>
  <si>
    <t>AB315</t>
  </si>
  <si>
    <t>G309</t>
  </si>
  <si>
    <t>G310</t>
  </si>
  <si>
    <t>G311</t>
  </si>
  <si>
    <t>G312</t>
  </si>
  <si>
    <t>C323</t>
  </si>
  <si>
    <t>H323</t>
  </si>
  <si>
    <t>N323</t>
  </si>
  <si>
    <t>C324</t>
  </si>
  <si>
    <t>H324</t>
  </si>
  <si>
    <t>C325</t>
  </si>
  <si>
    <t>H325</t>
  </si>
  <si>
    <t>C326</t>
  </si>
  <si>
    <t>H326</t>
  </si>
  <si>
    <t>C327</t>
  </si>
  <si>
    <t>H327</t>
  </si>
  <si>
    <t>C328</t>
  </si>
  <si>
    <t>H328</t>
  </si>
  <si>
    <t>C329</t>
  </si>
  <si>
    <t>H329</t>
  </si>
  <si>
    <t>C330</t>
  </si>
  <si>
    <t>H330</t>
  </si>
  <si>
    <t>C331</t>
  </si>
  <si>
    <t>H331</t>
  </si>
  <si>
    <t>C332</t>
  </si>
  <si>
    <t>H332</t>
  </si>
  <si>
    <t>T323</t>
  </si>
  <si>
    <t>Y323</t>
  </si>
  <si>
    <t>AD323</t>
  </si>
  <si>
    <t>T324</t>
  </si>
  <si>
    <t>Y324</t>
  </si>
  <si>
    <t>T325</t>
  </si>
  <si>
    <t>Y325</t>
  </si>
  <si>
    <t>Y326</t>
  </si>
  <si>
    <t>T327</t>
  </si>
  <si>
    <t>Y327</t>
  </si>
  <si>
    <t>AD327</t>
  </si>
  <si>
    <t>T328</t>
  </si>
  <si>
    <t>Y328</t>
  </si>
  <si>
    <t>T329</t>
  </si>
  <si>
    <t>Y329</t>
  </si>
  <si>
    <t>T330</t>
  </si>
  <si>
    <t>Y330</t>
  </si>
  <si>
    <t>T331</t>
  </si>
  <si>
    <t>Y331</t>
  </si>
  <si>
    <t>T332</t>
  </si>
  <si>
    <t>Y332</t>
  </si>
  <si>
    <t>AD332</t>
  </si>
  <si>
    <t>様式ニ－１　木くず破砕施設</t>
    <rPh sb="0" eb="2">
      <t>ヨウシキ</t>
    </rPh>
    <phoneticPr fontId="1"/>
  </si>
  <si>
    <t>受入先の内訳</t>
    <rPh sb="0" eb="2">
      <t>ウケイレ</t>
    </rPh>
    <rPh sb="2" eb="3">
      <t>サキ</t>
    </rPh>
    <rPh sb="4" eb="6">
      <t>ウチワケ</t>
    </rPh>
    <phoneticPr fontId="1"/>
  </si>
  <si>
    <t>⑤減量化対象量</t>
    <rPh sb="1" eb="3">
      <t>ゲンリョウ</t>
    </rPh>
    <rPh sb="3" eb="4">
      <t>カ</t>
    </rPh>
    <rPh sb="4" eb="6">
      <t>タイショウ</t>
    </rPh>
    <rPh sb="6" eb="7">
      <t>シュッカリョウ</t>
    </rPh>
    <phoneticPr fontId="1"/>
  </si>
  <si>
    <t>⑥最終処分量</t>
    <rPh sb="1" eb="3">
      <t>サイシュウ</t>
    </rPh>
    <rPh sb="3" eb="5">
      <t>ショブン</t>
    </rPh>
    <rPh sb="5" eb="6">
      <t>シュッカリョウ</t>
    </rPh>
    <phoneticPr fontId="1"/>
  </si>
  <si>
    <t>⑦他の中間処理施設へ出荷</t>
    <rPh sb="1" eb="2">
      <t>タ</t>
    </rPh>
    <rPh sb="3" eb="5">
      <t>チュウカン</t>
    </rPh>
    <rPh sb="5" eb="7">
      <t>ショリ</t>
    </rPh>
    <rPh sb="7" eb="9">
      <t>シセツ</t>
    </rPh>
    <rPh sb="10" eb="12">
      <t>シュッカ</t>
    </rPh>
    <phoneticPr fontId="1"/>
  </si>
  <si>
    <t>⑧燃料用として出荷</t>
    <rPh sb="1" eb="4">
      <t>ネンリョウヨウ</t>
    </rPh>
    <rPh sb="7" eb="9">
      <t>シュッカ</t>
    </rPh>
    <phoneticPr fontId="1"/>
  </si>
  <si>
    <t>⑨ボード用として出荷</t>
    <rPh sb="4" eb="5">
      <t>ヨウ</t>
    </rPh>
    <rPh sb="8" eb="10">
      <t>シュッカ</t>
    </rPh>
    <phoneticPr fontId="1"/>
  </si>
  <si>
    <t>⑩製紙用として出荷</t>
    <rPh sb="1" eb="4">
      <t>セイシヨウ</t>
    </rPh>
    <rPh sb="7" eb="9">
      <t>シュッカ</t>
    </rPh>
    <phoneticPr fontId="1"/>
  </si>
  <si>
    <t>⑪堆肥用として出荷</t>
    <rPh sb="1" eb="3">
      <t>タイヒ</t>
    </rPh>
    <rPh sb="3" eb="4">
      <t>ヨウ</t>
    </rPh>
    <rPh sb="7" eb="9">
      <t>シュッカ</t>
    </rPh>
    <phoneticPr fontId="1"/>
  </si>
  <si>
    <t>⑫敷料用として出荷</t>
    <rPh sb="1" eb="2">
      <t>シ</t>
    </rPh>
    <rPh sb="2" eb="3">
      <t>シリョウ</t>
    </rPh>
    <rPh sb="3" eb="4">
      <t>ヨウ</t>
    </rPh>
    <rPh sb="7" eb="9">
      <t>シュッカ</t>
    </rPh>
    <phoneticPr fontId="1"/>
  </si>
  <si>
    <t>⑬マルチング材として出荷</t>
    <rPh sb="6" eb="7">
      <t>ザイ</t>
    </rPh>
    <rPh sb="10" eb="12">
      <t>シュッカ</t>
    </rPh>
    <phoneticPr fontId="1"/>
  </si>
  <si>
    <t>⑭その他</t>
    <rPh sb="3" eb="4">
      <t>タ</t>
    </rPh>
    <phoneticPr fontId="1"/>
  </si>
  <si>
    <t>建設工事現場</t>
    <rPh sb="0" eb="2">
      <t>ケンセツ</t>
    </rPh>
    <rPh sb="2" eb="4">
      <t>コウジ</t>
    </rPh>
    <rPh sb="4" eb="6">
      <t>ゲンバ</t>
    </rPh>
    <phoneticPr fontId="1"/>
  </si>
  <si>
    <t>他の破砕施設</t>
    <rPh sb="0" eb="1">
      <t>タ</t>
    </rPh>
    <rPh sb="2" eb="4">
      <t>ハサイ</t>
    </rPh>
    <rPh sb="4" eb="6">
      <t>シセツ</t>
    </rPh>
    <phoneticPr fontId="1"/>
  </si>
  <si>
    <t>その他</t>
    <rPh sb="0" eb="3">
      <t>ソノタ</t>
    </rPh>
    <phoneticPr fontId="1"/>
  </si>
  <si>
    <t>②</t>
    <phoneticPr fontId="21"/>
  </si>
  <si>
    <t>③</t>
    <phoneticPr fontId="21"/>
  </si>
  <si>
    <t>④</t>
    <phoneticPr fontId="21"/>
  </si>
  <si>
    <t>⑥</t>
    <phoneticPr fontId="21"/>
  </si>
  <si>
    <t>⑦</t>
    <phoneticPr fontId="21"/>
  </si>
  <si>
    <t>①</t>
    <phoneticPr fontId="21"/>
  </si>
  <si>
    <t>県内工事</t>
    <rPh sb="0" eb="2">
      <t>ケンナイ</t>
    </rPh>
    <rPh sb="2" eb="4">
      <t>コウジ</t>
    </rPh>
    <phoneticPr fontId="1"/>
  </si>
  <si>
    <t>県外工事</t>
    <rPh sb="0" eb="2">
      <t>ケンガイ</t>
    </rPh>
    <rPh sb="2" eb="4">
      <t>コウジ</t>
    </rPh>
    <phoneticPr fontId="1"/>
  </si>
  <si>
    <t>県内施設</t>
    <rPh sb="0" eb="2">
      <t>ケンナイ</t>
    </rPh>
    <rPh sb="2" eb="4">
      <t>シセツ</t>
    </rPh>
    <phoneticPr fontId="1"/>
  </si>
  <si>
    <t>県外施設</t>
    <rPh sb="0" eb="2">
      <t>ケンガイ</t>
    </rPh>
    <rPh sb="2" eb="4">
      <t>シセツ</t>
    </rPh>
    <phoneticPr fontId="1"/>
  </si>
  <si>
    <t>県内より</t>
    <rPh sb="0" eb="2">
      <t>ケンナイ</t>
    </rPh>
    <phoneticPr fontId="1"/>
  </si>
  <si>
    <t>県外より</t>
    <rPh sb="0" eb="2">
      <t>ケンガイ</t>
    </rPh>
    <phoneticPr fontId="1"/>
  </si>
  <si>
    <t>H340</t>
  </si>
  <si>
    <t>X340</t>
  </si>
  <si>
    <t>X344</t>
  </si>
  <si>
    <t>C351</t>
  </si>
  <si>
    <t>C354</t>
  </si>
  <si>
    <t>M366</t>
  </si>
  <si>
    <t>O354</t>
  </si>
  <si>
    <t>O357</t>
  </si>
  <si>
    <t>O363</t>
  </si>
  <si>
    <t>W352</t>
  </si>
  <si>
    <t>AC354</t>
  </si>
  <si>
    <t>W356</t>
  </si>
  <si>
    <t>AC358</t>
  </si>
  <si>
    <t>W360</t>
  </si>
  <si>
    <t>AC362</t>
  </si>
  <si>
    <t>W364</t>
  </si>
  <si>
    <t>AC366</t>
  </si>
  <si>
    <t>AE365</t>
  </si>
  <si>
    <t>G357</t>
  </si>
  <si>
    <t>G358</t>
  </si>
  <si>
    <t>G360</t>
  </si>
  <si>
    <t>G361</t>
  </si>
  <si>
    <t>G363</t>
  </si>
  <si>
    <t>G364</t>
  </si>
  <si>
    <t>C372</t>
  </si>
  <si>
    <t>H372</t>
  </si>
  <si>
    <t>C373</t>
  </si>
  <si>
    <t>H373</t>
  </si>
  <si>
    <t>C374</t>
  </si>
  <si>
    <t>H374</t>
  </si>
  <si>
    <t>C375</t>
  </si>
  <si>
    <t>H375</t>
  </si>
  <si>
    <t>C376</t>
  </si>
  <si>
    <t>H376</t>
  </si>
  <si>
    <t>C377</t>
  </si>
  <si>
    <t>H377</t>
  </si>
  <si>
    <t>C378</t>
  </si>
  <si>
    <t>H378</t>
  </si>
  <si>
    <t>C379</t>
  </si>
  <si>
    <t>H379</t>
  </si>
  <si>
    <t>T372</t>
  </si>
  <si>
    <t>Y372</t>
  </si>
  <si>
    <t>T373</t>
  </si>
  <si>
    <t>Y373</t>
  </si>
  <si>
    <t>T374</t>
  </si>
  <si>
    <t>Y374</t>
  </si>
  <si>
    <t>T375</t>
  </si>
  <si>
    <t>Y375</t>
  </si>
  <si>
    <t>T376</t>
  </si>
  <si>
    <t>Y376</t>
  </si>
  <si>
    <t>T377</t>
  </si>
  <si>
    <t>Y377</t>
  </si>
  <si>
    <t>T378</t>
  </si>
  <si>
    <t>Y378</t>
  </si>
  <si>
    <t>T379</t>
  </si>
  <si>
    <t>Y379</t>
  </si>
  <si>
    <t>様式ニ－２　木くず焼却施設（熱回収施設、単純焼却施設）</t>
    <rPh sb="0" eb="2">
      <t>ヨウシキ</t>
    </rPh>
    <phoneticPr fontId="1"/>
  </si>
  <si>
    <t>H391</t>
  </si>
  <si>
    <t>X391</t>
  </si>
  <si>
    <t>X393</t>
  </si>
  <si>
    <t>X395</t>
  </si>
  <si>
    <t>J400</t>
  </si>
  <si>
    <t>J403</t>
  </si>
  <si>
    <t>J406</t>
  </si>
  <si>
    <t>T415</t>
  </si>
  <si>
    <t>V403</t>
  </si>
  <si>
    <t>V406</t>
  </si>
  <si>
    <t>C421</t>
  </si>
  <si>
    <t>H421</t>
  </si>
  <si>
    <t>N421</t>
  </si>
  <si>
    <t>C422</t>
  </si>
  <si>
    <t>H422</t>
  </si>
  <si>
    <t>C423</t>
  </si>
  <si>
    <t>H423</t>
  </si>
  <si>
    <t>C424</t>
  </si>
  <si>
    <t>H424</t>
  </si>
  <si>
    <t>C425</t>
  </si>
  <si>
    <t>H425</t>
  </si>
  <si>
    <t>N425</t>
  </si>
  <si>
    <t>S421</t>
  </si>
  <si>
    <t>X421</t>
  </si>
  <si>
    <t>AD421</t>
  </si>
  <si>
    <t>S422</t>
  </si>
  <si>
    <t>X422</t>
  </si>
  <si>
    <t>S423</t>
  </si>
  <si>
    <t>X423</t>
  </si>
  <si>
    <t>S424</t>
  </si>
  <si>
    <t>X424</t>
  </si>
  <si>
    <t>S425</t>
  </si>
  <si>
    <t>X425</t>
  </si>
  <si>
    <t>様式ホ　廃塩化ビニル管・継手処理施設</t>
    <rPh sb="0" eb="2">
      <t>ヨウシキ</t>
    </rPh>
    <phoneticPr fontId="1"/>
  </si>
  <si>
    <t>処理方法</t>
    <rPh sb="0" eb="2">
      <t>ショリ</t>
    </rPh>
    <rPh sb="2" eb="4">
      <t>ホウホウ</t>
    </rPh>
    <phoneticPr fontId="1"/>
  </si>
  <si>
    <t>１．選別</t>
    <rPh sb="2" eb="4">
      <t>センベツ</t>
    </rPh>
    <phoneticPr fontId="21"/>
  </si>
  <si>
    <t>２．破砕</t>
    <rPh sb="2" eb="4">
      <t>ハサイ</t>
    </rPh>
    <phoneticPr fontId="21"/>
  </si>
  <si>
    <t>３．圧縮</t>
    <rPh sb="2" eb="4">
      <t>アッシュク</t>
    </rPh>
    <phoneticPr fontId="21"/>
  </si>
  <si>
    <t>４．焼却</t>
    <rPh sb="2" eb="4">
      <t>ショウキャク</t>
    </rPh>
    <phoneticPr fontId="21"/>
  </si>
  <si>
    <t>５．その他</t>
    <rPh sb="2" eb="5">
      <t>ソノタ</t>
    </rPh>
    <phoneticPr fontId="21"/>
  </si>
  <si>
    <t>⑤減量化量</t>
    <rPh sb="1" eb="3">
      <t>ゲンリョウ</t>
    </rPh>
    <rPh sb="3" eb="4">
      <t>カ</t>
    </rPh>
    <rPh sb="4" eb="5">
      <t>シュッカリョウ</t>
    </rPh>
    <phoneticPr fontId="1"/>
  </si>
  <si>
    <t>⑦塩化ビニル管・継手用原料</t>
    <rPh sb="1" eb="3">
      <t>エンカ</t>
    </rPh>
    <rPh sb="6" eb="7">
      <t>カン</t>
    </rPh>
    <rPh sb="8" eb="10">
      <t>ツギテ</t>
    </rPh>
    <rPh sb="10" eb="11">
      <t>ヨウ</t>
    </rPh>
    <rPh sb="11" eb="13">
      <t>ゲンリョウ</t>
    </rPh>
    <phoneticPr fontId="1"/>
  </si>
  <si>
    <t>⑧塩化ビニル管・継手製品</t>
    <rPh sb="1" eb="3">
      <t>エンカ</t>
    </rPh>
    <rPh sb="6" eb="7">
      <t>カン</t>
    </rPh>
    <rPh sb="8" eb="10">
      <t>ツギテ</t>
    </rPh>
    <rPh sb="10" eb="12">
      <t>セイヒン</t>
    </rPh>
    <phoneticPr fontId="1"/>
  </si>
  <si>
    <t>工事現場から直接受入</t>
    <rPh sb="0" eb="2">
      <t>コウジ</t>
    </rPh>
    <rPh sb="2" eb="4">
      <t>ゲンバ</t>
    </rPh>
    <rPh sb="6" eb="8">
      <t>チョクセツ</t>
    </rPh>
    <rPh sb="8" eb="10">
      <t>ウケイレ</t>
    </rPh>
    <phoneticPr fontId="1"/>
  </si>
  <si>
    <t>建設混合廃棄物処理施設から受入</t>
    <rPh sb="0" eb="2">
      <t>ケンセツ</t>
    </rPh>
    <rPh sb="2" eb="4">
      <t>コンゴウ</t>
    </rPh>
    <rPh sb="4" eb="7">
      <t>ハイキブツ</t>
    </rPh>
    <rPh sb="7" eb="9">
      <t>ショリ</t>
    </rPh>
    <rPh sb="9" eb="11">
      <t>シセツ</t>
    </rPh>
    <rPh sb="13" eb="15">
      <t>ウケイレ</t>
    </rPh>
    <phoneticPr fontId="1"/>
  </si>
  <si>
    <t>⑥</t>
    <phoneticPr fontId="21"/>
  </si>
  <si>
    <t>⑥</t>
    <phoneticPr fontId="21"/>
  </si>
  <si>
    <t>code</t>
    <phoneticPr fontId="21"/>
  </si>
  <si>
    <t>numb</t>
    <phoneticPr fontId="21"/>
  </si>
  <si>
    <t>char</t>
    <phoneticPr fontId="21"/>
  </si>
  <si>
    <t>N436</t>
  </si>
  <si>
    <t>H438</t>
  </si>
  <si>
    <t>X438</t>
  </si>
  <si>
    <t>X440</t>
  </si>
  <si>
    <t>X442</t>
  </si>
  <si>
    <t>X444</t>
  </si>
  <si>
    <t>C449</t>
  </si>
  <si>
    <t>C452</t>
  </si>
  <si>
    <t>M464</t>
  </si>
  <si>
    <t>O452</t>
  </si>
  <si>
    <t>O455</t>
  </si>
  <si>
    <t>O458</t>
  </si>
  <si>
    <t>W452</t>
  </si>
  <si>
    <t>W455</t>
  </si>
  <si>
    <t>W458</t>
  </si>
  <si>
    <t>Z457</t>
  </si>
  <si>
    <t>G455</t>
  </si>
  <si>
    <t>G458</t>
  </si>
  <si>
    <t>G461</t>
  </si>
  <si>
    <t>C470</t>
  </si>
  <si>
    <t>H470</t>
  </si>
  <si>
    <t>N470</t>
  </si>
  <si>
    <t>C471</t>
  </si>
  <si>
    <t>H471</t>
  </si>
  <si>
    <t>C472</t>
  </si>
  <si>
    <t>H472</t>
  </si>
  <si>
    <t>C473</t>
  </si>
  <si>
    <t>H473</t>
  </si>
  <si>
    <t>C474</t>
  </si>
  <si>
    <t>H474</t>
  </si>
  <si>
    <t>C475</t>
  </si>
  <si>
    <t>H475</t>
  </si>
  <si>
    <t>T470</t>
  </si>
  <si>
    <t>Y470</t>
  </si>
  <si>
    <t>AD470</t>
  </si>
  <si>
    <t>T471</t>
  </si>
  <si>
    <t>Y471</t>
  </si>
  <si>
    <t>T472</t>
  </si>
  <si>
    <t>Y472</t>
  </si>
  <si>
    <t>T473</t>
  </si>
  <si>
    <t>Y473</t>
  </si>
  <si>
    <t>T474</t>
  </si>
  <si>
    <t>Y474</t>
  </si>
  <si>
    <t>T475</t>
  </si>
  <si>
    <t>Y475</t>
  </si>
  <si>
    <t>様式ヘ　廃石膏ボード処理施設</t>
    <rPh sb="0" eb="2">
      <t>ヨウシキ</t>
    </rPh>
    <phoneticPr fontId="1"/>
  </si>
  <si>
    <t>⑦廃石膏ボード用原料として出荷</t>
    <rPh sb="1" eb="2">
      <t>ハイ</t>
    </rPh>
    <rPh sb="2" eb="4">
      <t>セッコウ</t>
    </rPh>
    <rPh sb="7" eb="8">
      <t>ヨウ</t>
    </rPh>
    <rPh sb="8" eb="10">
      <t>ゲンリョウ</t>
    </rPh>
    <rPh sb="13" eb="15">
      <t>シュッカ</t>
    </rPh>
    <phoneticPr fontId="1"/>
  </si>
  <si>
    <t>⑧廃石膏ボード製品として出荷</t>
    <rPh sb="1" eb="2">
      <t>ハイ</t>
    </rPh>
    <rPh sb="2" eb="4">
      <t>セッコウ</t>
    </rPh>
    <rPh sb="7" eb="9">
      <t>セイヒン</t>
    </rPh>
    <rPh sb="12" eb="14">
      <t>シュッカ</t>
    </rPh>
    <phoneticPr fontId="1"/>
  </si>
  <si>
    <t>⑨セメント原料として出荷</t>
    <rPh sb="5" eb="7">
      <t>ゲンリョウ</t>
    </rPh>
    <rPh sb="10" eb="12">
      <t>シュッカ</t>
    </rPh>
    <phoneticPr fontId="1"/>
  </si>
  <si>
    <t>⑩土壌改良材として出荷</t>
    <rPh sb="1" eb="3">
      <t>ドジョウ</t>
    </rPh>
    <rPh sb="3" eb="6">
      <t>カイリョウザイ</t>
    </rPh>
    <rPh sb="9" eb="11">
      <t>シュッカ</t>
    </rPh>
    <phoneticPr fontId="1"/>
  </si>
  <si>
    <t>⑪その他</t>
    <rPh sb="1" eb="4">
      <t>ソノタ</t>
    </rPh>
    <phoneticPr fontId="1"/>
  </si>
  <si>
    <t>⑤</t>
    <phoneticPr fontId="21"/>
  </si>
  <si>
    <t>①</t>
    <phoneticPr fontId="21"/>
  </si>
  <si>
    <t>解体工事</t>
    <rPh sb="0" eb="2">
      <t>カイタイ</t>
    </rPh>
    <rPh sb="2" eb="4">
      <t>コウジ</t>
    </rPh>
    <phoneticPr fontId="1"/>
  </si>
  <si>
    <t>他の工事</t>
    <rPh sb="0" eb="1">
      <t>タ</t>
    </rPh>
    <rPh sb="2" eb="4">
      <t>コウジ</t>
    </rPh>
    <phoneticPr fontId="1"/>
  </si>
  <si>
    <t>N486</t>
  </si>
  <si>
    <t>H488</t>
  </si>
  <si>
    <t>X488</t>
  </si>
  <si>
    <t>X490</t>
  </si>
  <si>
    <t>X492</t>
  </si>
  <si>
    <t>X494</t>
  </si>
  <si>
    <t>C499</t>
  </si>
  <si>
    <t>C502</t>
  </si>
  <si>
    <t>M514</t>
  </si>
  <si>
    <t>O502</t>
  </si>
  <si>
    <t>O505</t>
  </si>
  <si>
    <t>O508</t>
  </si>
  <si>
    <t>W502</t>
  </si>
  <si>
    <t>W505</t>
  </si>
  <si>
    <t>W508</t>
  </si>
  <si>
    <t>W511</t>
  </si>
  <si>
    <t>W514</t>
  </si>
  <si>
    <t>Z513</t>
  </si>
  <si>
    <t>G505</t>
  </si>
  <si>
    <t>G506</t>
  </si>
  <si>
    <t>G509</t>
  </si>
  <si>
    <t>G512</t>
  </si>
  <si>
    <t>C520</t>
  </si>
  <si>
    <t>H520</t>
  </si>
  <si>
    <t>N520</t>
  </si>
  <si>
    <t>C521</t>
  </si>
  <si>
    <t>H521</t>
  </si>
  <si>
    <t>C522</t>
  </si>
  <si>
    <t>H522</t>
  </si>
  <si>
    <t>C523</t>
  </si>
  <si>
    <t>H523</t>
  </si>
  <si>
    <t>C524</t>
  </si>
  <si>
    <t>H524</t>
  </si>
  <si>
    <t>C525</t>
  </si>
  <si>
    <t>H525</t>
  </si>
  <si>
    <t>Y520</t>
  </si>
  <si>
    <t>AD520</t>
  </si>
  <si>
    <t>T521</t>
  </si>
  <si>
    <t>Y521</t>
  </si>
  <si>
    <t>T522</t>
  </si>
  <si>
    <t>Y522</t>
  </si>
  <si>
    <t>T523</t>
  </si>
  <si>
    <t>Y523</t>
  </si>
  <si>
    <t>T524</t>
  </si>
  <si>
    <t>Y524</t>
  </si>
  <si>
    <t>T525</t>
  </si>
  <si>
    <t>Y525</t>
  </si>
  <si>
    <t>様式ト　建設汚泥脱水・天日乾燥・乾燥施設</t>
    <rPh sb="0" eb="2">
      <t>ヨウシキ</t>
    </rPh>
    <phoneticPr fontId="1"/>
  </si>
  <si>
    <t>１．脱水</t>
    <rPh sb="2" eb="4">
      <t>ダッスイ</t>
    </rPh>
    <phoneticPr fontId="21"/>
  </si>
  <si>
    <t>２．天日乾燥</t>
    <rPh sb="2" eb="4">
      <t>テンピ</t>
    </rPh>
    <rPh sb="4" eb="6">
      <t>カンソウ</t>
    </rPh>
    <phoneticPr fontId="21"/>
  </si>
  <si>
    <t>３．機械乾燥</t>
    <rPh sb="2" eb="4">
      <t>キカイ</t>
    </rPh>
    <rPh sb="4" eb="6">
      <t>カンソウ</t>
    </rPh>
    <phoneticPr fontId="21"/>
  </si>
  <si>
    <t>４．焼成</t>
    <rPh sb="2" eb="4">
      <t>ショウセイ</t>
    </rPh>
    <phoneticPr fontId="21"/>
  </si>
  <si>
    <t>④改良剤混入量</t>
    <rPh sb="1" eb="3">
      <t>カイリョウ</t>
    </rPh>
    <rPh sb="3" eb="4">
      <t>ザイ</t>
    </rPh>
    <rPh sb="4" eb="6">
      <t>コンニュウ</t>
    </rPh>
    <rPh sb="6" eb="7">
      <t>リョウ</t>
    </rPh>
    <phoneticPr fontId="1"/>
  </si>
  <si>
    <t>⑥減量化量</t>
    <rPh sb="1" eb="3">
      <t>ゲンリョウ</t>
    </rPh>
    <rPh sb="3" eb="4">
      <t>カ</t>
    </rPh>
    <rPh sb="4" eb="5">
      <t>ショブンリョウ</t>
    </rPh>
    <phoneticPr fontId="1"/>
  </si>
  <si>
    <t>⑦最終処分量</t>
    <rPh sb="1" eb="3">
      <t>サイシュウ</t>
    </rPh>
    <rPh sb="3" eb="5">
      <t>ショブン</t>
    </rPh>
    <rPh sb="5" eb="6">
      <t>ショブンリョウ</t>
    </rPh>
    <phoneticPr fontId="1"/>
  </si>
  <si>
    <t>⑧流動化処理土用</t>
    <rPh sb="1" eb="4">
      <t>リュウドウカ</t>
    </rPh>
    <rPh sb="4" eb="6">
      <t>ショリ</t>
    </rPh>
    <rPh sb="6" eb="7">
      <t>ツチ</t>
    </rPh>
    <rPh sb="7" eb="8">
      <t>ヨウ</t>
    </rPh>
    <phoneticPr fontId="1"/>
  </si>
  <si>
    <t>⑨盛土用土(建設汚泥処理土)</t>
    <rPh sb="1" eb="2">
      <t>モ</t>
    </rPh>
    <rPh sb="2" eb="3">
      <t>ツチ</t>
    </rPh>
    <rPh sb="3" eb="4">
      <t>ヨウ</t>
    </rPh>
    <rPh sb="4" eb="5">
      <t>ツチ</t>
    </rPh>
    <rPh sb="6" eb="8">
      <t>ケンセツ</t>
    </rPh>
    <rPh sb="8" eb="10">
      <t>オデイ</t>
    </rPh>
    <rPh sb="10" eb="12">
      <t>ショリ</t>
    </rPh>
    <rPh sb="12" eb="13">
      <t>ツチ</t>
    </rPh>
    <phoneticPr fontId="1"/>
  </si>
  <si>
    <t>⑩再生砂・砂利(焼成)</t>
    <rPh sb="1" eb="3">
      <t>サイセイ</t>
    </rPh>
    <rPh sb="3" eb="4">
      <t>スナ</t>
    </rPh>
    <rPh sb="5" eb="7">
      <t>ジャリ</t>
    </rPh>
    <rPh sb="8" eb="10">
      <t>ショウセイ</t>
    </rPh>
    <phoneticPr fontId="1"/>
  </si>
  <si>
    <t>⑪再生砂・砂利(焼成以外)</t>
    <rPh sb="1" eb="3">
      <t>サイセイ</t>
    </rPh>
    <rPh sb="3" eb="4">
      <t>スナ</t>
    </rPh>
    <rPh sb="5" eb="7">
      <t>ジャリ</t>
    </rPh>
    <rPh sb="8" eb="10">
      <t>ショウセイ</t>
    </rPh>
    <rPh sb="10" eb="12">
      <t>イガイ</t>
    </rPh>
    <phoneticPr fontId="1"/>
  </si>
  <si>
    <t>⑫セメント用原料</t>
    <rPh sb="5" eb="6">
      <t>ヨウ</t>
    </rPh>
    <rPh sb="6" eb="8">
      <t>ゲンリョウ</t>
    </rPh>
    <phoneticPr fontId="1"/>
  </si>
  <si>
    <t>⑬その他</t>
    <rPh sb="3" eb="4">
      <t>タ</t>
    </rPh>
    <phoneticPr fontId="1"/>
  </si>
  <si>
    <t>県内より</t>
    <rPh sb="0" eb="1">
      <t>ケン</t>
    </rPh>
    <rPh sb="1" eb="2">
      <t>ナイ</t>
    </rPh>
    <phoneticPr fontId="1"/>
  </si>
  <si>
    <t>県外より</t>
    <rPh sb="0" eb="1">
      <t>ケン</t>
    </rPh>
    <rPh sb="1" eb="2">
      <t>ガイ</t>
    </rPh>
    <phoneticPr fontId="1"/>
  </si>
  <si>
    <t>⑤</t>
    <phoneticPr fontId="21"/>
  </si>
  <si>
    <t>②</t>
    <phoneticPr fontId="21"/>
  </si>
  <si>
    <t>S538</t>
  </si>
  <si>
    <t>H540</t>
  </si>
  <si>
    <t>X540</t>
  </si>
  <si>
    <t>X542</t>
  </si>
  <si>
    <t>C547</t>
  </si>
  <si>
    <t>C550</t>
  </si>
  <si>
    <t>M563</t>
  </si>
  <si>
    <t>N547</t>
  </si>
  <si>
    <t>O550</t>
  </si>
  <si>
    <t>O553</t>
  </si>
  <si>
    <t>O557</t>
  </si>
  <si>
    <t>Y547</t>
  </si>
  <si>
    <t>Y550</t>
  </si>
  <si>
    <t>Y553</t>
  </si>
  <si>
    <t>Y556</t>
  </si>
  <si>
    <t>Y559</t>
  </si>
  <si>
    <t>Y562</t>
  </si>
  <si>
    <t>AB561</t>
  </si>
  <si>
    <t>G552</t>
  </si>
  <si>
    <t>G553</t>
  </si>
  <si>
    <t>C569</t>
  </si>
  <si>
    <t>H569</t>
  </si>
  <si>
    <t>N569</t>
  </si>
  <si>
    <t>C570</t>
  </si>
  <si>
    <t>H570</t>
  </si>
  <si>
    <t>C571</t>
  </si>
  <si>
    <t>H571</t>
  </si>
  <si>
    <t>C572</t>
  </si>
  <si>
    <t>H572</t>
  </si>
  <si>
    <t>C573</t>
  </si>
  <si>
    <t>H573</t>
  </si>
  <si>
    <t>T569</t>
  </si>
  <si>
    <t>Y569</t>
  </si>
  <si>
    <t>AD569</t>
  </si>
  <si>
    <t>T570</t>
  </si>
  <si>
    <t>Y570</t>
  </si>
  <si>
    <t>T571</t>
  </si>
  <si>
    <t>Y571</t>
  </si>
  <si>
    <t>T572</t>
  </si>
  <si>
    <t>Y572</t>
  </si>
  <si>
    <t>T573</t>
  </si>
  <si>
    <t>Y573</t>
  </si>
  <si>
    <t>【出荷量・出荷先】</t>
    <rPh sb="1" eb="3">
      <t>シュッカ</t>
    </rPh>
    <rPh sb="3" eb="4">
      <t>リョウ</t>
    </rPh>
    <rPh sb="5" eb="7">
      <t>シュッカ</t>
    </rPh>
    <rPh sb="7" eb="8">
      <t>サキ</t>
    </rPh>
    <phoneticPr fontId="1"/>
  </si>
  <si>
    <t>⑧流動化処理土用として出荷している場合</t>
    <rPh sb="11" eb="13">
      <t>シュッカ</t>
    </rPh>
    <rPh sb="17" eb="19">
      <t>バアイ</t>
    </rPh>
    <phoneticPr fontId="1"/>
  </si>
  <si>
    <t>⑨盛土用土(建設汚泥処理土)として出荷している場合</t>
    <rPh sb="17" eb="19">
      <t>シュッカ</t>
    </rPh>
    <rPh sb="23" eb="25">
      <t>バアイ</t>
    </rPh>
    <phoneticPr fontId="1"/>
  </si>
  <si>
    <t>⑩再生砂・砂利(焼成)として出荷している場合</t>
    <rPh sb="14" eb="16">
      <t>シュッカ</t>
    </rPh>
    <rPh sb="20" eb="22">
      <t>バアイ</t>
    </rPh>
    <phoneticPr fontId="1"/>
  </si>
  <si>
    <t>⑪再生砂・砂利(焼成以外)として出荷している場合</t>
    <rPh sb="16" eb="18">
      <t>シュッカ</t>
    </rPh>
    <rPh sb="22" eb="24">
      <t>バアイ</t>
    </rPh>
    <phoneticPr fontId="1"/>
  </si>
  <si>
    <t>⑫セメント用原料として出荷している場合</t>
    <rPh sb="11" eb="13">
      <t>シュッカ</t>
    </rPh>
    <rPh sb="17" eb="19">
      <t>バアイ</t>
    </rPh>
    <phoneticPr fontId="1"/>
  </si>
  <si>
    <t>⑬その他の用途として出荷している場合</t>
    <rPh sb="5" eb="7">
      <t>ヨウト</t>
    </rPh>
    <rPh sb="10" eb="12">
      <t>シュッカ</t>
    </rPh>
    <rPh sb="16" eb="18">
      <t>バアイ</t>
    </rPh>
    <phoneticPr fontId="1"/>
  </si>
  <si>
    <t>所在地</t>
    <rPh sb="0" eb="3">
      <t>ショザイチ</t>
    </rPh>
    <phoneticPr fontId="1"/>
  </si>
  <si>
    <t>出荷量</t>
    <rPh sb="0" eb="2">
      <t>シュッカ</t>
    </rPh>
    <rPh sb="2" eb="3">
      <t>リョウ</t>
    </rPh>
    <phoneticPr fontId="1"/>
  </si>
  <si>
    <t>E585</t>
  </si>
  <si>
    <t>E587</t>
  </si>
  <si>
    <t>E590</t>
  </si>
  <si>
    <t>E592</t>
  </si>
  <si>
    <t>U585</t>
  </si>
  <si>
    <t>U587</t>
  </si>
  <si>
    <t>U590</t>
  </si>
  <si>
    <t>U592</t>
  </si>
  <si>
    <t>E597</t>
  </si>
  <si>
    <t>E599</t>
  </si>
  <si>
    <t>E602</t>
  </si>
  <si>
    <t>E604</t>
  </si>
  <si>
    <t>U597</t>
  </si>
  <si>
    <t>U599</t>
  </si>
  <si>
    <t>U602</t>
  </si>
  <si>
    <t>U604</t>
  </si>
  <si>
    <t>E609</t>
  </si>
  <si>
    <t>E611</t>
  </si>
  <si>
    <t>E614</t>
  </si>
  <si>
    <t>E616</t>
  </si>
  <si>
    <t>U609</t>
  </si>
  <si>
    <t>U611</t>
  </si>
  <si>
    <t>U614</t>
  </si>
  <si>
    <t>U616</t>
  </si>
  <si>
    <t>E621</t>
  </si>
  <si>
    <t>E623</t>
  </si>
  <si>
    <t>E626</t>
  </si>
  <si>
    <t>E628</t>
  </si>
  <si>
    <t>U621</t>
  </si>
  <si>
    <t>U623</t>
  </si>
  <si>
    <t>U626</t>
  </si>
  <si>
    <t>U628</t>
  </si>
  <si>
    <t>E633</t>
  </si>
  <si>
    <t>E635</t>
  </si>
  <si>
    <t>E638</t>
  </si>
  <si>
    <t>E640</t>
  </si>
  <si>
    <t>U633</t>
  </si>
  <si>
    <t>U635</t>
  </si>
  <si>
    <t>U638</t>
  </si>
  <si>
    <t>U640</t>
  </si>
  <si>
    <t>E645</t>
  </si>
  <si>
    <t>E647</t>
  </si>
  <si>
    <t>E650</t>
  </si>
  <si>
    <t>E652</t>
  </si>
  <si>
    <t>U645</t>
  </si>
  <si>
    <t>U647</t>
  </si>
  <si>
    <t>U650</t>
  </si>
  <si>
    <t>U652</t>
  </si>
  <si>
    <t>様式チ　安定型最終処分場（残土処分場を除く）</t>
    <rPh sb="0" eb="2">
      <t>ヨウシキ</t>
    </rPh>
    <phoneticPr fontId="1"/>
  </si>
  <si>
    <t>受入可能な建設副産物</t>
    <phoneticPr fontId="1"/>
  </si>
  <si>
    <t>施設
能力</t>
    <rPh sb="0" eb="2">
      <t>シセツ</t>
    </rPh>
    <rPh sb="3" eb="5">
      <t>ノウリョク</t>
    </rPh>
    <phoneticPr fontId="1"/>
  </si>
  <si>
    <t>平成30年度実績</t>
    <rPh sb="0" eb="2">
      <t>ヘイセイ</t>
    </rPh>
    <rPh sb="4" eb="6">
      <t>ネンド</t>
    </rPh>
    <rPh sb="6" eb="8">
      <t>ジッセキ</t>
    </rPh>
    <phoneticPr fontId="1"/>
  </si>
  <si>
    <t>１．建設発生土(覆土等として)</t>
    <rPh sb="2" eb="4">
      <t>ケンセツ</t>
    </rPh>
    <rPh sb="4" eb="6">
      <t>ハッセイ</t>
    </rPh>
    <rPh sb="6" eb="7">
      <t>ツチ</t>
    </rPh>
    <rPh sb="8" eb="10">
      <t>フクド</t>
    </rPh>
    <rPh sb="10" eb="11">
      <t>ナド</t>
    </rPh>
    <phoneticPr fontId="21"/>
  </si>
  <si>
    <t>２．コンクリート塊</t>
    <rPh sb="8" eb="9">
      <t>カタマリ</t>
    </rPh>
    <phoneticPr fontId="21"/>
  </si>
  <si>
    <t>３．ｱｽﾌｧﾙﾄ・ｺﾝｸﾘｰﾄ塊</t>
    <rPh sb="15" eb="16">
      <t>カタマリ</t>
    </rPh>
    <phoneticPr fontId="21"/>
  </si>
  <si>
    <t>４．金属くず</t>
    <rPh sb="2" eb="4">
      <t>キンゾク</t>
    </rPh>
    <phoneticPr fontId="21"/>
  </si>
  <si>
    <t>５．廃プラスチック</t>
    <rPh sb="2" eb="3">
      <t>ハイ</t>
    </rPh>
    <phoneticPr fontId="21"/>
  </si>
  <si>
    <t>６．ガラス陶磁器くず</t>
    <rPh sb="5" eb="8">
      <t>トウジキ</t>
    </rPh>
    <phoneticPr fontId="21"/>
  </si>
  <si>
    <t>７．建設混合廃棄物</t>
    <rPh sb="2" eb="4">
      <t>ケンセツ</t>
    </rPh>
    <rPh sb="4" eb="6">
      <t>コンゴウ</t>
    </rPh>
    <rPh sb="6" eb="9">
      <t>ハイキブツ</t>
    </rPh>
    <phoneticPr fontId="21"/>
  </si>
  <si>
    <t>８．その他</t>
    <rPh sb="2" eb="5">
      <t>ソノタ</t>
    </rPh>
    <phoneticPr fontId="21"/>
  </si>
  <si>
    <t>全体容量</t>
    <phoneticPr fontId="21"/>
  </si>
  <si>
    <t>①</t>
    <phoneticPr fontId="21"/>
  </si>
  <si>
    <t>⑥</t>
    <phoneticPr fontId="21"/>
  </si>
  <si>
    <t>⑦</t>
    <phoneticPr fontId="21"/>
  </si>
  <si>
    <t>⑨</t>
    <phoneticPr fontId="21"/>
  </si>
  <si>
    <t>⑪</t>
    <phoneticPr fontId="21"/>
  </si>
  <si>
    <t>⑫</t>
    <phoneticPr fontId="21"/>
  </si>
  <si>
    <t>⑬</t>
    <phoneticPr fontId="21"/>
  </si>
  <si>
    <t>⑭</t>
    <phoneticPr fontId="21"/>
  </si>
  <si>
    <t>⑮</t>
    <phoneticPr fontId="21"/>
  </si>
  <si>
    <t>⑯</t>
    <phoneticPr fontId="21"/>
  </si>
  <si>
    <t>⑰</t>
    <phoneticPr fontId="21"/>
  </si>
  <si>
    <t>⑱</t>
    <phoneticPr fontId="21"/>
  </si>
  <si>
    <t>⑲</t>
    <phoneticPr fontId="21"/>
  </si>
  <si>
    <t>⑳</t>
    <phoneticPr fontId="21"/>
  </si>
  <si>
    <t>廃塩化ﾋﾞﾆﾙ管･継手の混入割合</t>
    <rPh sb="0" eb="1">
      <t>ハイ</t>
    </rPh>
    <rPh sb="1" eb="3">
      <t>エンカ</t>
    </rPh>
    <rPh sb="7" eb="8">
      <t>カン</t>
    </rPh>
    <rPh sb="9" eb="10">
      <t>ツギテ</t>
    </rPh>
    <rPh sb="10" eb="11">
      <t>テ</t>
    </rPh>
    <rPh sb="12" eb="14">
      <t>コンニュウ</t>
    </rPh>
    <rPh sb="14" eb="16">
      <t>ワリアイ</t>
    </rPh>
    <phoneticPr fontId="1"/>
  </si>
  <si>
    <t>建設廃棄物の種類</t>
    <rPh sb="0" eb="2">
      <t>ケンセツ</t>
    </rPh>
    <rPh sb="2" eb="5">
      <t>ハイキブツ</t>
    </rPh>
    <rPh sb="6" eb="8">
      <t>シュルイ</t>
    </rPh>
    <phoneticPr fontId="1"/>
  </si>
  <si>
    <t>㎥</t>
    <phoneticPr fontId="1"/>
  </si>
  <si>
    <t>㎥</t>
    <phoneticPr fontId="1"/>
  </si>
  <si>
    <t>円/㎥</t>
    <phoneticPr fontId="1"/>
  </si>
  <si>
    <t>円/㎥</t>
    <phoneticPr fontId="1"/>
  </si>
  <si>
    <t>AF666</t>
  </si>
  <si>
    <t>AD667</t>
  </si>
  <si>
    <t>H669</t>
  </si>
  <si>
    <t>Z669</t>
  </si>
  <si>
    <t>P672</t>
  </si>
  <si>
    <t>C674</t>
  </si>
  <si>
    <t>K674</t>
  </si>
  <si>
    <t>C675</t>
  </si>
  <si>
    <t>K675</t>
  </si>
  <si>
    <t>C676</t>
  </si>
  <si>
    <t>K676</t>
  </si>
  <si>
    <t>C677</t>
  </si>
  <si>
    <t>K677</t>
  </si>
  <si>
    <t>C678</t>
  </si>
  <si>
    <t>K678</t>
  </si>
  <si>
    <t>C679</t>
  </si>
  <si>
    <t>K679</t>
  </si>
  <si>
    <t>C680</t>
  </si>
  <si>
    <t>K680</t>
  </si>
  <si>
    <t>C681</t>
  </si>
  <si>
    <t>K681</t>
  </si>
  <si>
    <t>C682</t>
  </si>
  <si>
    <t>K682</t>
  </si>
  <si>
    <t>C683</t>
  </si>
  <si>
    <t>K683</t>
  </si>
  <si>
    <t>C684</t>
  </si>
  <si>
    <t>K684</t>
  </si>
  <si>
    <t>C685</t>
  </si>
  <si>
    <t>K685</t>
  </si>
  <si>
    <t>C686</t>
  </si>
  <si>
    <t>K686</t>
  </si>
  <si>
    <t>C687</t>
  </si>
  <si>
    <t>K687</t>
  </si>
  <si>
    <t>C688</t>
  </si>
  <si>
    <t>K688</t>
  </si>
  <si>
    <t>S674</t>
  </si>
  <si>
    <t>AA674</t>
  </si>
  <si>
    <t>S675</t>
  </si>
  <si>
    <t>AA675</t>
  </si>
  <si>
    <t>S676</t>
  </si>
  <si>
    <t>AA676</t>
  </si>
  <si>
    <t>S677</t>
  </si>
  <si>
    <t>AA677</t>
  </si>
  <si>
    <t>S678</t>
  </si>
  <si>
    <t>AA678</t>
  </si>
  <si>
    <t>S679</t>
  </si>
  <si>
    <t>AA679</t>
  </si>
  <si>
    <t>S680</t>
  </si>
  <si>
    <t>AA680</t>
  </si>
  <si>
    <t>S681</t>
  </si>
  <si>
    <t>AA681</t>
  </si>
  <si>
    <t>S682</t>
  </si>
  <si>
    <t>AA682</t>
  </si>
  <si>
    <t>S683</t>
  </si>
  <si>
    <t>AA683</t>
  </si>
  <si>
    <t>S684</t>
  </si>
  <si>
    <t>AA684</t>
  </si>
  <si>
    <t>S685</t>
  </si>
  <si>
    <t>AA685</t>
  </si>
  <si>
    <t>S686</t>
  </si>
  <si>
    <t>AA686</t>
  </si>
  <si>
    <t>S687</t>
  </si>
  <si>
    <t>AA687</t>
  </si>
  <si>
    <t>S688</t>
  </si>
  <si>
    <t>AA688</t>
  </si>
  <si>
    <t>様式リ　管理型最終処分場</t>
    <rPh sb="0" eb="2">
      <t>ヨウシキ</t>
    </rPh>
    <phoneticPr fontId="1"/>
  </si>
  <si>
    <t>２．木くず</t>
    <rPh sb="2" eb="3">
      <t>キ</t>
    </rPh>
    <phoneticPr fontId="21"/>
  </si>
  <si>
    <t>３．建設汚泥</t>
    <rPh sb="2" eb="4">
      <t>ケンセツ</t>
    </rPh>
    <rPh sb="4" eb="6">
      <t>オデイ</t>
    </rPh>
    <phoneticPr fontId="21"/>
  </si>
  <si>
    <t>４．紙くず</t>
    <rPh sb="2" eb="3">
      <t>カミ</t>
    </rPh>
    <phoneticPr fontId="21"/>
  </si>
  <si>
    <t>５．鉱さい</t>
    <rPh sb="2" eb="3">
      <t>コウブツ</t>
    </rPh>
    <phoneticPr fontId="21"/>
  </si>
  <si>
    <t>６．建設混合廃棄物</t>
    <rPh sb="2" eb="4">
      <t>ケンセツ</t>
    </rPh>
    <rPh sb="4" eb="6">
      <t>コンゴウ</t>
    </rPh>
    <rPh sb="6" eb="9">
      <t>ハイキブツ</t>
    </rPh>
    <phoneticPr fontId="21"/>
  </si>
  <si>
    <t>７．廃石膏ボード</t>
    <rPh sb="2" eb="3">
      <t>ハイ</t>
    </rPh>
    <rPh sb="3" eb="5">
      <t>セッコウ</t>
    </rPh>
    <phoneticPr fontId="21"/>
  </si>
  <si>
    <t>④</t>
    <phoneticPr fontId="21"/>
  </si>
  <si>
    <t>⑩</t>
    <phoneticPr fontId="21"/>
  </si>
  <si>
    <t>⑭</t>
    <phoneticPr fontId="21"/>
  </si>
  <si>
    <t>⑰</t>
    <phoneticPr fontId="21"/>
  </si>
  <si>
    <t>⑱</t>
    <phoneticPr fontId="21"/>
  </si>
  <si>
    <t>⑳</t>
    <phoneticPr fontId="21"/>
  </si>
  <si>
    <t>廃石膏ボードの混入割合</t>
    <rPh sb="0" eb="1">
      <t>ハイ</t>
    </rPh>
    <rPh sb="1" eb="3">
      <t>セッコウ</t>
    </rPh>
    <rPh sb="7" eb="9">
      <t>コンニュウ</t>
    </rPh>
    <rPh sb="9" eb="11">
      <t>ワリアイ</t>
    </rPh>
    <phoneticPr fontId="1"/>
  </si>
  <si>
    <t>%</t>
    <phoneticPr fontId="1"/>
  </si>
  <si>
    <t>㎥</t>
    <phoneticPr fontId="1"/>
  </si>
  <si>
    <t>円/㎥</t>
    <phoneticPr fontId="1"/>
  </si>
  <si>
    <t>AF699</t>
  </si>
  <si>
    <t>AF700</t>
  </si>
  <si>
    <t>AD702</t>
  </si>
  <si>
    <t>H704</t>
  </si>
  <si>
    <t>Z704</t>
  </si>
  <si>
    <t>P707</t>
  </si>
  <si>
    <t>C709</t>
  </si>
  <si>
    <t>K709</t>
  </si>
  <si>
    <t>C710</t>
  </si>
  <si>
    <t>K710</t>
  </si>
  <si>
    <t>C711</t>
  </si>
  <si>
    <t>K711</t>
  </si>
  <si>
    <t>C712</t>
  </si>
  <si>
    <t>K712</t>
  </si>
  <si>
    <t>C713</t>
  </si>
  <si>
    <t>K713</t>
  </si>
  <si>
    <t>C714</t>
  </si>
  <si>
    <t>K714</t>
  </si>
  <si>
    <t>C715</t>
  </si>
  <si>
    <t>K715</t>
  </si>
  <si>
    <t>C716</t>
  </si>
  <si>
    <t>K716</t>
  </si>
  <si>
    <t>C717</t>
  </si>
  <si>
    <t>K717</t>
  </si>
  <si>
    <t>C718</t>
  </si>
  <si>
    <t>K718</t>
  </si>
  <si>
    <t>C719</t>
  </si>
  <si>
    <t>K719</t>
  </si>
  <si>
    <t>C720</t>
  </si>
  <si>
    <t>K720</t>
  </si>
  <si>
    <t>C721</t>
  </si>
  <si>
    <t>K721</t>
  </si>
  <si>
    <t>C722</t>
  </si>
  <si>
    <t>K722</t>
  </si>
  <si>
    <t>C723</t>
  </si>
  <si>
    <t>K723</t>
  </si>
  <si>
    <t>S709</t>
  </si>
  <si>
    <t>AA709</t>
  </si>
  <si>
    <t>S710</t>
  </si>
  <si>
    <t>AA710</t>
  </si>
  <si>
    <t>S711</t>
  </si>
  <si>
    <t>AA711</t>
  </si>
  <si>
    <t>S712</t>
  </si>
  <si>
    <t>AA712</t>
  </si>
  <si>
    <t>S713</t>
  </si>
  <si>
    <t>AA713</t>
  </si>
  <si>
    <t>S714</t>
  </si>
  <si>
    <t>AA714</t>
  </si>
  <si>
    <t>S715</t>
  </si>
  <si>
    <t>AA715</t>
  </si>
  <si>
    <t>S716</t>
  </si>
  <si>
    <t>AA716</t>
  </si>
  <si>
    <t>S717</t>
  </si>
  <si>
    <t>AA717</t>
  </si>
  <si>
    <t>S718</t>
  </si>
  <si>
    <t>AA718</t>
  </si>
  <si>
    <t>S719</t>
  </si>
  <si>
    <t>AA719</t>
  </si>
  <si>
    <t>S720</t>
  </si>
  <si>
    <t>AA720</t>
  </si>
  <si>
    <t>S721</t>
  </si>
  <si>
    <t>AA721</t>
  </si>
  <si>
    <t>S722</t>
  </si>
  <si>
    <t>AA722</t>
  </si>
  <si>
    <t>S723</t>
  </si>
  <si>
    <t>AA723</t>
  </si>
  <si>
    <t>code</t>
  </si>
  <si>
    <t>date</t>
  </si>
  <si>
    <t>K7</t>
  </si>
  <si>
    <t>char</t>
  </si>
  <si>
    <t>C20</t>
    <phoneticPr fontId="2"/>
  </si>
  <si>
    <t>C21</t>
    <phoneticPr fontId="2"/>
  </si>
  <si>
    <t>B26</t>
    <phoneticPr fontId="2"/>
  </si>
  <si>
    <t>B29</t>
    <phoneticPr fontId="2"/>
  </si>
  <si>
    <t>B32</t>
    <phoneticPr fontId="2"/>
  </si>
  <si>
    <t>B35</t>
    <phoneticPr fontId="2"/>
  </si>
  <si>
    <t>B38</t>
    <phoneticPr fontId="2"/>
  </si>
  <si>
    <t>B39</t>
    <phoneticPr fontId="2"/>
  </si>
  <si>
    <t>B40</t>
    <phoneticPr fontId="2"/>
  </si>
  <si>
    <t>B41</t>
    <phoneticPr fontId="2"/>
  </si>
  <si>
    <t>B42</t>
    <phoneticPr fontId="2"/>
  </si>
  <si>
    <t>調査票!</t>
    <rPh sb="0" eb="3">
      <t>チョウサヒョウ</t>
    </rPh>
    <phoneticPr fontId="2"/>
  </si>
  <si>
    <t>月</t>
    <rPh sb="0" eb="1">
      <t>ツキ</t>
    </rPh>
    <phoneticPr fontId="2"/>
  </si>
  <si>
    <t>N7</t>
    <phoneticPr fontId="2"/>
  </si>
  <si>
    <t>Q7</t>
    <phoneticPr fontId="2"/>
  </si>
  <si>
    <t>ストックヤード</t>
  </si>
  <si>
    <t>numb</t>
  </si>
  <si>
    <t>㎡</t>
  </si>
  <si>
    <t>㎥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</si>
  <si>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</si>
  <si>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</si>
  <si>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</si>
  <si>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</si>
  <si>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</si>
  <si>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</si>
  <si>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</si>
  <si>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</si>
  <si>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</si>
  <si>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</si>
  <si>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</si>
  <si>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</si>
  <si>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</si>
  <si>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</si>
  <si>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t</t>
  </si>
  <si>
    <t>受入可能な品目と組成</t>
  </si>
  <si>
    <t>%</t>
  </si>
  <si>
    <t>N191</t>
  </si>
  <si>
    <t>C192</t>
  </si>
  <si>
    <t>H192</t>
  </si>
  <si>
    <t>N192</t>
  </si>
  <si>
    <t>C193</t>
  </si>
  <si>
    <t>H193</t>
  </si>
  <si>
    <t>N193</t>
  </si>
  <si>
    <t>C194</t>
  </si>
  <si>
    <t>H194</t>
  </si>
  <si>
    <t>N194</t>
  </si>
  <si>
    <t>C195</t>
  </si>
  <si>
    <t>H195</t>
  </si>
  <si>
    <t>N195</t>
  </si>
  <si>
    <t>AD191</t>
  </si>
  <si>
    <t>S192</t>
  </si>
  <si>
    <t>X192</t>
  </si>
  <si>
    <t>AD192</t>
  </si>
  <si>
    <t>S193</t>
  </si>
  <si>
    <t>X193</t>
  </si>
  <si>
    <t>AD193</t>
  </si>
  <si>
    <t>S194</t>
  </si>
  <si>
    <t>X194</t>
  </si>
  <si>
    <t>AD194</t>
  </si>
  <si>
    <t>S195</t>
  </si>
  <si>
    <t>X195</t>
  </si>
  <si>
    <t>AD195</t>
  </si>
  <si>
    <t>２．廃ﾌﾟﾗｽﾁｯｸ</t>
  </si>
  <si>
    <t>４．廃石膏ボード</t>
  </si>
  <si>
    <t>kW</t>
  </si>
  <si>
    <t>N241</t>
  </si>
  <si>
    <t>C242</t>
  </si>
  <si>
    <t>H242</t>
  </si>
  <si>
    <t>N242</t>
  </si>
  <si>
    <t>C243</t>
  </si>
  <si>
    <t>H243</t>
  </si>
  <si>
    <t>N243</t>
  </si>
  <si>
    <t>C244</t>
  </si>
  <si>
    <t>H244</t>
  </si>
  <si>
    <t>N244</t>
  </si>
  <si>
    <t>C245</t>
  </si>
  <si>
    <t>H245</t>
  </si>
  <si>
    <t>N245</t>
  </si>
  <si>
    <t>S242</t>
  </si>
  <si>
    <t>X242</t>
  </si>
  <si>
    <t>AD242</t>
  </si>
  <si>
    <t>S243</t>
  </si>
  <si>
    <t>X243</t>
  </si>
  <si>
    <t>AD243</t>
  </si>
  <si>
    <t>S244</t>
  </si>
  <si>
    <t>X244</t>
  </si>
  <si>
    <t>AD244</t>
  </si>
  <si>
    <t>S245</t>
  </si>
  <si>
    <t>X245</t>
  </si>
  <si>
    <t>AD245</t>
  </si>
  <si>
    <t>H253</t>
  </si>
  <si>
    <t>N281</t>
  </si>
  <si>
    <t>C282</t>
  </si>
  <si>
    <t>H282</t>
  </si>
  <si>
    <t>N282</t>
  </si>
  <si>
    <t>N283</t>
  </si>
  <si>
    <t>N284</t>
  </si>
  <si>
    <t>N285</t>
  </si>
  <si>
    <t>N286</t>
  </si>
  <si>
    <t>N287</t>
  </si>
  <si>
    <t>C288</t>
  </si>
  <si>
    <t>N288</t>
  </si>
  <si>
    <t>N289</t>
  </si>
  <si>
    <t>AD281</t>
  </si>
  <si>
    <t>AD282</t>
  </si>
  <si>
    <t>AD283</t>
  </si>
  <si>
    <t>AD284</t>
  </si>
  <si>
    <t>AD285</t>
  </si>
  <si>
    <t>AD286</t>
  </si>
  <si>
    <t>AD287</t>
  </si>
  <si>
    <t>AD288</t>
  </si>
  <si>
    <t>AD289</t>
  </si>
  <si>
    <t>再生ｱｽﾌｧﾙﾄ用骨材</t>
  </si>
  <si>
    <t>N324</t>
  </si>
  <si>
    <t>N325</t>
  </si>
  <si>
    <t>N326</t>
  </si>
  <si>
    <t>N327</t>
  </si>
  <si>
    <t>N328</t>
  </si>
  <si>
    <t>N329</t>
  </si>
  <si>
    <t>N330</t>
  </si>
  <si>
    <t>N331</t>
  </si>
  <si>
    <t>N332</t>
  </si>
  <si>
    <t>AD324</t>
  </si>
  <si>
    <t>AD325</t>
  </si>
  <si>
    <t>T326</t>
  </si>
  <si>
    <t>AD326</t>
  </si>
  <si>
    <t>AD328</t>
  </si>
  <si>
    <t>AD329</t>
  </si>
  <si>
    <t>AD330</t>
  </si>
  <si>
    <t>AD331</t>
  </si>
  <si>
    <t>N372</t>
  </si>
  <si>
    <t>N373</t>
  </si>
  <si>
    <t>N374</t>
  </si>
  <si>
    <t>N375</t>
  </si>
  <si>
    <t>N376</t>
  </si>
  <si>
    <t>N377</t>
  </si>
  <si>
    <t>N378</t>
  </si>
  <si>
    <t>N379</t>
  </si>
  <si>
    <t>AD372</t>
  </si>
  <si>
    <t>AD373</t>
  </si>
  <si>
    <t>AD374</t>
  </si>
  <si>
    <t>AD375</t>
  </si>
  <si>
    <t>AD376</t>
  </si>
  <si>
    <t>AD377</t>
  </si>
  <si>
    <t>AD378</t>
  </si>
  <si>
    <t>AD379</t>
  </si>
  <si>
    <t>N422</t>
  </si>
  <si>
    <t>N423</t>
  </si>
  <si>
    <t>N424</t>
  </si>
  <si>
    <t>AD422</t>
  </si>
  <si>
    <t>AD423</t>
  </si>
  <si>
    <t>AD424</t>
  </si>
  <si>
    <t>AD425</t>
  </si>
  <si>
    <t>N471</t>
  </si>
  <si>
    <t>N472</t>
  </si>
  <si>
    <t>N473</t>
  </si>
  <si>
    <t>N474</t>
  </si>
  <si>
    <t>N475</t>
  </si>
  <si>
    <t>AD471</t>
  </si>
  <si>
    <t>AD472</t>
  </si>
  <si>
    <t>AD473</t>
  </si>
  <si>
    <t>AD474</t>
  </si>
  <si>
    <t>AD475</t>
  </si>
  <si>
    <t>N521</t>
  </si>
  <si>
    <t>N522</t>
  </si>
  <si>
    <t>N523</t>
  </si>
  <si>
    <t>N524</t>
  </si>
  <si>
    <t>N525</t>
  </si>
  <si>
    <t>T520</t>
  </si>
  <si>
    <t>AD521</t>
  </si>
  <si>
    <t>AD522</t>
  </si>
  <si>
    <t>AD523</t>
  </si>
  <si>
    <t>AD524</t>
  </si>
  <si>
    <t>AD525</t>
  </si>
  <si>
    <t>N570</t>
  </si>
  <si>
    <t>N571</t>
  </si>
  <si>
    <t>N572</t>
  </si>
  <si>
    <t>N573</t>
  </si>
  <si>
    <t>AD570</t>
  </si>
  <si>
    <t>AD571</t>
  </si>
  <si>
    <t>AD572</t>
  </si>
  <si>
    <t>AD573</t>
  </si>
  <si>
    <t>受入可能な建設副産物</t>
  </si>
  <si>
    <t>全体容量</t>
  </si>
  <si>
    <t>円/㎥</t>
  </si>
  <si>
    <t>⑮</t>
  </si>
  <si>
    <t>⑯</t>
  </si>
  <si>
    <t>⑰</t>
  </si>
  <si>
    <t>⑱</t>
  </si>
  <si>
    <t>⑲</t>
  </si>
  <si>
    <t>⑳</t>
  </si>
  <si>
    <t>end</t>
    <phoneticPr fontId="2"/>
  </si>
  <si>
    <t>該当する施設の黄色の枠内に○印を入力してください。</t>
    <rPh sb="0" eb="2">
      <t>ガイトウ</t>
    </rPh>
    <rPh sb="4" eb="6">
      <t>シセツ</t>
    </rPh>
    <rPh sb="7" eb="9">
      <t>キイロ</t>
    </rPh>
    <rPh sb="10" eb="12">
      <t>ワクナイ</t>
    </rPh>
    <rPh sb="14" eb="15">
      <t>シルシ</t>
    </rPh>
    <rPh sb="16" eb="18">
      <t>ニュウリョク</t>
    </rPh>
    <phoneticPr fontId="2"/>
  </si>
  <si>
    <t>黄色の枠内に数値を入力してください。</t>
    <rPh sb="0" eb="2">
      <t>キイロ</t>
    </rPh>
    <rPh sb="3" eb="5">
      <t>ワクナイ</t>
    </rPh>
    <rPh sb="6" eb="8">
      <t>スウチ</t>
    </rPh>
    <rPh sb="9" eb="11">
      <t>ニュウリョク</t>
    </rPh>
    <phoneticPr fontId="2"/>
  </si>
  <si>
    <t xml:space="preserve">最大年間実稼働日数  </t>
    <rPh sb="0" eb="2">
      <t>サイダイ</t>
    </rPh>
    <rPh sb="2" eb="4">
      <t>ネンカン</t>
    </rPh>
    <rPh sb="4" eb="5">
      <t>ジツ</t>
    </rPh>
    <rPh sb="5" eb="7">
      <t>カドウ</t>
    </rPh>
    <rPh sb="7" eb="9">
      <t>ニッスウ</t>
    </rPh>
    <phoneticPr fontId="2"/>
  </si>
  <si>
    <t>同一敷地内にストックヤードが複数ある場合は、ヤード面積と最大ストック可能量は合計値を入力してください。</t>
    <rPh sb="0" eb="2">
      <t>ドウイツ</t>
    </rPh>
    <rPh sb="2" eb="4">
      <t>シキチ</t>
    </rPh>
    <rPh sb="4" eb="5">
      <t>ナイ</t>
    </rPh>
    <rPh sb="14" eb="16">
      <t>フクスウ</t>
    </rPh>
    <rPh sb="18" eb="20">
      <t>バアイ</t>
    </rPh>
    <rPh sb="25" eb="27">
      <t>メンセキ</t>
    </rPh>
    <rPh sb="28" eb="30">
      <t>サイダイ</t>
    </rPh>
    <rPh sb="34" eb="36">
      <t>カノウ</t>
    </rPh>
    <rPh sb="36" eb="37">
      <t>リョウ</t>
    </rPh>
    <rPh sb="38" eb="41">
      <t>ゴウケイチ</t>
    </rPh>
    <rPh sb="42" eb="44">
      <t>ニュウリョク</t>
    </rPh>
    <phoneticPr fontId="2"/>
  </si>
  <si>
    <t>同一敷地内に破砕設備が複数ある場合は、処理能力は合計値を入力してください。</t>
    <rPh sb="0" eb="2">
      <t>ドウイツ</t>
    </rPh>
    <rPh sb="2" eb="4">
      <t>シキチ</t>
    </rPh>
    <rPh sb="4" eb="5">
      <t>ナイ</t>
    </rPh>
    <rPh sb="6" eb="8">
      <t>ハサイ</t>
    </rPh>
    <rPh sb="8" eb="10">
      <t>セツビ</t>
    </rPh>
    <rPh sb="11" eb="13">
      <t>フクスウ</t>
    </rPh>
    <rPh sb="15" eb="17">
      <t>バアイ</t>
    </rPh>
    <rPh sb="19" eb="21">
      <t>ショリ</t>
    </rPh>
    <rPh sb="21" eb="23">
      <t>ノウリョク</t>
    </rPh>
    <rPh sb="24" eb="27">
      <t>ゴウケイチ</t>
    </rPh>
    <rPh sb="28" eb="30">
      <t>ニュウリョク</t>
    </rPh>
    <phoneticPr fontId="2"/>
  </si>
  <si>
    <t>平成30年度の実績値を黄色の枠内に入力してください。小数点以下は四捨五入し整数値を入力してください。</t>
    <rPh sb="0" eb="2">
      <t>ヘイセイ</t>
    </rPh>
    <rPh sb="4" eb="6">
      <t>ネンド</t>
    </rPh>
    <rPh sb="7" eb="9">
      <t>ジッセキ</t>
    </rPh>
    <rPh sb="9" eb="10">
      <t>チ</t>
    </rPh>
    <rPh sb="11" eb="13">
      <t>キイロ</t>
    </rPh>
    <rPh sb="14" eb="16">
      <t>ワクナイ</t>
    </rPh>
    <rPh sb="17" eb="19">
      <t>ニュウリョク</t>
    </rPh>
    <rPh sb="26" eb="29">
      <t>ショウスウテン</t>
    </rPh>
    <rPh sb="29" eb="31">
      <t>イカ</t>
    </rPh>
    <rPh sb="32" eb="36">
      <t>シシャゴニュウ</t>
    </rPh>
    <rPh sb="37" eb="40">
      <t>セイスウチ</t>
    </rPh>
    <rPh sb="41" eb="43">
      <t>ニュウリョク</t>
    </rPh>
    <phoneticPr fontId="2"/>
  </si>
  <si>
    <t>「建設混合廃棄物に含まれる受入可能な品目と組成」については、受入可能な品目の黄色の枠内に〇印を入力してください。</t>
    <rPh sb="30" eb="31">
      <t>ウ</t>
    </rPh>
    <rPh sb="31" eb="32">
      <t>イ</t>
    </rPh>
    <rPh sb="32" eb="34">
      <t>カノウ</t>
    </rPh>
    <rPh sb="35" eb="37">
      <t>ヒンモク</t>
    </rPh>
    <rPh sb="38" eb="40">
      <t>キイロ</t>
    </rPh>
    <rPh sb="41" eb="43">
      <t>ワクナイ</t>
    </rPh>
    <rPh sb="45" eb="46">
      <t>シルシ</t>
    </rPh>
    <rPh sb="47" eb="49">
      <t>ニュウリョク</t>
    </rPh>
    <phoneticPr fontId="2"/>
  </si>
  <si>
    <t>建設混合廃棄物</t>
    <rPh sb="0" eb="2">
      <t>ケンセツ</t>
    </rPh>
    <rPh sb="2" eb="4">
      <t>コンゴウ</t>
    </rPh>
    <rPh sb="4" eb="7">
      <t>ハイキブツ</t>
    </rPh>
    <phoneticPr fontId="2"/>
  </si>
  <si>
    <t>同一敷地内に再生設備が複数ある場合は、処理能力は合計値を入力してください。</t>
    <rPh sb="0" eb="2">
      <t>ドウイツ</t>
    </rPh>
    <rPh sb="2" eb="4">
      <t>シキチ</t>
    </rPh>
    <rPh sb="4" eb="5">
      <t>ナイ</t>
    </rPh>
    <rPh sb="6" eb="8">
      <t>サイセイ</t>
    </rPh>
    <rPh sb="8" eb="10">
      <t>セツビ</t>
    </rPh>
    <rPh sb="11" eb="13">
      <t>フクスウ</t>
    </rPh>
    <rPh sb="15" eb="17">
      <t>バアイ</t>
    </rPh>
    <rPh sb="19" eb="21">
      <t>ショリ</t>
    </rPh>
    <rPh sb="21" eb="23">
      <t>ノウリョク</t>
    </rPh>
    <rPh sb="24" eb="27">
      <t>ゴウケイチ</t>
    </rPh>
    <rPh sb="28" eb="30">
      <t>ニュウリョク</t>
    </rPh>
    <phoneticPr fontId="2"/>
  </si>
  <si>
    <t>木くず</t>
    <rPh sb="0" eb="1">
      <t>キ</t>
    </rPh>
    <phoneticPr fontId="2"/>
  </si>
  <si>
    <t>記入者名を入力してください。</t>
    <rPh sb="0" eb="3">
      <t>キニュウシャ</t>
    </rPh>
    <rPh sb="3" eb="4">
      <t>メイ</t>
    </rPh>
    <rPh sb="5" eb="7">
      <t>ニュウリョク</t>
    </rPh>
    <phoneticPr fontId="2"/>
  </si>
  <si>
    <t>記入年月日を入力してください。</t>
    <rPh sb="0" eb="2">
      <t>キニュウ</t>
    </rPh>
    <rPh sb="2" eb="5">
      <t>ネンガッピ</t>
    </rPh>
    <rPh sb="6" eb="8">
      <t>ニュウリョク</t>
    </rPh>
    <phoneticPr fontId="2"/>
  </si>
  <si>
    <t>記入年月日が有り得ない値になっています。修正してください。</t>
    <rPh sb="0" eb="2">
      <t>キニュウ</t>
    </rPh>
    <rPh sb="2" eb="5">
      <t>ネンガッピ</t>
    </rPh>
    <rPh sb="6" eb="7">
      <t>ア</t>
    </rPh>
    <rPh sb="8" eb="9">
      <t>エ</t>
    </rPh>
    <rPh sb="11" eb="12">
      <t>アタイ</t>
    </rPh>
    <rPh sb="20" eb="22">
      <t>シュウセイ</t>
    </rPh>
    <phoneticPr fontId="2"/>
  </si>
  <si>
    <t>事業所の住所を入力してください。</t>
    <rPh sb="0" eb="3">
      <t>ジギョウショ</t>
    </rPh>
    <rPh sb="4" eb="6">
      <t>ジュウショ</t>
    </rPh>
    <rPh sb="7" eb="9">
      <t>ニュウリョク</t>
    </rPh>
    <phoneticPr fontId="2"/>
  </si>
  <si>
    <t>本社の住所を入力してください。</t>
    <rPh sb="0" eb="2">
      <t>ホンシャ</t>
    </rPh>
    <rPh sb="3" eb="5">
      <t>ジュウショ</t>
    </rPh>
    <rPh sb="6" eb="8">
      <t>ニュウリョク</t>
    </rPh>
    <phoneticPr fontId="2"/>
  </si>
  <si>
    <t>http://www.houjin-bangou.nta.go.jp</t>
    <phoneticPr fontId="2"/>
  </si>
  <si>
    <t>国税庁のＨＰにアクセス⇒</t>
    <phoneticPr fontId="2"/>
  </si>
  <si>
    <t>法人番号を入力してください。個人事業者の場合は不要です。自社の番号を確認するには、国税庁のＨＰにアクセスし検索してください。</t>
    <rPh sb="0" eb="2">
      <t>ホウジン</t>
    </rPh>
    <rPh sb="2" eb="4">
      <t>バンゴウ</t>
    </rPh>
    <rPh sb="5" eb="7">
      <t>ニュウリョク</t>
    </rPh>
    <rPh sb="14" eb="16">
      <t>コジン</t>
    </rPh>
    <rPh sb="16" eb="19">
      <t>ジギョウシャ</t>
    </rPh>
    <rPh sb="20" eb="22">
      <t>バアイ</t>
    </rPh>
    <rPh sb="23" eb="25">
      <t>フヨウ</t>
    </rPh>
    <rPh sb="41" eb="44">
      <t>コクゼイチョウ</t>
    </rPh>
    <phoneticPr fontId="2"/>
  </si>
  <si>
    <t xml:space="preserve">
</t>
    <phoneticPr fontId="2"/>
  </si>
  <si>
    <t>入力メッセージ（入力のお願い文及びエラーメッセージ）</t>
    <rPh sb="0" eb="1">
      <t>ニュウリョク</t>
    </rPh>
    <rPh sb="7" eb="9">
      <t>ニュウリョク</t>
    </rPh>
    <rPh sb="11" eb="12">
      <t>ネガ</t>
    </rPh>
    <rPh sb="13" eb="14">
      <t>ブン</t>
    </rPh>
    <rPh sb="14" eb="15">
      <t>オヨ</t>
    </rPh>
    <phoneticPr fontId="2"/>
  </si>
  <si>
    <t>会社名・事業所名を入力してください。</t>
    <rPh sb="0" eb="3">
      <t>カイシャメイ</t>
    </rPh>
    <rPh sb="4" eb="7">
      <t>ジギョウショ</t>
    </rPh>
    <rPh sb="7" eb="8">
      <t>メイ</t>
    </rPh>
    <rPh sb="9" eb="11">
      <t>ニュウリョク</t>
    </rPh>
    <phoneticPr fontId="2"/>
  </si>
  <si>
    <t>必ず、該当する方の黄色の枠内に○印を入力してください。</t>
    <rPh sb="0" eb="1">
      <t>カナラ</t>
    </rPh>
    <phoneticPr fontId="2"/>
  </si>
  <si>
    <t>H55</t>
    <phoneticPr fontId="2"/>
  </si>
  <si>
    <t>H57</t>
    <phoneticPr fontId="2"/>
  </si>
  <si>
    <t>X55</t>
    <phoneticPr fontId="2"/>
  </si>
  <si>
    <t>X56</t>
    <phoneticPr fontId="2"/>
  </si>
  <si>
    <t>X57</t>
    <phoneticPr fontId="2"/>
  </si>
  <si>
    <t>C62</t>
    <phoneticPr fontId="2"/>
  </si>
  <si>
    <t>C65</t>
    <phoneticPr fontId="2"/>
  </si>
  <si>
    <t>N65</t>
    <phoneticPr fontId="2"/>
  </si>
  <si>
    <t>N70</t>
    <phoneticPr fontId="2"/>
  </si>
  <si>
    <t>X62</t>
    <phoneticPr fontId="2"/>
  </si>
  <si>
    <t>X65</t>
    <phoneticPr fontId="2"/>
  </si>
  <si>
    <t>X68</t>
    <phoneticPr fontId="2"/>
  </si>
  <si>
    <t>X71</t>
    <phoneticPr fontId="2"/>
  </si>
  <si>
    <t>AA70</t>
    <phoneticPr fontId="2"/>
  </si>
  <si>
    <t>C77</t>
    <phoneticPr fontId="2"/>
  </si>
  <si>
    <t>K77</t>
    <phoneticPr fontId="2"/>
  </si>
  <si>
    <t>C78</t>
    <phoneticPr fontId="2"/>
  </si>
  <si>
    <t>K78</t>
    <phoneticPr fontId="2"/>
  </si>
  <si>
    <t>C79</t>
    <phoneticPr fontId="2"/>
  </si>
  <si>
    <t>K79</t>
    <phoneticPr fontId="2"/>
  </si>
  <si>
    <t>C80</t>
    <phoneticPr fontId="2"/>
  </si>
  <si>
    <t>K80</t>
    <phoneticPr fontId="2"/>
  </si>
  <si>
    <t>C81</t>
    <phoneticPr fontId="2"/>
  </si>
  <si>
    <t>K81</t>
    <phoneticPr fontId="2"/>
  </si>
  <si>
    <t>C82</t>
    <phoneticPr fontId="2"/>
  </si>
  <si>
    <t>K82</t>
    <phoneticPr fontId="2"/>
  </si>
  <si>
    <t>C83</t>
    <phoneticPr fontId="2"/>
  </si>
  <si>
    <t>K83</t>
    <phoneticPr fontId="2"/>
  </si>
  <si>
    <t>C84</t>
    <phoneticPr fontId="2"/>
  </si>
  <si>
    <t>K84</t>
    <phoneticPr fontId="2"/>
  </si>
  <si>
    <t>C85</t>
    <phoneticPr fontId="2"/>
  </si>
  <si>
    <t>K85</t>
    <phoneticPr fontId="2"/>
  </si>
  <si>
    <t>C86</t>
    <phoneticPr fontId="2"/>
  </si>
  <si>
    <t>K86</t>
    <phoneticPr fontId="2"/>
  </si>
  <si>
    <t>T77</t>
    <phoneticPr fontId="2"/>
  </si>
  <si>
    <t>AB77</t>
    <phoneticPr fontId="2"/>
  </si>
  <si>
    <t>T78</t>
    <phoneticPr fontId="2"/>
  </si>
  <si>
    <t>AB78</t>
    <phoneticPr fontId="2"/>
  </si>
  <si>
    <t>T79</t>
    <phoneticPr fontId="2"/>
  </si>
  <si>
    <t>AB79</t>
    <phoneticPr fontId="2"/>
  </si>
  <si>
    <t>T80</t>
    <phoneticPr fontId="2"/>
  </si>
  <si>
    <t>AB80</t>
    <phoneticPr fontId="2"/>
  </si>
  <si>
    <t>T81</t>
    <phoneticPr fontId="2"/>
  </si>
  <si>
    <t>AB81</t>
    <phoneticPr fontId="2"/>
  </si>
  <si>
    <t>T82</t>
    <phoneticPr fontId="2"/>
  </si>
  <si>
    <t>AB82</t>
    <phoneticPr fontId="2"/>
  </si>
  <si>
    <t>T83</t>
    <phoneticPr fontId="2"/>
  </si>
  <si>
    <t>AB83</t>
    <phoneticPr fontId="2"/>
  </si>
  <si>
    <t>T84</t>
    <phoneticPr fontId="2"/>
  </si>
  <si>
    <t>AB84</t>
    <phoneticPr fontId="2"/>
  </si>
  <si>
    <t>T85</t>
    <phoneticPr fontId="2"/>
  </si>
  <si>
    <t>AB85</t>
    <phoneticPr fontId="2"/>
  </si>
  <si>
    <t>T86</t>
    <phoneticPr fontId="2"/>
  </si>
  <si>
    <t>AB86</t>
    <phoneticPr fontId="2"/>
  </si>
  <si>
    <t>N51</t>
    <phoneticPr fontId="2"/>
  </si>
  <si>
    <t>W51</t>
    <phoneticPr fontId="2"/>
  </si>
  <si>
    <t>inte</t>
    <phoneticPr fontId="2"/>
  </si>
  <si>
    <t>real</t>
    <phoneticPr fontId="2"/>
  </si>
  <si>
    <t xml:space="preserve">最大年間実稼働日数  </t>
    <rPh sb="0" eb="2">
      <t>サイダイ</t>
    </rPh>
    <rPh sb="2" eb="4">
      <t>ネンカン</t>
    </rPh>
    <rPh sb="4" eb="5">
      <t>ジツ</t>
    </rPh>
    <rPh sb="5" eb="7">
      <t>カドウ</t>
    </rPh>
    <rPh sb="7" eb="9">
      <t>ニッスウ</t>
    </rPh>
    <phoneticPr fontId="1"/>
  </si>
  <si>
    <t>同一敷地内に土質改良プラントが複数ある場合は、施設処理能力は合計値を入力してください。</t>
    <rPh sb="0" eb="1">
      <t>ドウイツ</t>
    </rPh>
    <rPh sb="1" eb="3">
      <t>シキチ</t>
    </rPh>
    <rPh sb="3" eb="4">
      <t>ナイ</t>
    </rPh>
    <rPh sb="5" eb="7">
      <t>ドシツ</t>
    </rPh>
    <rPh sb="7" eb="9">
      <t>カイリョウ</t>
    </rPh>
    <rPh sb="14" eb="16">
      <t>フクスウ</t>
    </rPh>
    <rPh sb="18" eb="20">
      <t>バアイ</t>
    </rPh>
    <rPh sb="22" eb="24">
      <t>シセツ</t>
    </rPh>
    <rPh sb="24" eb="26">
      <t>ショリ</t>
    </rPh>
    <rPh sb="26" eb="28">
      <t>ノウリョク</t>
    </rPh>
    <rPh sb="29" eb="32">
      <t>ゴウケイチ</t>
    </rPh>
    <rPh sb="33" eb="35">
      <t>ニュウリョク</t>
    </rPh>
    <phoneticPr fontId="2"/>
  </si>
  <si>
    <t>「③出荷量」と「⑤他の工事現場」～「⑧その他」の合計を一致させてください。</t>
    <rPh sb="2" eb="4">
      <t>シュッカ</t>
    </rPh>
    <rPh sb="4" eb="5">
      <t>リョウ</t>
    </rPh>
    <rPh sb="9" eb="10">
      <t>タ</t>
    </rPh>
    <rPh sb="11" eb="13">
      <t>コウジ</t>
    </rPh>
    <rPh sb="13" eb="15">
      <t>ゲンバ</t>
    </rPh>
    <rPh sb="21" eb="22">
      <t>タ</t>
    </rPh>
    <rPh sb="24" eb="26">
      <t>ゴウケイ</t>
    </rPh>
    <rPh sb="27" eb="29">
      <t>イッチ</t>
    </rPh>
    <phoneticPr fontId="2"/>
  </si>
  <si>
    <t>「記入する様式」欄の様式名称をクリックすると、対象の記入様式が表示されます。</t>
    <rPh sb="1" eb="3">
      <t>キニュウ</t>
    </rPh>
    <rPh sb="5" eb="7">
      <t>ヨウシキ</t>
    </rPh>
    <rPh sb="8" eb="9">
      <t>ラン</t>
    </rPh>
    <rPh sb="10" eb="12">
      <t>ヨウシキ</t>
    </rPh>
    <rPh sb="12" eb="14">
      <t>メイショウ</t>
    </rPh>
    <rPh sb="23" eb="25">
      <t>タイショウ</t>
    </rPh>
    <rPh sb="26" eb="28">
      <t>キニュウ</t>
    </rPh>
    <rPh sb="28" eb="30">
      <t>ヨウシキ</t>
    </rPh>
    <rPh sb="31" eb="33">
      <t>ヒョウジ</t>
    </rPh>
    <phoneticPr fontId="2"/>
  </si>
  <si>
    <t>○印は何れか１つにしてください。</t>
    <rPh sb="1" eb="2">
      <t>シルシ</t>
    </rPh>
    <rPh sb="3" eb="4">
      <t>イズ</t>
    </rPh>
    <phoneticPr fontId="2"/>
  </si>
  <si>
    <t>イ</t>
    <phoneticPr fontId="2"/>
  </si>
  <si>
    <t>ロ</t>
    <phoneticPr fontId="2"/>
  </si>
  <si>
    <t>ハ</t>
    <phoneticPr fontId="2"/>
  </si>
  <si>
    <t>ニ</t>
    <phoneticPr fontId="2"/>
  </si>
  <si>
    <t>ホ</t>
    <phoneticPr fontId="2"/>
  </si>
  <si>
    <t>ヘ</t>
    <phoneticPr fontId="2"/>
  </si>
  <si>
    <t>ト</t>
    <phoneticPr fontId="2"/>
  </si>
  <si>
    <t>チ</t>
    <phoneticPr fontId="2"/>
  </si>
  <si>
    <t>リ</t>
    <phoneticPr fontId="2"/>
  </si>
  <si>
    <t>L94</t>
    <phoneticPr fontId="2"/>
  </si>
  <si>
    <t>Z94</t>
    <phoneticPr fontId="2"/>
  </si>
  <si>
    <t>C100</t>
    <phoneticPr fontId="2"/>
  </si>
  <si>
    <t>R101</t>
    <phoneticPr fontId="2"/>
  </si>
  <si>
    <t>R104</t>
    <phoneticPr fontId="2"/>
  </si>
  <si>
    <t>R107</t>
    <phoneticPr fontId="2"/>
  </si>
  <si>
    <t>R110</t>
    <phoneticPr fontId="2"/>
  </si>
  <si>
    <t>R113</t>
    <phoneticPr fontId="2"/>
  </si>
  <si>
    <t>C122</t>
    <phoneticPr fontId="2"/>
  </si>
  <si>
    <t>K122</t>
    <phoneticPr fontId="2"/>
  </si>
  <si>
    <t>C123</t>
    <phoneticPr fontId="2"/>
  </si>
  <si>
    <t>K123</t>
    <phoneticPr fontId="2"/>
  </si>
  <si>
    <t>C124</t>
    <phoneticPr fontId="2"/>
  </si>
  <si>
    <t>K124</t>
    <phoneticPr fontId="2"/>
  </si>
  <si>
    <t>C125</t>
    <phoneticPr fontId="2"/>
  </si>
  <si>
    <t>K125</t>
    <phoneticPr fontId="2"/>
  </si>
  <si>
    <t>C126</t>
    <phoneticPr fontId="2"/>
  </si>
  <si>
    <t>K126</t>
    <phoneticPr fontId="2"/>
  </si>
  <si>
    <t>C127</t>
    <phoneticPr fontId="2"/>
  </si>
  <si>
    <t>K127</t>
    <phoneticPr fontId="2"/>
  </si>
  <si>
    <t>C128</t>
    <phoneticPr fontId="2"/>
  </si>
  <si>
    <t>K128</t>
    <phoneticPr fontId="2"/>
  </si>
  <si>
    <t>S122</t>
    <phoneticPr fontId="2"/>
  </si>
  <si>
    <t>AA122</t>
    <phoneticPr fontId="2"/>
  </si>
  <si>
    <t>S123</t>
    <phoneticPr fontId="2"/>
  </si>
  <si>
    <t>AA123</t>
    <phoneticPr fontId="2"/>
  </si>
  <si>
    <t>S124</t>
    <phoneticPr fontId="2"/>
  </si>
  <si>
    <t>AA124</t>
    <phoneticPr fontId="2"/>
  </si>
  <si>
    <t>S125</t>
    <phoneticPr fontId="2"/>
  </si>
  <si>
    <t>AA125</t>
    <phoneticPr fontId="2"/>
  </si>
  <si>
    <t>S126</t>
    <phoneticPr fontId="2"/>
  </si>
  <si>
    <t>AA126</t>
    <phoneticPr fontId="2"/>
  </si>
  <si>
    <t>S127</t>
    <phoneticPr fontId="2"/>
  </si>
  <si>
    <t>AA127</t>
    <phoneticPr fontId="2"/>
  </si>
  <si>
    <t>S128</t>
    <phoneticPr fontId="2"/>
  </si>
  <si>
    <t>AA128</t>
    <phoneticPr fontId="2"/>
  </si>
  <si>
    <t>H136</t>
    <phoneticPr fontId="2"/>
  </si>
  <si>
    <t>X136</t>
    <phoneticPr fontId="2"/>
  </si>
  <si>
    <t>X140</t>
    <phoneticPr fontId="2"/>
  </si>
  <si>
    <t>C147</t>
    <phoneticPr fontId="2"/>
  </si>
  <si>
    <t>C150</t>
    <phoneticPr fontId="2"/>
  </si>
  <si>
    <t>L165</t>
    <phoneticPr fontId="2"/>
  </si>
  <si>
    <t>M150</t>
    <phoneticPr fontId="2"/>
  </si>
  <si>
    <t>T147</t>
    <phoneticPr fontId="2"/>
  </si>
  <si>
    <t>AE146</t>
    <phoneticPr fontId="2"/>
  </si>
  <si>
    <t>AE151</t>
    <phoneticPr fontId="2"/>
  </si>
  <si>
    <t>T154</t>
    <phoneticPr fontId="2"/>
  </si>
  <si>
    <t>AE153</t>
    <phoneticPr fontId="2"/>
  </si>
  <si>
    <t>AE156</t>
    <phoneticPr fontId="2"/>
  </si>
  <si>
    <t>AE159</t>
    <phoneticPr fontId="2"/>
  </si>
  <si>
    <t>T162</t>
    <phoneticPr fontId="2"/>
  </si>
  <si>
    <t>AE161</t>
    <phoneticPr fontId="2"/>
  </si>
  <si>
    <t>AE167</t>
    <phoneticPr fontId="2"/>
  </si>
  <si>
    <t>T170</t>
    <phoneticPr fontId="2"/>
  </si>
  <si>
    <t>AE169</t>
    <phoneticPr fontId="2"/>
  </si>
  <si>
    <t>AE174</t>
    <phoneticPr fontId="2"/>
  </si>
  <si>
    <t>T177</t>
    <phoneticPr fontId="2"/>
  </si>
  <si>
    <t>AE176</t>
    <phoneticPr fontId="2"/>
  </si>
  <si>
    <t>AE181</t>
    <phoneticPr fontId="2"/>
  </si>
  <si>
    <t>T184</t>
    <phoneticPr fontId="2"/>
  </si>
  <si>
    <t>AE183</t>
    <phoneticPr fontId="2"/>
  </si>
  <si>
    <t>AE185</t>
    <phoneticPr fontId="2"/>
  </si>
  <si>
    <t>AE187</t>
    <phoneticPr fontId="2"/>
  </si>
  <si>
    <t>M154</t>
    <phoneticPr fontId="2"/>
  </si>
  <si>
    <t>C187</t>
    <phoneticPr fontId="2"/>
  </si>
  <si>
    <t>「④出荷量」と「⑤木くず」～「⑩その他」の合計を一致させてください。</t>
    <rPh sb="2" eb="4">
      <t>シュッカ</t>
    </rPh>
    <rPh sb="4" eb="5">
      <t>リョウ</t>
    </rPh>
    <rPh sb="9" eb="10">
      <t>キ</t>
    </rPh>
    <rPh sb="18" eb="19">
      <t>タ</t>
    </rPh>
    <rPh sb="21" eb="23">
      <t>ゴウケイ</t>
    </rPh>
    <rPh sb="24" eb="26">
      <t>イッチ</t>
    </rPh>
    <phoneticPr fontId="1"/>
  </si>
  <si>
    <t>「⑤木くず」とその内訳の合計を一致させてください。</t>
    <rPh sb="2" eb="3">
      <t>キ</t>
    </rPh>
    <rPh sb="9" eb="11">
      <t>ウチワケ</t>
    </rPh>
    <rPh sb="12" eb="14">
      <t>ゴウケイ</t>
    </rPh>
    <rPh sb="15" eb="17">
      <t>イッチ</t>
    </rPh>
    <phoneticPr fontId="2"/>
  </si>
  <si>
    <t>AE148</t>
    <phoneticPr fontId="2"/>
  </si>
  <si>
    <t>AE163</t>
    <phoneticPr fontId="2"/>
  </si>
  <si>
    <t>AE171</t>
    <phoneticPr fontId="2"/>
  </si>
  <si>
    <t>AE178</t>
    <phoneticPr fontId="2"/>
  </si>
  <si>
    <t>B164</t>
  </si>
  <si>
    <t>B165</t>
  </si>
  <si>
    <t>B167</t>
  </si>
  <si>
    <t>B169</t>
  </si>
  <si>
    <t>B170</t>
  </si>
  <si>
    <t>B172</t>
  </si>
  <si>
    <t>B177</t>
  </si>
  <si>
    <t>B179</t>
  </si>
  <si>
    <t>B181</t>
  </si>
  <si>
    <t>B183</t>
  </si>
  <si>
    <t>B185</t>
  </si>
  <si>
    <t>inte</t>
    <phoneticPr fontId="1"/>
  </si>
  <si>
    <t>real</t>
    <phoneticPr fontId="1"/>
  </si>
  <si>
    <t>inte</t>
    <phoneticPr fontId="1"/>
  </si>
  <si>
    <t>「①受入実績」と内訳の合計を一致させてください。</t>
    <rPh sb="2" eb="4">
      <t>ウケイレ</t>
    </rPh>
    <rPh sb="4" eb="6">
      <t>ジッセキ</t>
    </rPh>
    <rPh sb="8" eb="10">
      <t>ウチワケ</t>
    </rPh>
    <rPh sb="11" eb="13">
      <t>ゴウケイ</t>
    </rPh>
    <rPh sb="14" eb="16">
      <t>イッチ</t>
    </rPh>
    <phoneticPr fontId="1"/>
  </si>
  <si>
    <t>H204</t>
    <phoneticPr fontId="1"/>
  </si>
  <si>
    <t>R204</t>
    <phoneticPr fontId="1"/>
  </si>
  <si>
    <t>Z204</t>
    <phoneticPr fontId="1"/>
  </si>
  <si>
    <t>⑤減量化量よりも木くず減量化量が多くなっています。修正してください。</t>
    <rPh sb="1" eb="4">
      <t>ゲンリョウカ</t>
    </rPh>
    <rPh sb="4" eb="5">
      <t>リョウ</t>
    </rPh>
    <rPh sb="8" eb="9">
      <t>キ</t>
    </rPh>
    <rPh sb="11" eb="14">
      <t>ゲンリョウカ</t>
    </rPh>
    <rPh sb="14" eb="15">
      <t>リョウ</t>
    </rPh>
    <rPh sb="16" eb="17">
      <t>オオ</t>
    </rPh>
    <rPh sb="25" eb="27">
      <t>シュウセイ</t>
    </rPh>
    <phoneticPr fontId="2"/>
  </si>
  <si>
    <t>B226</t>
  </si>
  <si>
    <t>B228</t>
  </si>
  <si>
    <t>B232</t>
  </si>
  <si>
    <t>B233</t>
  </si>
  <si>
    <t>B235</t>
  </si>
  <si>
    <t>char</t>
    <phoneticPr fontId="1"/>
  </si>
  <si>
    <t>「⑤出荷量」と「⑦再生アスファルト用骨材」～「⑪その他」の合計を一致させてください。</t>
    <rPh sb="2" eb="4">
      <t>シュッカ</t>
    </rPh>
    <rPh sb="4" eb="5">
      <t>リョウ</t>
    </rPh>
    <rPh sb="9" eb="11">
      <t>サイセイ</t>
    </rPh>
    <rPh sb="17" eb="18">
      <t>ヨウ</t>
    </rPh>
    <rPh sb="18" eb="20">
      <t>コツザイ</t>
    </rPh>
    <rPh sb="26" eb="27">
      <t>タ</t>
    </rPh>
    <rPh sb="29" eb="31">
      <t>ゴウケイ</t>
    </rPh>
    <rPh sb="32" eb="34">
      <t>イッチ</t>
    </rPh>
    <phoneticPr fontId="1"/>
  </si>
  <si>
    <t>「②受入実績」と「受入品目の内訳」の合計を一致させてください。</t>
    <rPh sb="2" eb="4">
      <t>ウケイレ</t>
    </rPh>
    <rPh sb="4" eb="6">
      <t>ジッセキ</t>
    </rPh>
    <rPh sb="9" eb="11">
      <t>ウケイレ</t>
    </rPh>
    <rPh sb="11" eb="13">
      <t>ヒンモク</t>
    </rPh>
    <rPh sb="14" eb="16">
      <t>ウチワケ</t>
    </rPh>
    <rPh sb="18" eb="20">
      <t>ゴウケイ</t>
    </rPh>
    <rPh sb="21" eb="23">
      <t>イッチ</t>
    </rPh>
    <phoneticPr fontId="1"/>
  </si>
  <si>
    <t>「⑤出荷量」と「⑦再生アスファルト合材」～「⑨その他」の合計を一致させてください。</t>
    <rPh sb="2" eb="4">
      <t>シュッカ</t>
    </rPh>
    <rPh sb="4" eb="5">
      <t>リョウ</t>
    </rPh>
    <rPh sb="9" eb="11">
      <t>サイセイ</t>
    </rPh>
    <rPh sb="17" eb="19">
      <t>ゴウザイ</t>
    </rPh>
    <rPh sb="25" eb="26">
      <t>タ</t>
    </rPh>
    <rPh sb="28" eb="30">
      <t>ゴウケイ</t>
    </rPh>
    <rPh sb="31" eb="33">
      <t>イッチ</t>
    </rPh>
    <phoneticPr fontId="1"/>
  </si>
  <si>
    <t>「②受入実績」と「受入先の内訳」の合計を一致させてください。</t>
    <rPh sb="2" eb="4">
      <t>ウケイレ</t>
    </rPh>
    <rPh sb="4" eb="6">
      <t>ジッセキ</t>
    </rPh>
    <rPh sb="9" eb="11">
      <t>ウケイレ</t>
    </rPh>
    <rPh sb="11" eb="12">
      <t>サキ</t>
    </rPh>
    <rPh sb="13" eb="15">
      <t>ウチワケ</t>
    </rPh>
    <rPh sb="17" eb="19">
      <t>ゴウケイ</t>
    </rPh>
    <rPh sb="20" eb="22">
      <t>イッチ</t>
    </rPh>
    <phoneticPr fontId="1"/>
  </si>
  <si>
    <t>「⑤出荷量」と「⑦他の中間処理施設へ出荷」～「⑭その他」の合計を一致させてください。</t>
    <rPh sb="2" eb="4">
      <t>シュッカ</t>
    </rPh>
    <rPh sb="4" eb="5">
      <t>リョウ</t>
    </rPh>
    <rPh sb="9" eb="10">
      <t>タ</t>
    </rPh>
    <rPh sb="11" eb="13">
      <t>チュウカン</t>
    </rPh>
    <rPh sb="13" eb="15">
      <t>ショリ</t>
    </rPh>
    <rPh sb="15" eb="17">
      <t>シセツ</t>
    </rPh>
    <rPh sb="18" eb="20">
      <t>シュッカ</t>
    </rPh>
    <rPh sb="26" eb="27">
      <t>タ</t>
    </rPh>
    <rPh sb="29" eb="31">
      <t>ゴウケイ</t>
    </rPh>
    <rPh sb="32" eb="34">
      <t>イッチ</t>
    </rPh>
    <phoneticPr fontId="1"/>
  </si>
  <si>
    <t>記入年月日</t>
    <rPh sb="0" eb="2">
      <t>キニュウ</t>
    </rPh>
    <rPh sb="2" eb="5">
      <t>ネンガッピ</t>
    </rPh>
    <phoneticPr fontId="21"/>
  </si>
  <si>
    <t>様式ト　建設汚泥【出荷量・出荷先】</t>
    <rPh sb="9" eb="11">
      <t>シュッカ</t>
    </rPh>
    <rPh sb="11" eb="12">
      <t>リョウ</t>
    </rPh>
    <rPh sb="13" eb="15">
      <t>シュッカ</t>
    </rPh>
    <rPh sb="15" eb="16">
      <t>サキ</t>
    </rPh>
    <phoneticPr fontId="1"/>
  </si>
  <si>
    <t>H388</t>
    <phoneticPr fontId="1"/>
  </si>
  <si>
    <t>R388</t>
    <phoneticPr fontId="1"/>
  </si>
  <si>
    <t>Z388</t>
    <phoneticPr fontId="1"/>
  </si>
  <si>
    <t>inte</t>
    <phoneticPr fontId="1"/>
  </si>
  <si>
    <t>real</t>
    <phoneticPr fontId="1"/>
  </si>
  <si>
    <t>「③次年度ｽﾄｯｸ量」がマイナスです。他の値を修正してください。</t>
    <rPh sb="2" eb="5">
      <t>ジネンド</t>
    </rPh>
    <rPh sb="9" eb="10">
      <t>リョウ</t>
    </rPh>
    <rPh sb="10" eb="11">
      <t>カリョウ</t>
    </rPh>
    <rPh sb="19" eb="20">
      <t>タ</t>
    </rPh>
    <rPh sb="21" eb="22">
      <t>アタイ</t>
    </rPh>
    <rPh sb="23" eb="25">
      <t>シュウセイ</t>
    </rPh>
    <phoneticPr fontId="2"/>
  </si>
  <si>
    <t>「④次年度ｽﾄｯｸ量」がマイナスです。他の値を修正してください。</t>
    <rPh sb="2" eb="5">
      <t>ジネンド</t>
    </rPh>
    <rPh sb="9" eb="10">
      <t>リョウ</t>
    </rPh>
    <rPh sb="10" eb="11">
      <t>カリョウ</t>
    </rPh>
    <rPh sb="19" eb="20">
      <t>タ</t>
    </rPh>
    <rPh sb="21" eb="22">
      <t>アタイ</t>
    </rPh>
    <rPh sb="23" eb="25">
      <t>シュウセイ</t>
    </rPh>
    <phoneticPr fontId="2"/>
  </si>
  <si>
    <t>選別</t>
    <rPh sb="0" eb="2">
      <t>センベツ</t>
    </rPh>
    <phoneticPr fontId="2"/>
  </si>
  <si>
    <t>破砕</t>
    <rPh sb="0" eb="2">
      <t>ハサイ</t>
    </rPh>
    <phoneticPr fontId="2"/>
  </si>
  <si>
    <t>圧縮</t>
    <rPh sb="0" eb="2">
      <t>アッシュク</t>
    </rPh>
    <phoneticPr fontId="2"/>
  </si>
  <si>
    <t>焼却(選別、破砕等の再資源化後、再生できない性状のものを焼却する場合)</t>
    <rPh sb="0" eb="2">
      <t>ショウキャク</t>
    </rPh>
    <rPh sb="3" eb="5">
      <t>センベツ</t>
    </rPh>
    <rPh sb="6" eb="8">
      <t>ハサイ</t>
    </rPh>
    <rPh sb="8" eb="9">
      <t>ナド</t>
    </rPh>
    <rPh sb="10" eb="14">
      <t>サイシゲンカ</t>
    </rPh>
    <rPh sb="14" eb="15">
      <t>ゴ</t>
    </rPh>
    <rPh sb="16" eb="18">
      <t>サイセイ</t>
    </rPh>
    <rPh sb="22" eb="24">
      <t>セイジョウ</t>
    </rPh>
    <rPh sb="28" eb="30">
      <t>ショウキャク</t>
    </rPh>
    <rPh sb="32" eb="34">
      <t>バアイ</t>
    </rPh>
    <phoneticPr fontId="2"/>
  </si>
  <si>
    <t>その他(具体的に記入</t>
    <rPh sb="0" eb="3">
      <t>ソノタ</t>
    </rPh>
    <rPh sb="4" eb="7">
      <t>グタイテキ</t>
    </rPh>
    <rPh sb="8" eb="10">
      <t>キニュウ</t>
    </rPh>
    <phoneticPr fontId="2"/>
  </si>
  <si>
    <t>D434</t>
    <phoneticPr fontId="2"/>
  </si>
  <si>
    <t>I434</t>
    <phoneticPr fontId="2"/>
  </si>
  <si>
    <t>N434</t>
    <phoneticPr fontId="2"/>
  </si>
  <si>
    <t>S434</t>
    <phoneticPr fontId="2"/>
  </si>
  <si>
    <t>D436</t>
    <phoneticPr fontId="2"/>
  </si>
  <si>
    <t>同一敷地内に破砕・焼却設備が複数ある場合は、処理能力は合計値を入力してください。</t>
    <rPh sb="5" eb="7">
      <t>ハサイ</t>
    </rPh>
    <phoneticPr fontId="2"/>
  </si>
  <si>
    <t>「④出荷量」と「⑦塩化ビニル管・継手用原料」～「⑨その他」の合計を一致させてください。</t>
    <rPh sb="2" eb="4">
      <t>シュッカ</t>
    </rPh>
    <rPh sb="4" eb="5">
      <t>リョウ</t>
    </rPh>
    <rPh sb="9" eb="11">
      <t>エンカ</t>
    </rPh>
    <rPh sb="14" eb="15">
      <t>カン</t>
    </rPh>
    <rPh sb="16" eb="17">
      <t>ツ</t>
    </rPh>
    <rPh sb="17" eb="18">
      <t>テ</t>
    </rPh>
    <rPh sb="18" eb="19">
      <t>ヨウ</t>
    </rPh>
    <rPh sb="19" eb="21">
      <t>ゲンリョウ</t>
    </rPh>
    <rPh sb="27" eb="28">
      <t>タ</t>
    </rPh>
    <rPh sb="30" eb="32">
      <t>ゴウケイ</t>
    </rPh>
    <rPh sb="33" eb="35">
      <t>イッチ</t>
    </rPh>
    <phoneticPr fontId="1"/>
  </si>
  <si>
    <t>→施設一覧に戻る</t>
    <rPh sb="1" eb="3">
      <t>シセツ</t>
    </rPh>
    <rPh sb="3" eb="5">
      <t>イチラン</t>
    </rPh>
    <rPh sb="6" eb="7">
      <t>モド</t>
    </rPh>
    <phoneticPr fontId="2"/>
  </si>
  <si>
    <t>該当する処理方法の黄色の枠内に○印を入力してください。</t>
    <rPh sb="0" eb="2">
      <t>ガイトウ</t>
    </rPh>
    <rPh sb="4" eb="6">
      <t>ショリ</t>
    </rPh>
    <rPh sb="6" eb="8">
      <t>ホウホウ</t>
    </rPh>
    <rPh sb="9" eb="11">
      <t>キイロ</t>
    </rPh>
    <rPh sb="12" eb="14">
      <t>ワクナイ</t>
    </rPh>
    <rPh sb="16" eb="17">
      <t>シルシ</t>
    </rPh>
    <rPh sb="18" eb="20">
      <t>ニュウリョク</t>
    </rPh>
    <phoneticPr fontId="2"/>
  </si>
  <si>
    <t>「土質等」欄は、貴社の価格表等で使用している分類名称を入力してください。
「料金」は、整数で入力してください。「1,000～1,200」や「約500」のような入力はできません。幅がある場合は、平均値を入力してください。</t>
    <rPh sb="1" eb="3">
      <t>ドシツ</t>
    </rPh>
    <rPh sb="3" eb="4">
      <t>トウ</t>
    </rPh>
    <rPh sb="5" eb="6">
      <t>ラン</t>
    </rPh>
    <rPh sb="8" eb="10">
      <t>キシャ</t>
    </rPh>
    <rPh sb="11" eb="13">
      <t>カカク</t>
    </rPh>
    <rPh sb="13" eb="14">
      <t>ヒョウ</t>
    </rPh>
    <rPh sb="14" eb="15">
      <t>トウ</t>
    </rPh>
    <rPh sb="16" eb="18">
      <t>シヨウ</t>
    </rPh>
    <rPh sb="22" eb="24">
      <t>ブンルイ</t>
    </rPh>
    <rPh sb="24" eb="26">
      <t>メイショウ</t>
    </rPh>
    <rPh sb="27" eb="29">
      <t>ニュウリョク</t>
    </rPh>
    <phoneticPr fontId="2"/>
  </si>
  <si>
    <t>「単位」欄は、枠をクリックすると▼ボタンが表示されるので、ボタンをクリックし対応する単位を選択してください。単位で「その他(　　)」を選択した場合は、F2キーを押して編集状態にし、カッコ内に具体的内容を入力してください。</t>
    <rPh sb="1" eb="3">
      <t>タンイ</t>
    </rPh>
    <rPh sb="4" eb="5">
      <t>ラン</t>
    </rPh>
    <rPh sb="7" eb="8">
      <t>ワク</t>
    </rPh>
    <rPh sb="21" eb="23">
      <t>ヒョウジ</t>
    </rPh>
    <rPh sb="38" eb="40">
      <t>タイオウ</t>
    </rPh>
    <rPh sb="42" eb="44">
      <t>タンイ</t>
    </rPh>
    <rPh sb="45" eb="47">
      <t>センタク</t>
    </rPh>
    <phoneticPr fontId="2"/>
  </si>
  <si>
    <t>「規格」欄は、貴社の価格表等で使用している分類名称を入力してください。
「料金」は、整数で入力してください。「1,000～1,200」や「約500」のような入力はできません。幅がある場合は、平均値を入力してください。</t>
    <rPh sb="1" eb="3">
      <t>キカク</t>
    </rPh>
    <rPh sb="4" eb="5">
      <t>ラン</t>
    </rPh>
    <rPh sb="7" eb="9">
      <t>キシャ</t>
    </rPh>
    <rPh sb="10" eb="12">
      <t>カカク</t>
    </rPh>
    <rPh sb="12" eb="13">
      <t>ヒョウ</t>
    </rPh>
    <rPh sb="13" eb="14">
      <t>トウ</t>
    </rPh>
    <rPh sb="15" eb="17">
      <t>シヨウ</t>
    </rPh>
    <rPh sb="21" eb="23">
      <t>ブンルイ</t>
    </rPh>
    <rPh sb="23" eb="25">
      <t>メイショウ</t>
    </rPh>
    <rPh sb="26" eb="28">
      <t>ニュウリョク</t>
    </rPh>
    <phoneticPr fontId="2"/>
  </si>
  <si>
    <t>「規格」欄、「再生材名称」欄は、貴社の価格表等で使用している分類名称を入力してください。
「料金」は、整数で入力してください。「1,000～1,200」や「約500」のような入力はできません。幅がある場合は、平均値を入力してください。</t>
    <rPh sb="1" eb="3">
      <t>キカク</t>
    </rPh>
    <rPh sb="4" eb="5">
      <t>ラン</t>
    </rPh>
    <rPh sb="7" eb="9">
      <t>サイセイ</t>
    </rPh>
    <rPh sb="9" eb="10">
      <t>ザイ</t>
    </rPh>
    <rPh sb="10" eb="12">
      <t>メイショウ</t>
    </rPh>
    <rPh sb="13" eb="14">
      <t>ラン</t>
    </rPh>
    <rPh sb="16" eb="18">
      <t>キシャ</t>
    </rPh>
    <rPh sb="19" eb="21">
      <t>カカク</t>
    </rPh>
    <rPh sb="21" eb="22">
      <t>ヒョウ</t>
    </rPh>
    <rPh sb="22" eb="23">
      <t>トウ</t>
    </rPh>
    <rPh sb="24" eb="26">
      <t>シヨウ</t>
    </rPh>
    <rPh sb="30" eb="32">
      <t>ブンルイ</t>
    </rPh>
    <rPh sb="32" eb="34">
      <t>メイショウ</t>
    </rPh>
    <rPh sb="35" eb="37">
      <t>ニュウリョク</t>
    </rPh>
    <phoneticPr fontId="2"/>
  </si>
  <si>
    <t>「規格」欄、「再生材名称」欄は、貴社の価格表等で使用している分類名称を入力してください。
「料金」は、整数で入力してください。「1,000～1,200」や「約500」のような入力はできません。幅がある場合は、平均値を入力してください。</t>
    <rPh sb="1" eb="3">
      <t>キカク</t>
    </rPh>
    <rPh sb="4" eb="5">
      <t>ラン</t>
    </rPh>
    <rPh sb="16" eb="18">
      <t>キシャ</t>
    </rPh>
    <rPh sb="19" eb="21">
      <t>カカク</t>
    </rPh>
    <rPh sb="21" eb="22">
      <t>ヒョウ</t>
    </rPh>
    <rPh sb="22" eb="23">
      <t>トウ</t>
    </rPh>
    <rPh sb="24" eb="26">
      <t>シヨウ</t>
    </rPh>
    <rPh sb="30" eb="32">
      <t>ブンルイ</t>
    </rPh>
    <rPh sb="32" eb="34">
      <t>メイショウ</t>
    </rPh>
    <rPh sb="35" eb="37">
      <t>ニュウリョク</t>
    </rPh>
    <phoneticPr fontId="2"/>
  </si>
  <si>
    <t>D484</t>
    <phoneticPr fontId="2"/>
  </si>
  <si>
    <t>I484</t>
    <phoneticPr fontId="2"/>
  </si>
  <si>
    <t>N484</t>
    <phoneticPr fontId="2"/>
  </si>
  <si>
    <t>S484</t>
    <phoneticPr fontId="2"/>
  </si>
  <si>
    <t>D486</t>
    <phoneticPr fontId="2"/>
  </si>
  <si>
    <t>inte</t>
    <phoneticPr fontId="2"/>
  </si>
  <si>
    <t>real</t>
    <phoneticPr fontId="2"/>
  </si>
  <si>
    <t>「④出荷量」と「⑦廃石膏ボード用原料として出荷」～「⑪その他」の合計を一致させてください。</t>
    <rPh sb="2" eb="4">
      <t>シュッカ</t>
    </rPh>
    <rPh sb="4" eb="5">
      <t>リョウ</t>
    </rPh>
    <rPh sb="9" eb="10">
      <t>ハイ</t>
    </rPh>
    <rPh sb="10" eb="12">
      <t>セッコウ</t>
    </rPh>
    <rPh sb="15" eb="16">
      <t>ヨウ</t>
    </rPh>
    <rPh sb="16" eb="18">
      <t>ゲンリョウ</t>
    </rPh>
    <rPh sb="21" eb="23">
      <t>シュッカ</t>
    </rPh>
    <rPh sb="29" eb="30">
      <t>タ</t>
    </rPh>
    <rPh sb="32" eb="34">
      <t>ゴウケイ</t>
    </rPh>
    <rPh sb="35" eb="37">
      <t>イッチ</t>
    </rPh>
    <phoneticPr fontId="1"/>
  </si>
  <si>
    <t>脱水</t>
    <rPh sb="0" eb="2">
      <t>ダッスイ</t>
    </rPh>
    <phoneticPr fontId="2"/>
  </si>
  <si>
    <t>天日乾燥</t>
    <rPh sb="0" eb="2">
      <t>テンピ</t>
    </rPh>
    <rPh sb="2" eb="4">
      <t>カンソウ</t>
    </rPh>
    <phoneticPr fontId="2"/>
  </si>
  <si>
    <t>機械乾燥</t>
    <rPh sb="0" eb="2">
      <t>キカイ</t>
    </rPh>
    <rPh sb="2" eb="4">
      <t>カンソウ</t>
    </rPh>
    <phoneticPr fontId="2"/>
  </si>
  <si>
    <t>焼成</t>
    <rPh sb="0" eb="2">
      <t>ショウセイ</t>
    </rPh>
    <phoneticPr fontId="2"/>
  </si>
  <si>
    <t>H534</t>
  </si>
  <si>
    <t>H535</t>
  </si>
  <si>
    <t>H536</t>
  </si>
  <si>
    <t>H537</t>
  </si>
  <si>
    <t>H538</t>
  </si>
  <si>
    <t>real</t>
    <phoneticPr fontId="2"/>
  </si>
  <si>
    <t>「⑤出荷量」と「⑧流動化処理土用」～「⑬その他」の合計を一致させてください。</t>
    <rPh sb="2" eb="4">
      <t>シュッカ</t>
    </rPh>
    <rPh sb="4" eb="5">
      <t>リョウ</t>
    </rPh>
    <rPh sb="9" eb="12">
      <t>リュウドウカ</t>
    </rPh>
    <rPh sb="12" eb="14">
      <t>ショリ</t>
    </rPh>
    <rPh sb="14" eb="15">
      <t>ド</t>
    </rPh>
    <rPh sb="15" eb="16">
      <t>ヨウ</t>
    </rPh>
    <rPh sb="22" eb="23">
      <t>タ</t>
    </rPh>
    <rPh sb="25" eb="27">
      <t>ゴウケイ</t>
    </rPh>
    <rPh sb="28" eb="30">
      <t>イッチ</t>
    </rPh>
    <phoneticPr fontId="1"/>
  </si>
  <si>
    <t>建設発生土(覆土等として)</t>
    <rPh sb="0" eb="2">
      <t>ケンセツ</t>
    </rPh>
    <rPh sb="2" eb="4">
      <t>ハッセイ</t>
    </rPh>
    <rPh sb="4" eb="5">
      <t>ツチ</t>
    </rPh>
    <rPh sb="6" eb="8">
      <t>フクド</t>
    </rPh>
    <rPh sb="8" eb="9">
      <t>ナド</t>
    </rPh>
    <phoneticPr fontId="2"/>
  </si>
  <si>
    <t>コンクリート塊</t>
    <rPh sb="6" eb="7">
      <t>カタマリ</t>
    </rPh>
    <phoneticPr fontId="2"/>
  </si>
  <si>
    <t>ｱｽﾌｧﾙﾄ・ｺﾝｸﾘｰﾄ塊</t>
    <rPh sb="13" eb="14">
      <t>カタマリ</t>
    </rPh>
    <phoneticPr fontId="2"/>
  </si>
  <si>
    <t>金属くず</t>
    <rPh sb="0" eb="2">
      <t>キンゾク</t>
    </rPh>
    <phoneticPr fontId="2"/>
  </si>
  <si>
    <t>廃プラスチック</t>
    <rPh sb="0" eb="1">
      <t>ハイ</t>
    </rPh>
    <phoneticPr fontId="2"/>
  </si>
  <si>
    <t>ガラス陶磁器くず</t>
    <rPh sb="3" eb="6">
      <t>トウジキ</t>
    </rPh>
    <phoneticPr fontId="2"/>
  </si>
  <si>
    <t>I663</t>
  </si>
  <si>
    <t>I664</t>
  </si>
  <si>
    <t>I665</t>
  </si>
  <si>
    <t>I666</t>
  </si>
  <si>
    <t>I667</t>
  </si>
  <si>
    <t>V663</t>
  </si>
  <si>
    <t>V664</t>
  </si>
  <si>
    <t>V667</t>
  </si>
  <si>
    <t>建設汚泥</t>
    <rPh sb="0" eb="2">
      <t>ケンセツ</t>
    </rPh>
    <rPh sb="2" eb="4">
      <t>オデイ</t>
    </rPh>
    <phoneticPr fontId="2"/>
  </si>
  <si>
    <t>紙くず</t>
    <rPh sb="0" eb="1">
      <t>カミ</t>
    </rPh>
    <phoneticPr fontId="2"/>
  </si>
  <si>
    <t>鉱さい</t>
    <rPh sb="0" eb="1">
      <t>コウブツ</t>
    </rPh>
    <phoneticPr fontId="2"/>
  </si>
  <si>
    <t>廃石膏ボード</t>
    <rPh sb="0" eb="1">
      <t>ハイ</t>
    </rPh>
    <rPh sb="1" eb="3">
      <t>セッコウ</t>
    </rPh>
    <phoneticPr fontId="2"/>
  </si>
  <si>
    <t>「所在地」は、利用現場の都道府県＋市区町村（例：〇〇県△△町）を入力してください。
「出荷量」は、小数点以下を四捨五入した整数値を入力してください。</t>
    <rPh sb="1" eb="4">
      <t>ショザイチ</t>
    </rPh>
    <rPh sb="7" eb="9">
      <t>リヨウ</t>
    </rPh>
    <rPh sb="9" eb="11">
      <t>ゲンバ</t>
    </rPh>
    <rPh sb="12" eb="16">
      <t>トドウフケン</t>
    </rPh>
    <rPh sb="17" eb="19">
      <t>シク</t>
    </rPh>
    <rPh sb="19" eb="21">
      <t>チョウソン</t>
    </rPh>
    <rPh sb="22" eb="23">
      <t>レイ</t>
    </rPh>
    <rPh sb="26" eb="27">
      <t>ケン</t>
    </rPh>
    <rPh sb="29" eb="30">
      <t>マチ</t>
    </rPh>
    <rPh sb="32" eb="34">
      <t>ニュウリョク</t>
    </rPh>
    <rPh sb="43" eb="45">
      <t>シュッカ</t>
    </rPh>
    <rPh sb="45" eb="46">
      <t>リョウ</t>
    </rPh>
    <phoneticPr fontId="2"/>
  </si>
  <si>
    <t>real</t>
    <phoneticPr fontId="2"/>
  </si>
  <si>
    <t>施設能力を黄色の枠内に数値を入力してください。小数点以下は四捨五入し整数値を入力してください。</t>
    <rPh sb="0" eb="2">
      <t>シセツ</t>
    </rPh>
    <rPh sb="2" eb="4">
      <t>ノウリョク</t>
    </rPh>
    <rPh sb="5" eb="7">
      <t>キイロ</t>
    </rPh>
    <rPh sb="8" eb="10">
      <t>ワクナイ</t>
    </rPh>
    <rPh sb="11" eb="13">
      <t>スウチ</t>
    </rPh>
    <rPh sb="14" eb="16">
      <t>ニュウリョク</t>
    </rPh>
    <phoneticPr fontId="2"/>
  </si>
  <si>
    <t>該当する副産物の黄色の枠内に○印を入力してください。</t>
    <rPh sb="0" eb="2">
      <t>ガイトウ</t>
    </rPh>
    <rPh sb="4" eb="7">
      <t>フクサンブツ</t>
    </rPh>
    <rPh sb="8" eb="10">
      <t>キイロ</t>
    </rPh>
    <rPh sb="11" eb="13">
      <t>ワクナイ</t>
    </rPh>
    <rPh sb="15" eb="16">
      <t>シルシ</t>
    </rPh>
    <rPh sb="17" eb="19">
      <t>ニュウリョク</t>
    </rPh>
    <phoneticPr fontId="2"/>
  </si>
  <si>
    <t>「廃棄物の種類」欄は、貴社の価格表等で使用している分類名称を入力してください。
「料金」は、整数で入力してください。「1,000～1,200」や「約500」のような入力はできません。幅がある場合は、平均値を入力してください。</t>
    <rPh sb="1" eb="4">
      <t>ハイキブツ</t>
    </rPh>
    <rPh sb="5" eb="7">
      <t>シュルイ</t>
    </rPh>
    <rPh sb="11" eb="13">
      <t>キシャ</t>
    </rPh>
    <rPh sb="14" eb="16">
      <t>カカク</t>
    </rPh>
    <rPh sb="16" eb="17">
      <t>ヒョウ</t>
    </rPh>
    <rPh sb="17" eb="18">
      <t>トウ</t>
    </rPh>
    <rPh sb="19" eb="21">
      <t>シヨウ</t>
    </rPh>
    <rPh sb="25" eb="27">
      <t>ブンルイ</t>
    </rPh>
    <rPh sb="27" eb="29">
      <t>メイショウ</t>
    </rPh>
    <rPh sb="30" eb="32">
      <t>ニュウリョク</t>
    </rPh>
    <phoneticPr fontId="2"/>
  </si>
  <si>
    <t>I697</t>
    <phoneticPr fontId="2"/>
  </si>
  <si>
    <t>I698</t>
  </si>
  <si>
    <t>I699</t>
  </si>
  <si>
    <t>I700</t>
  </si>
  <si>
    <t>I701</t>
  </si>
  <si>
    <t>V697</t>
    <phoneticPr fontId="2"/>
  </si>
  <si>
    <t>V701</t>
    <phoneticPr fontId="2"/>
  </si>
  <si>
    <t>V702</t>
    <phoneticPr fontId="2"/>
  </si>
  <si>
    <t>real</t>
    <phoneticPr fontId="2"/>
  </si>
  <si>
    <t>inte</t>
    <phoneticPr fontId="2"/>
  </si>
  <si>
    <t>Check!N</t>
    <phoneticPr fontId="2"/>
  </si>
  <si>
    <t>このファイルを保存し、お送りください。</t>
    <rPh sb="7" eb="9">
      <t>ホゾン</t>
    </rPh>
    <rPh sb="12" eb="13">
      <t>オク</t>
    </rPh>
    <phoneticPr fontId="2"/>
  </si>
  <si>
    <t>「時間当たり処理能力」が「日当たり処理能力」よりも大きいです。修正してください。</t>
    <rPh sb="1" eb="3">
      <t>ジカン</t>
    </rPh>
    <rPh sb="3" eb="4">
      <t>ア</t>
    </rPh>
    <rPh sb="6" eb="8">
      <t>ショリ</t>
    </rPh>
    <rPh sb="8" eb="10">
      <t>ノウリョク</t>
    </rPh>
    <rPh sb="13" eb="14">
      <t>ニチ</t>
    </rPh>
    <rPh sb="14" eb="15">
      <t>ア</t>
    </rPh>
    <rPh sb="17" eb="19">
      <t>ショリ</t>
    </rPh>
    <rPh sb="19" eb="21">
      <t>ノウリョク</t>
    </rPh>
    <rPh sb="25" eb="26">
      <t>オオ</t>
    </rPh>
    <rPh sb="31" eb="33">
      <t>シュウセイ</t>
    </rPh>
    <phoneticPr fontId="2"/>
  </si>
  <si>
    <t>事業所の電話番号・ＦＡＸ番号を半角の数字で入力してください。</t>
    <rPh sb="0" eb="3">
      <t>ジギョウショ</t>
    </rPh>
    <rPh sb="4" eb="6">
      <t>デンワ</t>
    </rPh>
    <rPh sb="6" eb="8">
      <t>バンゴウ</t>
    </rPh>
    <rPh sb="12" eb="14">
      <t>バンゴウ</t>
    </rPh>
    <rPh sb="15" eb="17">
      <t>ハンカク</t>
    </rPh>
    <rPh sb="18" eb="20">
      <t>スウジ</t>
    </rPh>
    <rPh sb="21" eb="23">
      <t>ニュウリョク</t>
    </rPh>
    <phoneticPr fontId="2"/>
  </si>
  <si>
    <t>本社の電話番号・ＦＡＸ番号を半角の数字で入力してください。</t>
    <rPh sb="0" eb="2">
      <t>ホンシャ</t>
    </rPh>
    <rPh sb="3" eb="5">
      <t>デンワ</t>
    </rPh>
    <rPh sb="5" eb="7">
      <t>バンゴウ</t>
    </rPh>
    <rPh sb="11" eb="13">
      <t>バンゴウ</t>
    </rPh>
    <rPh sb="14" eb="16">
      <t>ハンカク</t>
    </rPh>
    <rPh sb="17" eb="19">
      <t>スウジ</t>
    </rPh>
    <rPh sb="20" eb="22">
      <t>ニュウリョク</t>
    </rPh>
    <phoneticPr fontId="2"/>
  </si>
  <si>
    <t>搬出先を具体的に記入</t>
    <rPh sb="0" eb="2">
      <t>ハンシュツ</t>
    </rPh>
    <rPh sb="2" eb="3">
      <t>サキ</t>
    </rPh>
    <rPh sb="4" eb="7">
      <t>グタイテキ</t>
    </rPh>
    <rPh sb="8" eb="10">
      <t>キニュウ</t>
    </rPh>
    <phoneticPr fontId="2"/>
  </si>
  <si>
    <t>具体的に記入</t>
    <rPh sb="0" eb="3">
      <t>グタイテキ</t>
    </rPh>
    <rPh sb="4" eb="6">
      <t>キニュウ</t>
    </rPh>
    <phoneticPr fontId="2"/>
  </si>
  <si>
    <t>T112</t>
    <phoneticPr fontId="2"/>
  </si>
  <si>
    <t>(具体的に記入)</t>
    <rPh sb="1" eb="4">
      <t>グタイテキ</t>
    </rPh>
    <rPh sb="5" eb="7">
      <t>キニュウ</t>
    </rPh>
    <phoneticPr fontId="2"/>
  </si>
  <si>
    <t>破砕施設の「時間当たり処理能力」が「日当たり処理能力」よりも大きいです。修正してください。</t>
    <rPh sb="0" eb="2">
      <t>ハサイ</t>
    </rPh>
    <rPh sb="2" eb="4">
      <t>シセツ</t>
    </rPh>
    <rPh sb="6" eb="8">
      <t>ジカン</t>
    </rPh>
    <rPh sb="8" eb="9">
      <t>ア</t>
    </rPh>
    <rPh sb="11" eb="13">
      <t>ショリ</t>
    </rPh>
    <rPh sb="13" eb="15">
      <t>ノウリョク</t>
    </rPh>
    <rPh sb="18" eb="19">
      <t>ニチ</t>
    </rPh>
    <rPh sb="19" eb="20">
      <t>ア</t>
    </rPh>
    <rPh sb="22" eb="24">
      <t>ショリ</t>
    </rPh>
    <rPh sb="24" eb="26">
      <t>ノウリョク</t>
    </rPh>
    <rPh sb="30" eb="31">
      <t>オオ</t>
    </rPh>
    <rPh sb="36" eb="38">
      <t>シュウセイ</t>
    </rPh>
    <phoneticPr fontId="2"/>
  </si>
  <si>
    <t>焼却施設の「時間当たり処理能力」が「日当たり処理能力」よりも大きいです。修正してください。</t>
    <rPh sb="0" eb="2">
      <t>ショウキャク</t>
    </rPh>
    <rPh sb="2" eb="4">
      <t>シセツ</t>
    </rPh>
    <rPh sb="6" eb="8">
      <t>ジカン</t>
    </rPh>
    <rPh sb="8" eb="9">
      <t>ア</t>
    </rPh>
    <rPh sb="11" eb="13">
      <t>ショリ</t>
    </rPh>
    <rPh sb="13" eb="15">
      <t>ノウリョク</t>
    </rPh>
    <rPh sb="18" eb="19">
      <t>ニチ</t>
    </rPh>
    <rPh sb="19" eb="20">
      <t>ア</t>
    </rPh>
    <rPh sb="22" eb="24">
      <t>ショリ</t>
    </rPh>
    <rPh sb="24" eb="26">
      <t>ノウリョク</t>
    </rPh>
    <rPh sb="30" eb="31">
      <t>オオ</t>
    </rPh>
    <rPh sb="36" eb="38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</si>
</sst>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;;;"/>
    <numFmt numFmtId="178" formatCode="0&quot;桁&quot;"/>
  </numFmts>
  <fonts count="29">
    <font>
      <sz val="11"/>
      <name val="ＭＳ Ｐゴシック"/>
      <family val="3"/>
      <charset val="128"/>
    </font>
    <font>
      <sz val="11"/>
      <color theme="1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vertAlign val="superscript"/>
      <sz val="8"/>
      <name val="ＭＳ ゴシック"/>
      <family val="3"/>
      <charset val="128"/>
    </font>
    <font>
      <vertAlign val="superscript"/>
      <sz val="11"/>
      <name val="ＭＳ ゴシック"/>
      <family val="3"/>
      <charset val="128"/>
    </font>
    <font>
      <vertAlign val="superscript"/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11"/>
      <color rgb="FF3333FF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8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rgb="FF3333FF"/>
      <name val="ＭＳ Ｐゴシック"/>
      <family val="3"/>
      <charset val="128"/>
    </font>
    <font>
      <b/>
      <sz val="12"/>
      <color rgb="FF3333FF"/>
      <name val="ＭＳ ゴシック"/>
      <family val="3"/>
      <charset val="128"/>
    </font>
    <font>
      <sz val="7"/>
      <name val="ＭＳ ゴシック"/>
      <family val="3"/>
      <charset val="128"/>
    </font>
    <font>
      <sz val="9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FFCC"/>
        <bgColor indexed="64"/>
      </patternFill>
    </fill>
  </fills>
  <borders count="8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38" fontId="19" fillId="0" borderId="0" applyFont="0" applyFill="0" applyBorder="0" applyAlignment="0" applyProtection="0">
      <alignment vertical="center"/>
    </xf>
  </cellStyleXfs>
  <cellXfs count="81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57" fontId="6" fillId="0" borderId="0" xfId="0" applyNumberFormat="1" applyFont="1" applyBorder="1">
      <alignment vertical="center"/>
    </xf>
    <xf numFmtId="0" fontId="7" fillId="0" borderId="5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textRotation="255" shrinkToFit="1"/>
    </xf>
    <xf numFmtId="0" fontId="6" fillId="0" borderId="3" xfId="0" applyFont="1" applyBorder="1" applyAlignment="1">
      <alignment vertical="center" shrinkToFit="1"/>
    </xf>
    <xf numFmtId="0" fontId="3" fillId="0" borderId="6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3" fillId="3" borderId="0" xfId="0" applyFont="1" applyFill="1">
      <alignment vertical="center"/>
    </xf>
    <xf numFmtId="0" fontId="3" fillId="3" borderId="0" xfId="0" applyFont="1" applyFill="1" applyBorder="1">
      <alignment vertical="center"/>
    </xf>
    <xf numFmtId="0" fontId="3" fillId="3" borderId="14" xfId="0" applyFont="1" applyFill="1" applyBorder="1">
      <alignment vertical="center"/>
    </xf>
    <xf numFmtId="0" fontId="3" fillId="3" borderId="15" xfId="0" applyFont="1" applyFill="1" applyBorder="1">
      <alignment vertical="center"/>
    </xf>
    <xf numFmtId="0" fontId="3" fillId="3" borderId="16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3" fillId="3" borderId="11" xfId="0" applyFont="1" applyFill="1" applyBorder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8" xfId="0" applyFont="1" applyFill="1" applyBorder="1">
      <alignment vertical="center"/>
    </xf>
    <xf numFmtId="0" fontId="3" fillId="3" borderId="19" xfId="0" applyFont="1" applyFill="1" applyBorder="1">
      <alignment vertical="center"/>
    </xf>
    <xf numFmtId="0" fontId="3" fillId="3" borderId="20" xfId="0" applyFont="1" applyFill="1" applyBorder="1">
      <alignment vertical="center"/>
    </xf>
    <xf numFmtId="0" fontId="3" fillId="3" borderId="6" xfId="0" applyFont="1" applyFill="1" applyBorder="1">
      <alignment vertical="center"/>
    </xf>
    <xf numFmtId="0" fontId="3" fillId="3" borderId="7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3" fillId="3" borderId="21" xfId="0" applyFont="1" applyFill="1" applyBorder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22" xfId="0" applyFont="1" applyFill="1" applyBorder="1" applyAlignment="1">
      <alignment vertical="center"/>
    </xf>
    <xf numFmtId="0" fontId="3" fillId="3" borderId="4" xfId="0" applyFont="1" applyFill="1" applyBorder="1">
      <alignment vertical="center"/>
    </xf>
    <xf numFmtId="57" fontId="6" fillId="3" borderId="0" xfId="0" applyNumberFormat="1" applyFont="1" applyFill="1" applyBorder="1">
      <alignment vertical="center"/>
    </xf>
    <xf numFmtId="0" fontId="3" fillId="3" borderId="10" xfId="0" applyFont="1" applyFill="1" applyBorder="1">
      <alignment vertical="center"/>
    </xf>
    <xf numFmtId="0" fontId="3" fillId="3" borderId="12" xfId="0" applyFont="1" applyFill="1" applyBorder="1">
      <alignment vertical="center"/>
    </xf>
    <xf numFmtId="0" fontId="7" fillId="3" borderId="6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3" fillId="3" borderId="23" xfId="0" applyFont="1" applyFill="1" applyBorder="1">
      <alignment vertical="center"/>
    </xf>
    <xf numFmtId="0" fontId="3" fillId="3" borderId="24" xfId="0" applyFont="1" applyFill="1" applyBorder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textRotation="255" shrinkToFit="1"/>
    </xf>
    <xf numFmtId="0" fontId="6" fillId="3" borderId="0" xfId="0" applyFont="1" applyFill="1" applyBorder="1" applyAlignment="1">
      <alignment vertical="center" shrinkToFit="1"/>
    </xf>
    <xf numFmtId="0" fontId="3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 shrinkToFit="1"/>
    </xf>
    <xf numFmtId="57" fontId="6" fillId="3" borderId="0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6" fillId="3" borderId="0" xfId="0" applyFont="1" applyFill="1" applyBorder="1">
      <alignment vertical="center"/>
    </xf>
    <xf numFmtId="0" fontId="6" fillId="3" borderId="3" xfId="0" applyFont="1" applyFill="1" applyBorder="1" applyAlignment="1">
      <alignment horizontal="center" vertical="center" textRotation="255" shrinkToFit="1"/>
    </xf>
    <xf numFmtId="0" fontId="6" fillId="3" borderId="10" xfId="0" applyFont="1" applyFill="1" applyBorder="1" applyAlignment="1">
      <alignment horizontal="center" vertical="center" textRotation="255" shrinkToFit="1"/>
    </xf>
    <xf numFmtId="0" fontId="6" fillId="3" borderId="23" xfId="0" applyFont="1" applyFill="1" applyBorder="1" applyAlignment="1">
      <alignment horizontal="center" vertical="center" textRotation="255" shrinkToFit="1"/>
    </xf>
    <xf numFmtId="0" fontId="6" fillId="3" borderId="0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vertical="center" shrinkToFit="1"/>
    </xf>
    <xf numFmtId="0" fontId="6" fillId="3" borderId="3" xfId="0" applyFont="1" applyFill="1" applyBorder="1" applyAlignment="1">
      <alignment vertical="center" shrinkToFit="1"/>
    </xf>
    <xf numFmtId="0" fontId="6" fillId="3" borderId="0" xfId="0" applyFont="1" applyFill="1" applyBorder="1" applyAlignment="1">
      <alignment horizontal="left" vertical="center" shrinkToFit="1"/>
    </xf>
    <xf numFmtId="0" fontId="6" fillId="3" borderId="5" xfId="0" applyFont="1" applyFill="1" applyBorder="1" applyAlignment="1">
      <alignment horizontal="left" vertical="center" shrinkToFit="1"/>
    </xf>
    <xf numFmtId="0" fontId="7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23" xfId="0" applyFont="1" applyFill="1" applyBorder="1">
      <alignment vertical="center"/>
    </xf>
    <xf numFmtId="0" fontId="3" fillId="3" borderId="0" xfId="0" applyFont="1" applyFill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 shrinkToFit="1"/>
    </xf>
    <xf numFmtId="0" fontId="3" fillId="3" borderId="8" xfId="0" applyFont="1" applyFill="1" applyBorder="1">
      <alignment vertical="center"/>
    </xf>
    <xf numFmtId="0" fontId="6" fillId="3" borderId="6" xfId="0" applyFont="1" applyFill="1" applyBorder="1" applyAlignment="1">
      <alignment vertical="center" shrinkToFit="1"/>
    </xf>
    <xf numFmtId="0" fontId="3" fillId="3" borderId="13" xfId="0" applyFont="1" applyFill="1" applyBorder="1">
      <alignment vertical="center"/>
    </xf>
    <xf numFmtId="0" fontId="6" fillId="3" borderId="0" xfId="0" applyFont="1" applyFill="1">
      <alignment vertical="center"/>
    </xf>
    <xf numFmtId="0" fontId="6" fillId="3" borderId="7" xfId="0" applyFont="1" applyFill="1" applyBorder="1" applyAlignment="1">
      <alignment horizontal="left" vertical="center" shrinkToFit="1"/>
    </xf>
    <xf numFmtId="0" fontId="6" fillId="3" borderId="3" xfId="0" applyFont="1" applyFill="1" applyBorder="1" applyAlignment="1">
      <alignment horizontal="left" vertical="center" shrinkToFit="1"/>
    </xf>
    <xf numFmtId="0" fontId="3" fillId="3" borderId="25" xfId="0" applyFont="1" applyFill="1" applyBorder="1">
      <alignment vertical="center"/>
    </xf>
    <xf numFmtId="0" fontId="3" fillId="3" borderId="11" xfId="0" applyFont="1" applyFill="1" applyBorder="1" applyAlignment="1">
      <alignment horizontal="right" vertical="center"/>
    </xf>
    <xf numFmtId="0" fontId="7" fillId="3" borderId="11" xfId="0" applyFont="1" applyFill="1" applyBorder="1" applyAlignment="1">
      <alignment horizontal="center" vertical="center" shrinkToFit="1"/>
    </xf>
    <xf numFmtId="0" fontId="3" fillId="3" borderId="26" xfId="0" applyFont="1" applyFill="1" applyBorder="1">
      <alignment vertical="center"/>
    </xf>
    <xf numFmtId="0" fontId="3" fillId="3" borderId="23" xfId="0" applyFont="1" applyFill="1" applyBorder="1" applyAlignment="1">
      <alignment vertical="center"/>
    </xf>
    <xf numFmtId="0" fontId="6" fillId="3" borderId="23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shrinkToFit="1"/>
    </xf>
    <xf numFmtId="0" fontId="7" fillId="3" borderId="0" xfId="0" applyFont="1" applyFill="1" applyBorder="1">
      <alignment vertical="center"/>
    </xf>
    <xf numFmtId="0" fontId="7" fillId="3" borderId="0" xfId="0" applyFont="1" applyFill="1" applyBorder="1" applyAlignment="1">
      <alignment vertical="center" shrinkToFit="1"/>
    </xf>
    <xf numFmtId="0" fontId="6" fillId="3" borderId="11" xfId="0" applyFont="1" applyFill="1" applyBorder="1" applyAlignment="1">
      <alignment horizontal="left" vertical="center" shrinkToFit="1"/>
    </xf>
    <xf numFmtId="0" fontId="5" fillId="3" borderId="19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right" vertical="center"/>
    </xf>
    <xf numFmtId="0" fontId="7" fillId="3" borderId="12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right" vertical="center" shrinkToFit="1"/>
    </xf>
    <xf numFmtId="0" fontId="7" fillId="3" borderId="0" xfId="0" applyFont="1" applyFill="1" applyBorder="1" applyAlignment="1">
      <alignment horizontal="left" vertical="center"/>
    </xf>
    <xf numFmtId="0" fontId="7" fillId="3" borderId="23" xfId="0" applyFont="1" applyFill="1" applyBorder="1">
      <alignment vertical="center"/>
    </xf>
    <xf numFmtId="0" fontId="3" fillId="3" borderId="27" xfId="0" applyFont="1" applyFill="1" applyBorder="1">
      <alignment vertical="center"/>
    </xf>
    <xf numFmtId="0" fontId="6" fillId="3" borderId="6" xfId="0" applyFont="1" applyFill="1" applyBorder="1">
      <alignment vertical="center"/>
    </xf>
    <xf numFmtId="0" fontId="0" fillId="3" borderId="13" xfId="0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13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21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left" vertical="center" shrinkToFit="1"/>
    </xf>
    <xf numFmtId="0" fontId="6" fillId="3" borderId="19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 textRotation="255"/>
    </xf>
    <xf numFmtId="0" fontId="3" fillId="3" borderId="0" xfId="0" applyFont="1" applyFill="1" applyBorder="1" applyAlignment="1">
      <alignment vertical="center" shrinkToFit="1"/>
    </xf>
    <xf numFmtId="176" fontId="3" fillId="3" borderId="0" xfId="0" applyNumberFormat="1" applyFont="1" applyFill="1" applyBorder="1" applyAlignment="1">
      <alignment vertical="center" shrinkToFit="1"/>
    </xf>
    <xf numFmtId="0" fontId="3" fillId="3" borderId="0" xfId="0" applyFont="1" applyFill="1" applyBorder="1" applyAlignment="1">
      <alignment horizontal="center" vertical="center" shrinkToFit="1"/>
    </xf>
    <xf numFmtId="177" fontId="12" fillId="0" borderId="0" xfId="0" applyNumberFormat="1" applyFont="1">
      <alignment vertical="center"/>
    </xf>
    <xf numFmtId="177" fontId="3" fillId="0" borderId="0" xfId="0" applyNumberFormat="1" applyFont="1">
      <alignment vertical="center"/>
    </xf>
    <xf numFmtId="0" fontId="3" fillId="3" borderId="0" xfId="0" applyFont="1" applyFill="1" applyProtection="1">
      <alignment vertical="center"/>
    </xf>
    <xf numFmtId="177" fontId="12" fillId="3" borderId="0" xfId="0" applyNumberFormat="1" applyFont="1" applyFill="1" applyAlignment="1">
      <alignment vertical="center" shrinkToFit="1"/>
    </xf>
    <xf numFmtId="177" fontId="3" fillId="3" borderId="0" xfId="0" applyNumberFormat="1" applyFont="1" applyFill="1" applyAlignment="1">
      <alignment vertical="center" shrinkToFit="1"/>
    </xf>
    <xf numFmtId="0" fontId="6" fillId="3" borderId="0" xfId="0" applyFont="1" applyFill="1" applyAlignment="1">
      <alignment horizontal="left" vertical="center" shrinkToFit="1"/>
    </xf>
    <xf numFmtId="0" fontId="7" fillId="6" borderId="0" xfId="0" applyFont="1" applyFill="1" applyBorder="1">
      <alignment vertical="center"/>
    </xf>
    <xf numFmtId="0" fontId="3" fillId="6" borderId="0" xfId="0" applyFont="1" applyFill="1" applyBorder="1">
      <alignment vertical="center"/>
    </xf>
    <xf numFmtId="0" fontId="3" fillId="6" borderId="23" xfId="0" applyFont="1" applyFill="1" applyBorder="1">
      <alignment vertical="center"/>
    </xf>
    <xf numFmtId="0" fontId="6" fillId="6" borderId="0" xfId="0" applyFont="1" applyFill="1" applyBorder="1" applyAlignment="1">
      <alignment horizontal="center" vertical="center" textRotation="255"/>
    </xf>
    <xf numFmtId="0" fontId="3" fillId="6" borderId="0" xfId="0" applyFont="1" applyFill="1" applyBorder="1" applyAlignment="1" applyProtection="1">
      <alignment vertical="center" shrinkToFit="1"/>
      <protection locked="0"/>
    </xf>
    <xf numFmtId="176" fontId="3" fillId="6" borderId="0" xfId="0" applyNumberFormat="1" applyFont="1" applyFill="1" applyBorder="1" applyAlignment="1" applyProtection="1">
      <alignment horizontal="right" vertical="center" shrinkToFit="1"/>
      <protection locked="0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3" fillId="6" borderId="1" xfId="0" applyFont="1" applyFill="1" applyBorder="1">
      <alignment vertical="center"/>
    </xf>
    <xf numFmtId="0" fontId="3" fillId="3" borderId="17" xfId="0" quotePrefix="1" applyFont="1" applyFill="1" applyBorder="1" applyAlignment="1">
      <alignment horizontal="left" vertical="center"/>
    </xf>
    <xf numFmtId="0" fontId="3" fillId="3" borderId="0" xfId="0" quotePrefix="1" applyFont="1" applyFill="1" applyAlignment="1">
      <alignment horizontal="left" vertical="center"/>
    </xf>
    <xf numFmtId="0" fontId="6" fillId="3" borderId="0" xfId="0" applyFont="1" applyFill="1" applyAlignment="1">
      <alignment horizontal="right" vertical="center" shrinkToFit="1"/>
    </xf>
    <xf numFmtId="0" fontId="15" fillId="3" borderId="0" xfId="0" applyFont="1" applyFill="1">
      <alignment vertical="center"/>
    </xf>
    <xf numFmtId="0" fontId="15" fillId="0" borderId="0" xfId="0" applyFont="1">
      <alignment vertical="center"/>
    </xf>
    <xf numFmtId="177" fontId="12" fillId="3" borderId="0" xfId="0" applyNumberFormat="1" applyFont="1" applyFill="1" applyBorder="1" applyAlignment="1">
      <alignment vertical="center" shrinkToFit="1"/>
    </xf>
    <xf numFmtId="0" fontId="0" fillId="6" borderId="0" xfId="0" applyFill="1">
      <alignment vertical="center"/>
    </xf>
    <xf numFmtId="57" fontId="6" fillId="6" borderId="0" xfId="0" applyNumberFormat="1" applyFont="1" applyFill="1" applyBorder="1">
      <alignment vertical="center"/>
    </xf>
    <xf numFmtId="0" fontId="3" fillId="6" borderId="0" xfId="0" applyFont="1" applyFill="1">
      <alignment vertical="center"/>
    </xf>
    <xf numFmtId="0" fontId="6" fillId="6" borderId="0" xfId="0" applyFont="1" applyFill="1" applyBorder="1">
      <alignment vertical="center"/>
    </xf>
    <xf numFmtId="0" fontId="3" fillId="6" borderId="6" xfId="0" applyFont="1" applyFill="1" applyBorder="1">
      <alignment vertical="center"/>
    </xf>
    <xf numFmtId="0" fontId="7" fillId="3" borderId="23" xfId="0" applyFont="1" applyFill="1" applyBorder="1" applyAlignment="1">
      <alignment horizontal="center" vertical="center" shrinkToFit="1"/>
    </xf>
    <xf numFmtId="0" fontId="6" fillId="3" borderId="23" xfId="0" applyFont="1" applyFill="1" applyBorder="1" applyAlignment="1">
      <alignment vertical="center" shrinkToFit="1"/>
    </xf>
    <xf numFmtId="0" fontId="16" fillId="3" borderId="23" xfId="0" applyFont="1" applyFill="1" applyBorder="1" applyAlignment="1">
      <alignment vertical="center" shrinkToFit="1"/>
    </xf>
    <xf numFmtId="0" fontId="17" fillId="3" borderId="23" xfId="0" applyFont="1" applyFill="1" applyBorder="1" applyAlignment="1">
      <alignment horizontal="center" vertical="center" shrinkToFit="1"/>
    </xf>
    <xf numFmtId="0" fontId="3" fillId="3" borderId="1" xfId="0" quotePrefix="1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vertical="center"/>
    </xf>
    <xf numFmtId="0" fontId="13" fillId="3" borderId="0" xfId="0" applyFont="1" applyFill="1" applyBorder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0" xfId="0" quotePrefix="1" applyFont="1" applyFill="1" applyBorder="1" applyAlignment="1">
      <alignment horizontal="left" vertical="center"/>
    </xf>
    <xf numFmtId="0" fontId="16" fillId="3" borderId="0" xfId="0" quotePrefix="1" applyFont="1" applyFill="1" applyBorder="1" applyAlignment="1">
      <alignment horizontal="left" vertical="top" wrapText="1"/>
    </xf>
    <xf numFmtId="177" fontId="3" fillId="6" borderId="0" xfId="0" applyNumberFormat="1" applyFont="1" applyFill="1">
      <alignment vertical="center"/>
    </xf>
    <xf numFmtId="176" fontId="3" fillId="6" borderId="0" xfId="0" applyNumberFormat="1" applyFont="1" applyFill="1">
      <alignment vertical="center"/>
    </xf>
    <xf numFmtId="0" fontId="3" fillId="6" borderId="17" xfId="0" quotePrefix="1" applyFont="1" applyFill="1" applyBorder="1" applyAlignment="1">
      <alignment horizontal="left" vertical="center"/>
    </xf>
    <xf numFmtId="0" fontId="0" fillId="6" borderId="0" xfId="0" applyFill="1" applyBorder="1">
      <alignment vertical="center"/>
    </xf>
    <xf numFmtId="0" fontId="3" fillId="6" borderId="5" xfId="0" applyFont="1" applyFill="1" applyBorder="1">
      <alignment vertical="center"/>
    </xf>
    <xf numFmtId="0" fontId="6" fillId="6" borderId="0" xfId="0" quotePrefix="1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16" fillId="6" borderId="0" xfId="0" quotePrefix="1" applyFont="1" applyFill="1" applyBorder="1" applyAlignment="1">
      <alignment horizontal="left" vertical="top" wrapText="1"/>
    </xf>
    <xf numFmtId="0" fontId="3" fillId="6" borderId="0" xfId="0" applyFont="1" applyFill="1" applyBorder="1" applyAlignment="1">
      <alignment vertical="center"/>
    </xf>
    <xf numFmtId="0" fontId="0" fillId="0" borderId="9" xfId="0" applyBorder="1">
      <alignment vertical="center"/>
    </xf>
    <xf numFmtId="0" fontId="0" fillId="6" borderId="0" xfId="0" quotePrefix="1" applyFill="1" applyAlignment="1">
      <alignment horizontal="left" vertical="center"/>
    </xf>
    <xf numFmtId="0" fontId="0" fillId="0" borderId="0" xfId="0" quotePrefix="1" applyAlignment="1">
      <alignment horizontal="lef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7" xfId="0" applyBorder="1">
      <alignment vertical="center"/>
    </xf>
    <xf numFmtId="0" fontId="0" fillId="0" borderId="9" xfId="0" quotePrefix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quotePrefix="1" applyBorder="1" applyAlignment="1">
      <alignment horizontal="center" vertical="center" wrapText="1"/>
    </xf>
    <xf numFmtId="178" fontId="0" fillId="0" borderId="9" xfId="0" quotePrefix="1" applyNumberFormat="1" applyBorder="1" applyAlignment="1">
      <alignment horizontal="center" vertical="center" wrapText="1"/>
    </xf>
    <xf numFmtId="178" fontId="0" fillId="8" borderId="9" xfId="0" quotePrefix="1" applyNumberFormat="1" applyFill="1" applyBorder="1" applyAlignment="1">
      <alignment horizontal="center" vertical="center" wrapText="1"/>
    </xf>
    <xf numFmtId="0" fontId="0" fillId="0" borderId="17" xfId="0" quotePrefix="1" applyBorder="1" applyAlignment="1">
      <alignment horizontal="left" vertical="center"/>
    </xf>
    <xf numFmtId="0" fontId="0" fillId="0" borderId="10" xfId="0" applyBorder="1">
      <alignment vertical="center"/>
    </xf>
    <xf numFmtId="0" fontId="0" fillId="0" borderId="25" xfId="0" quotePrefix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9" xfId="0" quotePrefix="1" applyBorder="1" applyAlignment="1">
      <alignment horizontal="right" vertical="center"/>
    </xf>
    <xf numFmtId="0" fontId="0" fillId="0" borderId="11" xfId="0" applyBorder="1">
      <alignment vertical="center"/>
    </xf>
    <xf numFmtId="0" fontId="0" fillId="0" borderId="1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7" xfId="0" applyBorder="1" applyAlignment="1">
      <alignment horizontal="left" vertical="top"/>
    </xf>
    <xf numFmtId="0" fontId="20" fillId="0" borderId="0" xfId="0" applyFont="1">
      <alignment vertical="center"/>
    </xf>
    <xf numFmtId="0" fontId="20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13" xfId="0" applyBorder="1">
      <alignment vertical="center"/>
    </xf>
    <xf numFmtId="0" fontId="0" fillId="0" borderId="25" xfId="0" applyBorder="1">
      <alignment vertical="center"/>
    </xf>
    <xf numFmtId="0" fontId="0" fillId="0" borderId="12" xfId="0" applyBorder="1">
      <alignment vertical="center"/>
    </xf>
    <xf numFmtId="0" fontId="3" fillId="0" borderId="0" xfId="0" quotePrefix="1" applyFont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7" fillId="3" borderId="0" xfId="0" applyFont="1" applyFill="1" applyBorder="1" applyAlignment="1">
      <alignment horizontal="left" vertical="center" wrapText="1"/>
    </xf>
    <xf numFmtId="0" fontId="7" fillId="3" borderId="23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shrinkToFit="1"/>
    </xf>
    <xf numFmtId="0" fontId="3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 shrinkToFit="1"/>
    </xf>
    <xf numFmtId="0" fontId="3" fillId="3" borderId="0" xfId="0" applyFont="1" applyFill="1" applyBorder="1" applyAlignment="1">
      <alignment horizontal="right" vertical="center"/>
    </xf>
    <xf numFmtId="0" fontId="7" fillId="0" borderId="2" xfId="0" applyFont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right" vertical="center" shrinkToFit="1"/>
    </xf>
    <xf numFmtId="0" fontId="6" fillId="3" borderId="5" xfId="0" applyFont="1" applyFill="1" applyBorder="1" applyAlignment="1">
      <alignment horizontal="left"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7" fillId="3" borderId="0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0" borderId="0" xfId="0" quotePrefix="1" applyFont="1" applyAlignment="1">
      <alignment horizontal="left" vertical="top"/>
    </xf>
    <xf numFmtId="0" fontId="3" fillId="0" borderId="0" xfId="0" applyFont="1" applyAlignment="1">
      <alignment vertical="top"/>
    </xf>
    <xf numFmtId="0" fontId="0" fillId="6" borderId="4" xfId="0" applyFill="1" applyBorder="1">
      <alignment vertical="center"/>
    </xf>
    <xf numFmtId="0" fontId="7" fillId="6" borderId="4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horizontal="left" vertical="center" wrapText="1"/>
    </xf>
    <xf numFmtId="0" fontId="7" fillId="6" borderId="23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24" xfId="0" applyBorder="1">
      <alignment vertical="center"/>
    </xf>
    <xf numFmtId="0" fontId="0" fillId="0" borderId="6" xfId="0" applyBorder="1">
      <alignment vertical="center"/>
    </xf>
    <xf numFmtId="0" fontId="0" fillId="0" borderId="23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23" xfId="0" applyFont="1" applyFill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/>
    </xf>
    <xf numFmtId="0" fontId="3" fillId="3" borderId="1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13" borderId="9" xfId="0" applyFill="1" applyBorder="1">
      <alignment vertical="center"/>
    </xf>
    <xf numFmtId="0" fontId="0" fillId="0" borderId="0" xfId="0" applyBorder="1">
      <alignment vertical="center"/>
    </xf>
    <xf numFmtId="0" fontId="0" fillId="10" borderId="0" xfId="0" applyFill="1">
      <alignment vertical="center"/>
    </xf>
    <xf numFmtId="0" fontId="0" fillId="10" borderId="0" xfId="0" quotePrefix="1" applyFill="1" applyAlignment="1">
      <alignment horizontal="left" vertical="center"/>
    </xf>
    <xf numFmtId="0" fontId="0" fillId="12" borderId="9" xfId="0" applyFill="1" applyBorder="1">
      <alignment vertical="center"/>
    </xf>
    <xf numFmtId="0" fontId="3" fillId="10" borderId="0" xfId="0" applyFont="1" applyFill="1">
      <alignment vertical="center"/>
    </xf>
    <xf numFmtId="0" fontId="0" fillId="14" borderId="0" xfId="0" quotePrefix="1" applyFill="1" applyAlignment="1">
      <alignment horizontal="left" vertical="center" wrapText="1"/>
    </xf>
    <xf numFmtId="0" fontId="0" fillId="15" borderId="9" xfId="0" applyFill="1" applyBorder="1">
      <alignment vertical="center"/>
    </xf>
    <xf numFmtId="0" fontId="0" fillId="16" borderId="9" xfId="0" applyFill="1" applyBorder="1">
      <alignment vertical="center"/>
    </xf>
    <xf numFmtId="0" fontId="0" fillId="16" borderId="9" xfId="0" applyFill="1" applyBorder="1" applyAlignment="1">
      <alignment horizontal="center" vertical="center"/>
    </xf>
    <xf numFmtId="177" fontId="12" fillId="6" borderId="0" xfId="0" applyNumberFormat="1" applyFont="1" applyFill="1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3" fillId="10" borderId="0" xfId="0" quotePrefix="1" applyFont="1" applyFill="1" applyAlignment="1">
      <alignment horizontal="left" vertical="top"/>
    </xf>
    <xf numFmtId="0" fontId="20" fillId="0" borderId="9" xfId="0" quotePrefix="1" applyFont="1" applyBorder="1" applyAlignment="1">
      <alignment horizontal="left" vertical="center"/>
    </xf>
    <xf numFmtId="0" fontId="0" fillId="17" borderId="0" xfId="0" quotePrefix="1" applyFill="1" applyAlignment="1">
      <alignment horizontal="left" vertical="center"/>
    </xf>
    <xf numFmtId="0" fontId="0" fillId="13" borderId="17" xfId="0" applyNumberFormat="1" applyFill="1" applyBorder="1">
      <alignment vertical="center"/>
    </xf>
    <xf numFmtId="0" fontId="0" fillId="0" borderId="9" xfId="0" applyFill="1" applyBorder="1">
      <alignment vertical="center"/>
    </xf>
    <xf numFmtId="0" fontId="3" fillId="4" borderId="0" xfId="0" quotePrefix="1" applyFont="1" applyFill="1" applyBorder="1" applyAlignment="1">
      <alignment horizontal="left" vertical="center"/>
    </xf>
    <xf numFmtId="0" fontId="3" fillId="3" borderId="0" xfId="0" quotePrefix="1" applyFont="1" applyFill="1" applyBorder="1" applyAlignment="1">
      <alignment horizontal="left" vertical="center"/>
    </xf>
    <xf numFmtId="0" fontId="0" fillId="0" borderId="12" xfId="0" quotePrefix="1" applyBorder="1" applyAlignment="1">
      <alignment horizontal="left" vertical="center"/>
    </xf>
    <xf numFmtId="0" fontId="6" fillId="3" borderId="0" xfId="0" quotePrefix="1" applyFont="1" applyFill="1" applyBorder="1" applyAlignment="1">
      <alignment horizontal="left" vertical="center"/>
    </xf>
    <xf numFmtId="0" fontId="0" fillId="0" borderId="9" xfId="0" applyFill="1" applyBorder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28" fillId="0" borderId="0" xfId="0" quotePrefix="1" applyFont="1" applyAlignment="1">
      <alignment horizontal="left" vertical="center"/>
    </xf>
    <xf numFmtId="0" fontId="28" fillId="0" borderId="0" xfId="0" applyFont="1">
      <alignment vertical="center"/>
    </xf>
    <xf numFmtId="0" fontId="20" fillId="7" borderId="9" xfId="0" quotePrefix="1" applyFont="1" applyFill="1" applyBorder="1" applyAlignment="1" applyProtection="1">
      <alignment horizontal="center" vertical="center"/>
      <protection locked="0"/>
    </xf>
    <xf numFmtId="0" fontId="7" fillId="3" borderId="0" xfId="0" quotePrefix="1" applyFont="1" applyFill="1" applyBorder="1" applyAlignment="1">
      <alignment horizontal="left"/>
    </xf>
    <xf numFmtId="0" fontId="20" fillId="7" borderId="86" xfId="0" quotePrefix="1" applyFont="1" applyFill="1" applyBorder="1" applyAlignment="1" applyProtection="1">
      <alignment horizontal="center" vertical="center"/>
      <protection locked="0"/>
    </xf>
    <xf numFmtId="0" fontId="18" fillId="0" borderId="0" xfId="0" applyFo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quotePrefix="1" applyFont="1" applyAlignment="1">
      <alignment horizontal="left" vertical="center" wrapText="1"/>
    </xf>
    <xf numFmtId="0" fontId="14" fillId="3" borderId="0" xfId="1" quotePrefix="1" applyFill="1" applyAlignment="1" applyProtection="1">
      <alignment horizontal="right" vertical="center"/>
    </xf>
    <xf numFmtId="0" fontId="25" fillId="0" borderId="0" xfId="0" applyFont="1" applyAlignment="1">
      <alignment vertical="center" wrapText="1"/>
    </xf>
    <xf numFmtId="0" fontId="25" fillId="0" borderId="0" xfId="0" applyFont="1">
      <alignment vertical="center"/>
    </xf>
    <xf numFmtId="0" fontId="18" fillId="0" borderId="0" xfId="0" applyFont="1" applyAlignment="1">
      <alignment vertical="center"/>
    </xf>
    <xf numFmtId="0" fontId="3" fillId="2" borderId="12" xfId="0" applyFont="1" applyFill="1" applyBorder="1" applyAlignment="1" applyProtection="1">
      <alignment vertical="center" shrinkToFit="1"/>
      <protection locked="0"/>
    </xf>
    <xf numFmtId="0" fontId="3" fillId="2" borderId="11" xfId="0" applyFont="1" applyFill="1" applyBorder="1" applyAlignment="1" applyProtection="1">
      <alignment vertical="center" shrinkToFit="1"/>
      <protection locked="0"/>
    </xf>
    <xf numFmtId="0" fontId="3" fillId="2" borderId="7" xfId="0" applyFont="1" applyFill="1" applyBorder="1" applyAlignment="1" applyProtection="1">
      <alignment vertical="center" shrinkToFit="1"/>
      <protection locked="0"/>
    </xf>
    <xf numFmtId="0" fontId="3" fillId="2" borderId="3" xfId="0" applyFont="1" applyFill="1" applyBorder="1" applyAlignment="1" applyProtection="1">
      <alignment vertical="center" shrinkToFit="1"/>
      <protection locked="0"/>
    </xf>
    <xf numFmtId="0" fontId="3" fillId="0" borderId="11" xfId="0" applyFont="1" applyFill="1" applyBorder="1" applyAlignment="1" applyProtection="1">
      <alignment vertical="center" shrinkToFit="1"/>
      <protection locked="0"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3" fillId="0" borderId="3" xfId="0" applyFont="1" applyFill="1" applyBorder="1" applyAlignment="1" applyProtection="1">
      <alignment vertical="center" shrinkToFit="1"/>
      <protection locked="0"/>
    </xf>
    <xf numFmtId="0" fontId="3" fillId="0" borderId="24" xfId="0" applyFont="1" applyFill="1" applyBorder="1" applyAlignment="1" applyProtection="1">
      <alignment vertical="center" shrinkToFit="1"/>
      <protection locked="0"/>
    </xf>
    <xf numFmtId="0" fontId="6" fillId="2" borderId="17" xfId="0" applyFont="1" applyFill="1" applyBorder="1" applyAlignment="1" applyProtection="1">
      <alignment horizontal="left" vertical="center" shrinkToFit="1"/>
      <protection locked="0"/>
    </xf>
    <xf numFmtId="0" fontId="6" fillId="2" borderId="1" xfId="0" applyFont="1" applyFill="1" applyBorder="1" applyAlignment="1" applyProtection="1">
      <alignment horizontal="left" vertical="center" shrinkToFit="1"/>
      <protection locked="0"/>
    </xf>
    <xf numFmtId="0" fontId="6" fillId="2" borderId="2" xfId="0" applyFont="1" applyFill="1" applyBorder="1" applyAlignment="1" applyProtection="1">
      <alignment horizontal="left" vertical="center" shrinkToFit="1"/>
      <protection locked="0"/>
    </xf>
    <xf numFmtId="38" fontId="3" fillId="2" borderId="17" xfId="2" applyFont="1" applyFill="1" applyBorder="1" applyAlignment="1" applyProtection="1">
      <alignment horizontal="right" vertical="center" shrinkToFit="1"/>
      <protection locked="0"/>
    </xf>
    <xf numFmtId="38" fontId="3" fillId="2" borderId="1" xfId="2" applyFont="1" applyFill="1" applyBorder="1" applyAlignment="1" applyProtection="1">
      <alignment horizontal="right" vertical="center" shrinkToFit="1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18" fillId="0" borderId="0" xfId="0" quotePrefix="1" applyFont="1" applyAlignment="1">
      <alignment horizontal="left" vertical="center"/>
    </xf>
    <xf numFmtId="40" fontId="3" fillId="2" borderId="84" xfId="2" applyNumberFormat="1" applyFont="1" applyFill="1" applyBorder="1" applyAlignment="1" applyProtection="1">
      <alignment horizontal="right" vertical="center" shrinkToFit="1"/>
      <protection locked="0"/>
    </xf>
    <xf numFmtId="40" fontId="3" fillId="2" borderId="70" xfId="2" applyNumberFormat="1" applyFont="1" applyFill="1" applyBorder="1" applyAlignment="1" applyProtection="1">
      <alignment horizontal="right" vertical="center" shrinkToFit="1"/>
      <protection locked="0"/>
    </xf>
    <xf numFmtId="40" fontId="3" fillId="2" borderId="13" xfId="2" applyNumberFormat="1" applyFont="1" applyFill="1" applyBorder="1" applyAlignment="1" applyProtection="1">
      <alignment horizontal="right" vertical="center" shrinkToFit="1"/>
      <protection locked="0"/>
    </xf>
    <xf numFmtId="40" fontId="3" fillId="2" borderId="6" xfId="2" applyNumberFormat="1" applyFont="1" applyFill="1" applyBorder="1" applyAlignment="1" applyProtection="1">
      <alignment horizontal="right" vertical="center" shrinkToFit="1"/>
      <protection locked="0"/>
    </xf>
    <xf numFmtId="40" fontId="3" fillId="2" borderId="25" xfId="2" applyNumberFormat="1" applyFont="1" applyFill="1" applyBorder="1" applyAlignment="1" applyProtection="1">
      <alignment horizontal="right" vertical="center" shrinkToFit="1"/>
      <protection locked="0"/>
    </xf>
    <xf numFmtId="40" fontId="3" fillId="2" borderId="7" xfId="2" applyNumberFormat="1" applyFont="1" applyFill="1" applyBorder="1" applyAlignment="1" applyProtection="1">
      <alignment horizontal="right" vertical="center" shrinkToFit="1"/>
      <protection locked="0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73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7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40" fontId="3" fillId="2" borderId="30" xfId="2" applyNumberFormat="1" applyFont="1" applyFill="1" applyBorder="1" applyAlignment="1" applyProtection="1">
      <alignment horizontal="right" vertical="center" shrinkToFit="1"/>
      <protection locked="0"/>
    </xf>
    <xf numFmtId="40" fontId="3" fillId="2" borderId="3" xfId="2" applyNumberFormat="1" applyFont="1" applyFill="1" applyBorder="1" applyAlignment="1" applyProtection="1">
      <alignment horizontal="right" vertical="center" shrinkToFit="1"/>
      <protection locked="0"/>
    </xf>
    <xf numFmtId="0" fontId="3" fillId="2" borderId="17" xfId="0" applyFont="1" applyFill="1" applyBorder="1" applyAlignment="1" applyProtection="1">
      <alignment vertical="center" shrinkToFit="1"/>
      <protection locked="0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2" borderId="2" xfId="0" applyFont="1" applyFill="1" applyBorder="1" applyAlignment="1" applyProtection="1">
      <alignment vertical="center" shrinkToFit="1"/>
      <protection locked="0"/>
    </xf>
    <xf numFmtId="176" fontId="3" fillId="2" borderId="17" xfId="0" applyNumberFormat="1" applyFont="1" applyFill="1" applyBorder="1" applyAlignment="1" applyProtection="1">
      <alignment horizontal="right" vertical="center" shrinkToFit="1"/>
      <protection locked="0"/>
    </xf>
    <xf numFmtId="176" fontId="3" fillId="2" borderId="1" xfId="0" applyNumberFormat="1" applyFont="1" applyFill="1" applyBorder="1" applyAlignment="1" applyProtection="1">
      <alignment horizontal="right" vertical="center" shrinkToFit="1"/>
      <protection locked="0"/>
    </xf>
    <xf numFmtId="176" fontId="3" fillId="2" borderId="2" xfId="0" applyNumberFormat="1" applyFont="1" applyFill="1" applyBorder="1" applyAlignment="1" applyProtection="1">
      <alignment horizontal="right" vertical="center" shrinkToFit="1"/>
      <protection locked="0"/>
    </xf>
    <xf numFmtId="0" fontId="3" fillId="2" borderId="78" xfId="0" applyFont="1" applyFill="1" applyBorder="1" applyAlignment="1" applyProtection="1">
      <alignment horizontal="center" vertical="center" shrinkToFit="1"/>
      <protection locked="0"/>
    </xf>
    <xf numFmtId="0" fontId="3" fillId="2" borderId="79" xfId="0" applyFont="1" applyFill="1" applyBorder="1" applyAlignment="1" applyProtection="1">
      <alignment horizontal="center" vertical="center" shrinkToFit="1"/>
      <protection locked="0"/>
    </xf>
    <xf numFmtId="0" fontId="3" fillId="2" borderId="79" xfId="0" applyFont="1" applyFill="1" applyBorder="1" applyAlignment="1" applyProtection="1">
      <alignment vertical="center" shrinkToFit="1"/>
      <protection locked="0"/>
    </xf>
    <xf numFmtId="0" fontId="3" fillId="2" borderId="80" xfId="0" applyFont="1" applyFill="1" applyBorder="1" applyAlignment="1" applyProtection="1">
      <alignment vertical="center" shrinkToFit="1"/>
      <protection locked="0"/>
    </xf>
    <xf numFmtId="0" fontId="7" fillId="3" borderId="0" xfId="0" quotePrefix="1" applyFont="1" applyFill="1" applyBorder="1" applyAlignment="1">
      <alignment horizontal="left" vertical="center" shrinkToFit="1"/>
    </xf>
    <xf numFmtId="0" fontId="7" fillId="3" borderId="0" xfId="0" applyFont="1" applyFill="1" applyBorder="1" applyAlignment="1">
      <alignment horizontal="left" vertical="center" shrinkToFit="1"/>
    </xf>
    <xf numFmtId="0" fontId="7" fillId="3" borderId="23" xfId="0" applyFont="1" applyFill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38" fontId="7" fillId="2" borderId="1" xfId="2" applyFont="1" applyFill="1" applyBorder="1" applyAlignment="1" applyProtection="1">
      <alignment horizontal="right" vertical="center" shrinkToFit="1"/>
      <protection locked="0"/>
    </xf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3" fillId="3" borderId="3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6" fillId="3" borderId="17" xfId="0" applyFont="1" applyFill="1" applyBorder="1" applyAlignment="1">
      <alignment vertical="center" shrinkToFit="1"/>
    </xf>
    <xf numFmtId="0" fontId="6" fillId="3" borderId="1" xfId="0" applyFont="1" applyFill="1" applyBorder="1" applyAlignment="1">
      <alignment vertical="center" shrinkToFit="1"/>
    </xf>
    <xf numFmtId="0" fontId="6" fillId="3" borderId="2" xfId="0" applyFont="1" applyFill="1" applyBorder="1" applyAlignment="1">
      <alignment vertical="center" shrinkToFit="1"/>
    </xf>
    <xf numFmtId="0" fontId="6" fillId="0" borderId="17" xfId="0" quotePrefix="1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left" vertical="center"/>
    </xf>
    <xf numFmtId="0" fontId="7" fillId="3" borderId="0" xfId="0" quotePrefix="1" applyFont="1" applyFill="1" applyBorder="1" applyAlignment="1">
      <alignment horizontal="left" vertical="center"/>
    </xf>
    <xf numFmtId="0" fontId="7" fillId="3" borderId="23" xfId="0" quotePrefix="1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 wrapText="1"/>
    </xf>
    <xf numFmtId="0" fontId="7" fillId="3" borderId="23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left" vertical="center" wrapText="1"/>
    </xf>
    <xf numFmtId="40" fontId="3" fillId="2" borderId="18" xfId="2" applyNumberFormat="1" applyFont="1" applyFill="1" applyBorder="1" applyAlignment="1" applyProtection="1">
      <alignment horizontal="right" vertical="center" shrinkToFit="1"/>
      <protection locked="0"/>
    </xf>
    <xf numFmtId="40" fontId="3" fillId="2" borderId="19" xfId="2" applyNumberFormat="1" applyFont="1" applyFill="1" applyBorder="1" applyAlignment="1" applyProtection="1">
      <alignment horizontal="right" vertical="center" shrinkToFit="1"/>
      <protection locked="0"/>
    </xf>
    <xf numFmtId="40" fontId="3" fillId="2" borderId="0" xfId="2" applyNumberFormat="1" applyFont="1" applyFill="1" applyBorder="1" applyAlignment="1" applyProtection="1">
      <alignment horizontal="right" vertical="center" shrinkToFit="1"/>
      <protection locked="0"/>
    </xf>
    <xf numFmtId="40" fontId="3" fillId="2" borderId="72" xfId="2" applyNumberFormat="1" applyFont="1" applyFill="1" applyBorder="1" applyAlignment="1" applyProtection="1">
      <alignment horizontal="right" vertical="center" shrinkToFit="1"/>
      <protection locked="0"/>
    </xf>
    <xf numFmtId="40" fontId="3" fillId="2" borderId="28" xfId="2" applyNumberFormat="1" applyFont="1" applyFill="1" applyBorder="1" applyAlignment="1" applyProtection="1">
      <alignment horizontal="right" vertical="center" shrinkToFit="1"/>
      <protection locked="0"/>
    </xf>
    <xf numFmtId="0" fontId="6" fillId="3" borderId="0" xfId="0" quotePrefix="1" applyFont="1" applyFill="1" applyBorder="1" applyAlignment="1">
      <alignment horizontal="left" vertical="top" wrapText="1"/>
    </xf>
    <xf numFmtId="0" fontId="7" fillId="0" borderId="2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3" fillId="3" borderId="4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22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 shrinkToFit="1"/>
    </xf>
    <xf numFmtId="0" fontId="6" fillId="3" borderId="11" xfId="0" applyFont="1" applyFill="1" applyBorder="1" applyAlignment="1">
      <alignment vertical="center" shrinkToFit="1"/>
    </xf>
    <xf numFmtId="0" fontId="6" fillId="3" borderId="10" xfId="0" applyFont="1" applyFill="1" applyBorder="1" applyAlignment="1">
      <alignment vertical="center" shrinkToFit="1"/>
    </xf>
    <xf numFmtId="0" fontId="6" fillId="3" borderId="17" xfId="0" quotePrefix="1" applyFont="1" applyFill="1" applyBorder="1" applyAlignment="1">
      <alignment horizontal="left" vertical="center" shrinkToFit="1"/>
    </xf>
    <xf numFmtId="0" fontId="6" fillId="3" borderId="1" xfId="0" applyFont="1" applyFill="1" applyBorder="1" applyAlignment="1">
      <alignment horizontal="left" vertical="center" shrinkToFit="1"/>
    </xf>
    <xf numFmtId="0" fontId="6" fillId="3" borderId="2" xfId="0" applyFont="1" applyFill="1" applyBorder="1" applyAlignment="1">
      <alignment horizontal="left" vertical="center" shrinkToFit="1"/>
    </xf>
    <xf numFmtId="0" fontId="6" fillId="3" borderId="56" xfId="0" applyFont="1" applyFill="1" applyBorder="1" applyAlignment="1">
      <alignment horizontal="center" vertical="center" textRotation="255"/>
    </xf>
    <xf numFmtId="0" fontId="6" fillId="3" borderId="57" xfId="0" applyFont="1" applyFill="1" applyBorder="1" applyAlignment="1">
      <alignment horizontal="center" vertical="center" textRotation="255"/>
    </xf>
    <xf numFmtId="0" fontId="6" fillId="3" borderId="64" xfId="0" applyFont="1" applyFill="1" applyBorder="1" applyAlignment="1">
      <alignment horizontal="center" vertical="center" textRotation="255"/>
    </xf>
    <xf numFmtId="0" fontId="3" fillId="3" borderId="57" xfId="0" applyFont="1" applyFill="1" applyBorder="1" applyAlignment="1">
      <alignment horizontal="center" vertical="center" textRotation="255" shrinkToFit="1"/>
    </xf>
    <xf numFmtId="0" fontId="3" fillId="3" borderId="58" xfId="0" applyFont="1" applyFill="1" applyBorder="1" applyAlignment="1">
      <alignment horizontal="center" vertical="center" textRotation="255" shrinkToFit="1"/>
    </xf>
    <xf numFmtId="38" fontId="3" fillId="2" borderId="6" xfId="2" applyFont="1" applyFill="1" applyBorder="1" applyAlignment="1" applyProtection="1">
      <alignment horizontal="right" vertical="center" shrinkToFit="1"/>
      <protection locked="0"/>
    </xf>
    <xf numFmtId="38" fontId="3" fillId="2" borderId="0" xfId="2" applyFont="1" applyFill="1" applyBorder="1" applyAlignment="1" applyProtection="1">
      <alignment horizontal="right" vertical="center" shrinkToFit="1"/>
      <protection locked="0"/>
    </xf>
    <xf numFmtId="38" fontId="3" fillId="2" borderId="7" xfId="2" applyFont="1" applyFill="1" applyBorder="1" applyAlignment="1" applyProtection="1">
      <alignment horizontal="right" vertical="center" shrinkToFit="1"/>
      <protection locked="0"/>
    </xf>
    <xf numFmtId="38" fontId="3" fillId="2" borderId="3" xfId="2" applyFont="1" applyFill="1" applyBorder="1" applyAlignment="1" applyProtection="1">
      <alignment horizontal="right" vertical="center" shrinkToFit="1"/>
      <protection locked="0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55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6" fillId="2" borderId="31" xfId="0" applyFont="1" applyFill="1" applyBorder="1" applyAlignment="1" applyProtection="1">
      <alignment horizontal="center" vertical="center" shrinkToFit="1"/>
      <protection locked="0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3" borderId="48" xfId="0" quotePrefix="1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4" fillId="3" borderId="0" xfId="0" quotePrefix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  <xf numFmtId="0" fontId="3" fillId="2" borderId="45" xfId="0" applyFont="1" applyFill="1" applyBorder="1" applyAlignment="1" applyProtection="1">
      <alignment vertical="center" shrinkToFit="1"/>
      <protection locked="0"/>
    </xf>
    <xf numFmtId="0" fontId="3" fillId="2" borderId="43" xfId="0" applyFont="1" applyFill="1" applyBorder="1" applyAlignment="1" applyProtection="1">
      <alignment vertical="center" shrinkToFit="1"/>
      <protection locked="0"/>
    </xf>
    <xf numFmtId="0" fontId="3" fillId="2" borderId="44" xfId="0" applyFont="1" applyFill="1" applyBorder="1" applyAlignment="1" applyProtection="1">
      <alignment vertical="center" shrinkToFit="1"/>
      <protection locked="0"/>
    </xf>
    <xf numFmtId="40" fontId="3" fillId="2" borderId="11" xfId="2" applyNumberFormat="1" applyFont="1" applyFill="1" applyBorder="1" applyAlignment="1" applyProtection="1">
      <alignment horizontal="right" vertical="center" shrinkToFit="1"/>
      <protection locked="0"/>
    </xf>
    <xf numFmtId="0" fontId="6" fillId="3" borderId="11" xfId="0" quotePrefix="1" applyFont="1" applyFill="1" applyBorder="1" applyAlignment="1">
      <alignment horizontal="left" vertical="top" wrapText="1"/>
    </xf>
    <xf numFmtId="0" fontId="3" fillId="3" borderId="17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 shrinkToFit="1"/>
    </xf>
    <xf numFmtId="0" fontId="3" fillId="3" borderId="47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7" fillId="3" borderId="0" xfId="0" quotePrefix="1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 applyProtection="1">
      <alignment horizontal="left" vertical="center" shrinkToFit="1"/>
      <protection locked="0"/>
    </xf>
    <xf numFmtId="0" fontId="3" fillId="2" borderId="11" xfId="0" applyFont="1" applyFill="1" applyBorder="1" applyAlignment="1" applyProtection="1">
      <alignment horizontal="left" vertical="center" shrinkToFit="1"/>
      <protection locked="0"/>
    </xf>
    <xf numFmtId="0" fontId="3" fillId="2" borderId="10" xfId="0" applyFont="1" applyFill="1" applyBorder="1" applyAlignment="1" applyProtection="1">
      <alignment horizontal="left" vertical="center" shrinkToFit="1"/>
      <protection locked="0"/>
    </xf>
    <xf numFmtId="0" fontId="3" fillId="2" borderId="7" xfId="0" applyFont="1" applyFill="1" applyBorder="1" applyAlignment="1" applyProtection="1">
      <alignment horizontal="left" vertical="center" shrinkToFit="1"/>
      <protection locked="0"/>
    </xf>
    <xf numFmtId="0" fontId="3" fillId="2" borderId="3" xfId="0" applyFont="1" applyFill="1" applyBorder="1" applyAlignment="1" applyProtection="1">
      <alignment horizontal="left" vertical="center" shrinkToFit="1"/>
      <protection locked="0"/>
    </xf>
    <xf numFmtId="0" fontId="3" fillId="2" borderId="24" xfId="0" applyFont="1" applyFill="1" applyBorder="1" applyAlignment="1" applyProtection="1">
      <alignment horizontal="left" vertical="center" shrinkToFit="1"/>
      <protection locked="0"/>
    </xf>
    <xf numFmtId="0" fontId="3" fillId="3" borderId="74" xfId="0" applyFont="1" applyFill="1" applyBorder="1" applyAlignment="1">
      <alignment horizontal="center" vertical="center"/>
    </xf>
    <xf numFmtId="0" fontId="6" fillId="2" borderId="45" xfId="0" applyFont="1" applyFill="1" applyBorder="1" applyAlignment="1" applyProtection="1">
      <alignment horizontal="left" vertical="center" shrinkToFit="1"/>
      <protection locked="0"/>
    </xf>
    <xf numFmtId="0" fontId="6" fillId="2" borderId="43" xfId="0" applyFont="1" applyFill="1" applyBorder="1" applyAlignment="1" applyProtection="1">
      <alignment horizontal="left" vertical="center" shrinkToFit="1"/>
      <protection locked="0"/>
    </xf>
    <xf numFmtId="0" fontId="6" fillId="2" borderId="44" xfId="0" applyFont="1" applyFill="1" applyBorder="1" applyAlignment="1" applyProtection="1">
      <alignment horizontal="left" vertical="center" shrinkToFit="1"/>
      <protection locked="0"/>
    </xf>
    <xf numFmtId="38" fontId="3" fillId="2" borderId="45" xfId="2" applyFont="1" applyFill="1" applyBorder="1" applyAlignment="1" applyProtection="1">
      <alignment horizontal="right" vertical="center" shrinkToFit="1"/>
      <protection locked="0"/>
    </xf>
    <xf numFmtId="38" fontId="3" fillId="2" borderId="43" xfId="2" applyFont="1" applyFill="1" applyBorder="1" applyAlignment="1" applyProtection="1">
      <alignment horizontal="right" vertical="center" shrinkToFit="1"/>
      <protection locked="0"/>
    </xf>
    <xf numFmtId="0" fontId="3" fillId="3" borderId="43" xfId="0" applyFont="1" applyFill="1" applyBorder="1" applyAlignment="1">
      <alignment horizontal="center" vertical="center"/>
    </xf>
    <xf numFmtId="0" fontId="3" fillId="3" borderId="67" xfId="0" applyFont="1" applyFill="1" applyBorder="1" applyAlignment="1">
      <alignment horizontal="center" vertical="center"/>
    </xf>
    <xf numFmtId="0" fontId="3" fillId="3" borderId="66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left" vertical="center" shrinkToFit="1"/>
    </xf>
    <xf numFmtId="0" fontId="3" fillId="3" borderId="56" xfId="0" applyFont="1" applyFill="1" applyBorder="1" applyAlignment="1">
      <alignment horizontal="center" vertical="center" textRotation="255"/>
    </xf>
    <xf numFmtId="0" fontId="3" fillId="3" borderId="57" xfId="0" applyFont="1" applyFill="1" applyBorder="1" applyAlignment="1">
      <alignment horizontal="center" vertical="center" textRotation="255"/>
    </xf>
    <xf numFmtId="0" fontId="3" fillId="3" borderId="64" xfId="0" applyFont="1" applyFill="1" applyBorder="1" applyAlignment="1">
      <alignment horizontal="center" vertical="center" textRotation="255"/>
    </xf>
    <xf numFmtId="0" fontId="3" fillId="3" borderId="74" xfId="0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left" vertical="center" shrinkToFit="1"/>
    </xf>
    <xf numFmtId="0" fontId="6" fillId="2" borderId="0" xfId="0" applyFont="1" applyFill="1" applyBorder="1" applyAlignment="1" applyProtection="1">
      <alignment horizontal="left" vertical="center" shrinkToFit="1"/>
      <protection locked="0"/>
    </xf>
    <xf numFmtId="0" fontId="3" fillId="3" borderId="2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left" vertical="center"/>
    </xf>
    <xf numFmtId="0" fontId="3" fillId="3" borderId="27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38" fontId="3" fillId="2" borderId="12" xfId="2" applyFont="1" applyFill="1" applyBorder="1" applyAlignment="1" applyProtection="1">
      <alignment horizontal="right" vertical="center" shrinkToFit="1"/>
      <protection locked="0"/>
    </xf>
    <xf numFmtId="38" fontId="3" fillId="2" borderId="11" xfId="2" applyFont="1" applyFill="1" applyBorder="1" applyAlignment="1" applyProtection="1">
      <alignment horizontal="right" vertical="center" shrinkToFit="1"/>
      <protection locked="0"/>
    </xf>
    <xf numFmtId="0" fontId="5" fillId="5" borderId="34" xfId="0" applyFont="1" applyFill="1" applyBorder="1" applyAlignment="1">
      <alignment horizontal="left" vertical="center"/>
    </xf>
    <xf numFmtId="0" fontId="5" fillId="5" borderId="35" xfId="0" applyFont="1" applyFill="1" applyBorder="1" applyAlignment="1">
      <alignment horizontal="left" vertical="center"/>
    </xf>
    <xf numFmtId="0" fontId="5" fillId="5" borderId="36" xfId="0" applyFont="1" applyFill="1" applyBorder="1" applyAlignment="1">
      <alignment horizontal="left" vertical="center"/>
    </xf>
    <xf numFmtId="0" fontId="3" fillId="3" borderId="54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3" borderId="55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 applyProtection="1">
      <alignment horizontal="right" vertical="center" shrinkToFit="1"/>
      <protection locked="0"/>
    </xf>
    <xf numFmtId="0" fontId="7" fillId="3" borderId="0" xfId="0" applyFont="1" applyFill="1" applyBorder="1" applyAlignment="1">
      <alignment horizontal="distributed" vertical="center" shrinkToFit="1"/>
    </xf>
    <xf numFmtId="0" fontId="6" fillId="2" borderId="30" xfId="0" applyFont="1" applyFill="1" applyBorder="1" applyAlignment="1" applyProtection="1">
      <alignment horizontal="right" vertical="center" shrinkToFit="1"/>
      <protection locked="0"/>
    </xf>
    <xf numFmtId="0" fontId="6" fillId="3" borderId="0" xfId="0" quotePrefix="1" applyFont="1" applyFill="1" applyBorder="1" applyAlignment="1">
      <alignment horizontal="left" vertical="center" shrinkToFit="1"/>
    </xf>
    <xf numFmtId="0" fontId="5" fillId="3" borderId="0" xfId="0" applyFont="1" applyFill="1" applyBorder="1" applyAlignment="1">
      <alignment horizontal="left" vertical="center"/>
    </xf>
    <xf numFmtId="38" fontId="3" fillId="2" borderId="12" xfId="2" applyFont="1" applyFill="1" applyBorder="1" applyAlignment="1" applyProtection="1">
      <alignment vertical="center" shrinkToFit="1"/>
      <protection locked="0"/>
    </xf>
    <xf numFmtId="38" fontId="3" fillId="2" borderId="11" xfId="2" applyFont="1" applyFill="1" applyBorder="1" applyAlignment="1" applyProtection="1">
      <alignment vertical="center" shrinkToFit="1"/>
      <protection locked="0"/>
    </xf>
    <xf numFmtId="38" fontId="3" fillId="2" borderId="6" xfId="2" applyFont="1" applyFill="1" applyBorder="1" applyAlignment="1" applyProtection="1">
      <alignment vertical="center" shrinkToFit="1"/>
      <protection locked="0"/>
    </xf>
    <xf numFmtId="38" fontId="3" fillId="2" borderId="0" xfId="2" applyFont="1" applyFill="1" applyBorder="1" applyAlignment="1" applyProtection="1">
      <alignment vertical="center" shrinkToFit="1"/>
      <protection locked="0"/>
    </xf>
    <xf numFmtId="38" fontId="3" fillId="2" borderId="7" xfId="2" applyFont="1" applyFill="1" applyBorder="1" applyAlignment="1" applyProtection="1">
      <alignment vertical="center" shrinkToFit="1"/>
      <protection locked="0"/>
    </xf>
    <xf numFmtId="38" fontId="3" fillId="2" borderId="3" xfId="2" applyFont="1" applyFill="1" applyBorder="1" applyAlignment="1" applyProtection="1">
      <alignment vertical="center" shrinkToFit="1"/>
      <protection locked="0"/>
    </xf>
    <xf numFmtId="0" fontId="3" fillId="3" borderId="2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textRotation="255"/>
    </xf>
    <xf numFmtId="0" fontId="6" fillId="3" borderId="13" xfId="0" applyFont="1" applyFill="1" applyBorder="1" applyAlignment="1">
      <alignment horizontal="center" vertical="center" textRotation="255"/>
    </xf>
    <xf numFmtId="0" fontId="6" fillId="3" borderId="65" xfId="0" applyFont="1" applyFill="1" applyBorder="1" applyAlignment="1">
      <alignment horizontal="center" vertical="center" textRotation="255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76" fontId="3" fillId="2" borderId="45" xfId="0" applyNumberFormat="1" applyFont="1" applyFill="1" applyBorder="1" applyAlignment="1" applyProtection="1">
      <alignment horizontal="right" vertical="center" shrinkToFit="1"/>
      <protection locked="0"/>
    </xf>
    <xf numFmtId="176" fontId="3" fillId="2" borderId="43" xfId="0" applyNumberFormat="1" applyFont="1" applyFill="1" applyBorder="1" applyAlignment="1" applyProtection="1">
      <alignment horizontal="right" vertical="center" shrinkToFit="1"/>
      <protection locked="0"/>
    </xf>
    <xf numFmtId="176" fontId="3" fillId="2" borderId="44" xfId="0" applyNumberFormat="1" applyFont="1" applyFill="1" applyBorder="1" applyAlignment="1" applyProtection="1">
      <alignment horizontal="right" vertical="center" shrinkToFit="1"/>
      <protection locked="0"/>
    </xf>
    <xf numFmtId="0" fontId="3" fillId="2" borderId="45" xfId="0" applyFont="1" applyFill="1" applyBorder="1" applyAlignment="1" applyProtection="1">
      <alignment horizontal="center" vertical="center" shrinkToFit="1"/>
      <protection locked="0"/>
    </xf>
    <xf numFmtId="0" fontId="3" fillId="2" borderId="43" xfId="0" applyFont="1" applyFill="1" applyBorder="1" applyAlignment="1" applyProtection="1">
      <alignment horizontal="center" vertical="center" shrinkToFit="1"/>
      <protection locked="0"/>
    </xf>
    <xf numFmtId="0" fontId="3" fillId="2" borderId="44" xfId="0" applyFont="1" applyFill="1" applyBorder="1" applyAlignment="1" applyProtection="1">
      <alignment horizontal="center" vertical="center" shrinkToFit="1"/>
      <protection locked="0"/>
    </xf>
    <xf numFmtId="0" fontId="3" fillId="2" borderId="66" xfId="0" applyFont="1" applyFill="1" applyBorder="1" applyAlignment="1" applyProtection="1">
      <alignment horizontal="center" vertical="center" shrinkToFit="1"/>
      <protection locked="0"/>
    </xf>
    <xf numFmtId="0" fontId="6" fillId="3" borderId="0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38" fontId="3" fillId="13" borderId="17" xfId="2" applyFont="1" applyFill="1" applyBorder="1" applyAlignment="1" applyProtection="1">
      <alignment horizontal="right" vertical="center" shrinkToFit="1"/>
    </xf>
    <xf numFmtId="38" fontId="3" fillId="13" borderId="1" xfId="2" applyFont="1" applyFill="1" applyBorder="1" applyAlignment="1" applyProtection="1">
      <alignment horizontal="right" vertical="center" shrinkToFit="1"/>
    </xf>
    <xf numFmtId="38" fontId="3" fillId="2" borderId="30" xfId="2" applyFont="1" applyFill="1" applyBorder="1" applyAlignment="1" applyProtection="1">
      <alignment horizontal="right" vertical="center" shrinkToFit="1"/>
      <protection locked="0"/>
    </xf>
    <xf numFmtId="0" fontId="6" fillId="3" borderId="0" xfId="0" quotePrefix="1" applyFont="1" applyFill="1" applyAlignment="1">
      <alignment horizontal="right" vertical="center" shrinkToFit="1"/>
    </xf>
    <xf numFmtId="0" fontId="6" fillId="3" borderId="0" xfId="0" applyFont="1" applyFill="1" applyAlignment="1">
      <alignment horizontal="right" vertical="center" shrinkToFit="1"/>
    </xf>
    <xf numFmtId="176" fontId="3" fillId="2" borderId="28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17" xfId="0" applyFont="1" applyBorder="1" applyAlignment="1">
      <alignment vertical="center"/>
    </xf>
    <xf numFmtId="0" fontId="6" fillId="3" borderId="17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 applyProtection="1">
      <alignment horizontal="left" vertical="center" shrinkToFit="1"/>
      <protection locked="0"/>
    </xf>
    <xf numFmtId="0" fontId="3" fillId="2" borderId="2" xfId="0" applyFont="1" applyFill="1" applyBorder="1" applyAlignment="1" applyProtection="1">
      <alignment horizontal="left" vertical="center" shrinkToFit="1"/>
      <protection locked="0"/>
    </xf>
    <xf numFmtId="0" fontId="6" fillId="3" borderId="0" xfId="0" applyFont="1" applyFill="1" applyBorder="1" applyAlignment="1">
      <alignment vertical="center" shrinkToFit="1"/>
    </xf>
    <xf numFmtId="0" fontId="3" fillId="3" borderId="0" xfId="0" applyFont="1" applyFill="1" applyBorder="1" applyAlignment="1">
      <alignment horizontal="right" vertical="center"/>
    </xf>
    <xf numFmtId="0" fontId="7" fillId="6" borderId="0" xfId="0" applyFont="1" applyFill="1" applyBorder="1" applyAlignment="1">
      <alignment horizontal="center" vertical="center" shrinkToFit="1"/>
    </xf>
    <xf numFmtId="176" fontId="3" fillId="2" borderId="0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12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8" xfId="0" applyFont="1" applyBorder="1" applyAlignment="1">
      <alignment horizontal="center" vertical="center" textRotation="255" shrinkToFit="1"/>
    </xf>
    <xf numFmtId="0" fontId="6" fillId="0" borderId="13" xfId="0" applyFont="1" applyBorder="1" applyAlignment="1">
      <alignment horizontal="center" vertical="center" textRotation="255" shrinkToFit="1"/>
    </xf>
    <xf numFmtId="0" fontId="6" fillId="3" borderId="2" xfId="0" applyFont="1" applyFill="1" applyBorder="1" applyAlignment="1">
      <alignment vertical="center"/>
    </xf>
    <xf numFmtId="0" fontId="13" fillId="3" borderId="17" xfId="0" quotePrefix="1" applyFont="1" applyFill="1" applyBorder="1" applyAlignment="1">
      <alignment horizontal="left" vertical="center" shrinkToFit="1"/>
    </xf>
    <xf numFmtId="0" fontId="13" fillId="3" borderId="1" xfId="0" applyFont="1" applyFill="1" applyBorder="1" applyAlignment="1">
      <alignment horizontal="left" vertical="center" shrinkToFit="1"/>
    </xf>
    <xf numFmtId="0" fontId="13" fillId="3" borderId="2" xfId="0" applyFont="1" applyFill="1" applyBorder="1" applyAlignment="1">
      <alignment horizontal="left" vertical="center" shrinkToFit="1"/>
    </xf>
    <xf numFmtId="40" fontId="3" fillId="2" borderId="12" xfId="2" applyNumberFormat="1" applyFont="1" applyFill="1" applyBorder="1" applyAlignment="1" applyProtection="1">
      <alignment horizontal="right" vertical="center" shrinkToFit="1"/>
      <protection locked="0"/>
    </xf>
    <xf numFmtId="0" fontId="3" fillId="3" borderId="1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 textRotation="255"/>
    </xf>
    <xf numFmtId="0" fontId="3" fillId="4" borderId="69" xfId="0" applyFont="1" applyFill="1" applyBorder="1" applyAlignment="1">
      <alignment horizontal="center" vertical="center" textRotation="255"/>
    </xf>
    <xf numFmtId="0" fontId="3" fillId="4" borderId="57" xfId="0" applyFont="1" applyFill="1" applyBorder="1" applyAlignment="1">
      <alignment horizontal="center" vertical="center" textRotation="255"/>
    </xf>
    <xf numFmtId="0" fontId="3" fillId="4" borderId="58" xfId="0" applyFont="1" applyFill="1" applyBorder="1" applyAlignment="1">
      <alignment horizontal="center" vertical="center" textRotation="255"/>
    </xf>
    <xf numFmtId="0" fontId="3" fillId="4" borderId="0" xfId="0" quotePrefix="1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0" xfId="0" quotePrefix="1" applyFont="1" applyFill="1" applyBorder="1" applyAlignment="1">
      <alignment horizontal="left" vertical="center" shrinkToFit="1"/>
    </xf>
    <xf numFmtId="0" fontId="3" fillId="4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 applyProtection="1">
      <alignment horizontal="left" vertical="center" shrinkToFit="1"/>
      <protection locked="0"/>
    </xf>
    <xf numFmtId="0" fontId="6" fillId="3" borderId="0" xfId="0" applyFont="1" applyFill="1" applyBorder="1" applyAlignment="1">
      <alignment horizontal="center" vertical="center" shrinkToFit="1"/>
    </xf>
    <xf numFmtId="0" fontId="6" fillId="2" borderId="68" xfId="0" applyFont="1" applyFill="1" applyBorder="1" applyAlignment="1" applyProtection="1">
      <alignment horizontal="center" vertical="center" shrinkToFit="1"/>
      <protection locked="0"/>
    </xf>
    <xf numFmtId="0" fontId="6" fillId="2" borderId="43" xfId="0" applyFont="1" applyFill="1" applyBorder="1" applyAlignment="1" applyProtection="1">
      <alignment horizontal="center" vertical="center" shrinkToFit="1"/>
      <protection locked="0"/>
    </xf>
    <xf numFmtId="0" fontId="6" fillId="2" borderId="44" xfId="0" applyFont="1" applyFill="1" applyBorder="1" applyAlignment="1" applyProtection="1">
      <alignment horizontal="center" vertical="center" shrinkToFit="1"/>
      <protection locked="0"/>
    </xf>
    <xf numFmtId="0" fontId="6" fillId="3" borderId="0" xfId="0" applyFont="1" applyFill="1" applyAlignment="1">
      <alignment horizontal="left" vertical="center" shrinkToFit="1"/>
    </xf>
    <xf numFmtId="0" fontId="6" fillId="3" borderId="23" xfId="0" applyFont="1" applyFill="1" applyBorder="1" applyAlignment="1">
      <alignment horizontal="left" vertical="center" shrinkToFit="1"/>
    </xf>
    <xf numFmtId="0" fontId="5" fillId="5" borderId="48" xfId="0" quotePrefix="1" applyFont="1" applyFill="1" applyBorder="1" applyAlignment="1">
      <alignment horizontal="left" vertical="center"/>
    </xf>
    <xf numFmtId="0" fontId="5" fillId="5" borderId="49" xfId="0" applyFont="1" applyFill="1" applyBorder="1" applyAlignment="1">
      <alignment horizontal="left" vertical="center"/>
    </xf>
    <xf numFmtId="0" fontId="3" fillId="2" borderId="75" xfId="0" applyFont="1" applyFill="1" applyBorder="1" applyAlignment="1" applyProtection="1">
      <alignment horizontal="center" vertical="center" shrinkToFit="1"/>
      <protection locked="0"/>
    </xf>
    <xf numFmtId="0" fontId="3" fillId="2" borderId="76" xfId="0" applyFont="1" applyFill="1" applyBorder="1" applyAlignment="1" applyProtection="1">
      <alignment horizontal="center" vertical="center" shrinkToFit="1"/>
      <protection locked="0"/>
    </xf>
    <xf numFmtId="0" fontId="3" fillId="2" borderId="76" xfId="0" applyFont="1" applyFill="1" applyBorder="1" applyAlignment="1" applyProtection="1">
      <alignment vertical="center" shrinkToFit="1"/>
      <protection locked="0"/>
    </xf>
    <xf numFmtId="0" fontId="3" fillId="2" borderId="77" xfId="0" applyFont="1" applyFill="1" applyBorder="1" applyAlignment="1" applyProtection="1">
      <alignment vertical="center" shrinkToFit="1"/>
      <protection locked="0"/>
    </xf>
    <xf numFmtId="0" fontId="6" fillId="3" borderId="8" xfId="0" applyFont="1" applyFill="1" applyBorder="1" applyAlignment="1">
      <alignment horizontal="center" vertical="center" textRotation="255" shrinkToFit="1"/>
    </xf>
    <xf numFmtId="0" fontId="6" fillId="3" borderId="13" xfId="0" applyFont="1" applyFill="1" applyBorder="1" applyAlignment="1">
      <alignment horizontal="center" vertical="center" textRotation="255" shrinkToFit="1"/>
    </xf>
    <xf numFmtId="0" fontId="6" fillId="3" borderId="25" xfId="0" applyFont="1" applyFill="1" applyBorder="1" applyAlignment="1">
      <alignment horizontal="center" vertical="center" textRotation="255" shrinkToFit="1"/>
    </xf>
    <xf numFmtId="0" fontId="6" fillId="3" borderId="17" xfId="0" quotePrefix="1" applyFont="1" applyFill="1" applyBorder="1" applyAlignment="1">
      <alignment horizontal="left" vertical="center"/>
    </xf>
    <xf numFmtId="0" fontId="7" fillId="3" borderId="6" xfId="0" quotePrefix="1" applyFont="1" applyFill="1" applyBorder="1" applyAlignment="1">
      <alignment horizontal="left" vertical="center" shrinkToFit="1"/>
    </xf>
    <xf numFmtId="0" fontId="7" fillId="3" borderId="6" xfId="0" applyFont="1" applyFill="1" applyBorder="1" applyAlignment="1">
      <alignment horizontal="left" vertical="center" shrinkToFit="1"/>
    </xf>
    <xf numFmtId="0" fontId="7" fillId="3" borderId="5" xfId="0" applyFont="1" applyFill="1" applyBorder="1" applyAlignment="1">
      <alignment horizontal="left" vertical="center" shrinkToFit="1"/>
    </xf>
    <xf numFmtId="38" fontId="3" fillId="13" borderId="17" xfId="2" applyFont="1" applyFill="1" applyBorder="1" applyAlignment="1" applyProtection="1">
      <alignment horizontal="right" vertical="center" shrinkToFit="1"/>
      <protection locked="0"/>
    </xf>
    <xf numFmtId="38" fontId="3" fillId="13" borderId="1" xfId="2" applyFont="1" applyFill="1" applyBorder="1" applyAlignment="1" applyProtection="1">
      <alignment horizontal="right" vertical="center" shrinkToFit="1"/>
      <protection locked="0"/>
    </xf>
    <xf numFmtId="0" fontId="3" fillId="3" borderId="0" xfId="0" quotePrefix="1" applyFont="1" applyFill="1" applyBorder="1" applyAlignment="1">
      <alignment horizontal="left" vertical="center" shrinkToFit="1"/>
    </xf>
    <xf numFmtId="0" fontId="3" fillId="3" borderId="0" xfId="0" applyFont="1" applyFill="1" applyAlignment="1">
      <alignment horizontal="left" vertical="center" wrapText="1"/>
    </xf>
    <xf numFmtId="0" fontId="3" fillId="3" borderId="78" xfId="0" applyFont="1" applyFill="1" applyBorder="1" applyAlignment="1">
      <alignment horizontal="center" vertical="center" shrinkToFit="1"/>
    </xf>
    <xf numFmtId="0" fontId="3" fillId="3" borderId="79" xfId="0" applyFont="1" applyFill="1" applyBorder="1" applyAlignment="1">
      <alignment horizontal="center" vertical="center" shrinkToFit="1"/>
    </xf>
    <xf numFmtId="0" fontId="3" fillId="3" borderId="81" xfId="0" applyFont="1" applyFill="1" applyBorder="1" applyAlignment="1">
      <alignment horizontal="center" vertical="center" wrapText="1"/>
    </xf>
    <xf numFmtId="0" fontId="3" fillId="3" borderId="82" xfId="0" applyFont="1" applyFill="1" applyBorder="1" applyAlignment="1">
      <alignment horizontal="center" vertical="center" wrapText="1"/>
    </xf>
    <xf numFmtId="0" fontId="7" fillId="3" borderId="11" xfId="0" quotePrefix="1" applyFont="1" applyFill="1" applyBorder="1" applyAlignment="1">
      <alignment horizontal="left" vertical="center" shrinkToFit="1"/>
    </xf>
    <xf numFmtId="0" fontId="7" fillId="3" borderId="11" xfId="0" applyFont="1" applyFill="1" applyBorder="1" applyAlignment="1">
      <alignment horizontal="left" vertical="center" shrinkToFit="1"/>
    </xf>
    <xf numFmtId="0" fontId="3" fillId="2" borderId="78" xfId="0" quotePrefix="1" applyFont="1" applyFill="1" applyBorder="1" applyAlignment="1" applyProtection="1">
      <alignment horizontal="center" vertical="center" shrinkToFit="1"/>
      <protection locked="0"/>
    </xf>
    <xf numFmtId="0" fontId="3" fillId="2" borderId="17" xfId="0" quotePrefix="1" applyFont="1" applyFill="1" applyBorder="1" applyAlignment="1" applyProtection="1">
      <alignment horizontal="center" vertical="center" shrinkToFit="1"/>
      <protection locked="0"/>
    </xf>
    <xf numFmtId="0" fontId="7" fillId="3" borderId="12" xfId="0" quotePrefix="1" applyFont="1" applyFill="1" applyBorder="1" applyAlignment="1">
      <alignment horizontal="left" vertical="center" wrapText="1" shrinkToFit="1"/>
    </xf>
    <xf numFmtId="0" fontId="7" fillId="3" borderId="10" xfId="0" applyFont="1" applyFill="1" applyBorder="1" applyAlignment="1">
      <alignment horizontal="left" vertical="center" shrinkToFit="1"/>
    </xf>
    <xf numFmtId="0" fontId="7" fillId="3" borderId="7" xfId="0" applyFont="1" applyFill="1" applyBorder="1" applyAlignment="1">
      <alignment horizontal="left" vertical="center" shrinkToFit="1"/>
    </xf>
    <xf numFmtId="0" fontId="7" fillId="3" borderId="3" xfId="0" applyFont="1" applyFill="1" applyBorder="1" applyAlignment="1">
      <alignment horizontal="left" vertical="center" shrinkToFit="1"/>
    </xf>
    <xf numFmtId="0" fontId="7" fillId="3" borderId="24" xfId="0" applyFont="1" applyFill="1" applyBorder="1" applyAlignment="1">
      <alignment horizontal="left" vertical="center" shrinkToFit="1"/>
    </xf>
    <xf numFmtId="38" fontId="3" fillId="2" borderId="2" xfId="2" applyFont="1" applyFill="1" applyBorder="1" applyAlignment="1" applyProtection="1">
      <alignment horizontal="right" vertical="center" shrinkToFit="1"/>
      <protection locked="0"/>
    </xf>
    <xf numFmtId="0" fontId="6" fillId="0" borderId="17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left" vertical="center" shrinkToFit="1"/>
    </xf>
    <xf numFmtId="38" fontId="3" fillId="7" borderId="17" xfId="2" applyFont="1" applyFill="1" applyBorder="1" applyAlignment="1" applyProtection="1">
      <alignment horizontal="right" vertical="center" shrinkToFit="1"/>
      <protection locked="0"/>
    </xf>
    <xf numFmtId="38" fontId="3" fillId="7" borderId="1" xfId="2" applyFont="1" applyFill="1" applyBorder="1" applyAlignment="1" applyProtection="1">
      <alignment horizontal="right" vertical="center" shrinkToFit="1"/>
      <protection locked="0"/>
    </xf>
    <xf numFmtId="0" fontId="7" fillId="0" borderId="10" xfId="0" quotePrefix="1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3" borderId="0" xfId="0" applyFont="1" applyFill="1" applyBorder="1" applyAlignment="1">
      <alignment vertical="center"/>
    </xf>
    <xf numFmtId="0" fontId="7" fillId="3" borderId="23" xfId="0" applyFont="1" applyFill="1" applyBorder="1" applyAlignment="1">
      <alignment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5" fillId="5" borderId="34" xfId="0" quotePrefix="1" applyFont="1" applyFill="1" applyBorder="1" applyAlignment="1">
      <alignment horizontal="left" vertical="center"/>
    </xf>
    <xf numFmtId="0" fontId="3" fillId="3" borderId="69" xfId="0" applyFont="1" applyFill="1" applyBorder="1" applyAlignment="1">
      <alignment horizontal="center" vertical="center" textRotation="255"/>
    </xf>
    <xf numFmtId="0" fontId="3" fillId="3" borderId="18" xfId="0" applyFont="1" applyFill="1" applyBorder="1" applyAlignment="1">
      <alignment horizontal="left" vertical="center" wrapText="1"/>
    </xf>
    <xf numFmtId="38" fontId="3" fillId="2" borderId="18" xfId="2" applyFont="1" applyFill="1" applyBorder="1" applyAlignment="1" applyProtection="1">
      <alignment horizontal="right" vertical="center" shrinkToFit="1"/>
      <protection locked="0"/>
    </xf>
    <xf numFmtId="38" fontId="3" fillId="2" borderId="19" xfId="2" applyFont="1" applyFill="1" applyBorder="1" applyAlignment="1" applyProtection="1">
      <alignment horizontal="right" vertical="center" shrinkToFit="1"/>
      <protection locked="0"/>
    </xf>
    <xf numFmtId="0" fontId="3" fillId="3" borderId="55" xfId="0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76" fontId="3" fillId="2" borderId="30" xfId="0" applyNumberFormat="1" applyFont="1" applyFill="1" applyBorder="1" applyAlignment="1" applyProtection="1">
      <alignment horizontal="right" vertical="center" shrinkToFit="1"/>
      <protection locked="0"/>
    </xf>
    <xf numFmtId="0" fontId="6" fillId="2" borderId="68" xfId="0" applyFont="1" applyFill="1" applyBorder="1" applyAlignment="1" applyProtection="1">
      <alignment vertical="center" shrinkToFit="1"/>
      <protection locked="0"/>
    </xf>
    <xf numFmtId="0" fontId="6" fillId="2" borderId="43" xfId="0" applyFont="1" applyFill="1" applyBorder="1" applyAlignment="1" applyProtection="1">
      <alignment vertical="center" shrinkToFit="1"/>
      <protection locked="0"/>
    </xf>
    <xf numFmtId="0" fontId="6" fillId="2" borderId="44" xfId="0" applyFont="1" applyFill="1" applyBorder="1" applyAlignment="1" applyProtection="1">
      <alignment vertical="center" shrinkToFit="1"/>
      <protection locked="0"/>
    </xf>
    <xf numFmtId="0" fontId="6" fillId="2" borderId="31" xfId="0" applyFont="1" applyFill="1" applyBorder="1" applyAlignment="1" applyProtection="1">
      <alignment vertical="center" shrinkToFit="1"/>
      <protection locked="0"/>
    </xf>
    <xf numFmtId="0" fontId="6" fillId="2" borderId="1" xfId="0" applyFont="1" applyFill="1" applyBorder="1" applyAlignment="1" applyProtection="1">
      <alignment vertical="center" shrinkToFit="1"/>
      <protection locked="0"/>
    </xf>
    <xf numFmtId="0" fontId="6" fillId="2" borderId="2" xfId="0" applyFont="1" applyFill="1" applyBorder="1" applyAlignment="1" applyProtection="1">
      <alignment vertical="center" shrinkToFit="1"/>
      <protection locked="0"/>
    </xf>
    <xf numFmtId="0" fontId="3" fillId="3" borderId="11" xfId="0" quotePrefix="1" applyFont="1" applyFill="1" applyBorder="1" applyAlignment="1">
      <alignment horizontal="center" vertical="center"/>
    </xf>
    <xf numFmtId="0" fontId="6" fillId="3" borderId="17" xfId="0" quotePrefix="1" applyFont="1" applyFill="1" applyBorder="1" applyAlignment="1">
      <alignment horizontal="center" vertical="center" shrinkToFit="1"/>
    </xf>
    <xf numFmtId="38" fontId="3" fillId="2" borderId="28" xfId="2" applyFont="1" applyFill="1" applyBorder="1" applyAlignment="1" applyProtection="1">
      <alignment horizontal="right" vertical="center" shrinkToFit="1"/>
      <protection locked="0"/>
    </xf>
    <xf numFmtId="0" fontId="7" fillId="6" borderId="1" xfId="0" applyFont="1" applyFill="1" applyBorder="1" applyAlignment="1">
      <alignment horizontal="center" vertical="center" shrinkToFit="1"/>
    </xf>
    <xf numFmtId="0" fontId="7" fillId="6" borderId="2" xfId="0" applyFont="1" applyFill="1" applyBorder="1" applyAlignment="1">
      <alignment horizontal="center" vertical="center" shrinkToFit="1"/>
    </xf>
    <xf numFmtId="0" fontId="6" fillId="6" borderId="17" xfId="0" quotePrefix="1" applyFont="1" applyFill="1" applyBorder="1" applyAlignment="1">
      <alignment horizontal="left" vertical="center" shrinkToFit="1"/>
    </xf>
    <xf numFmtId="0" fontId="6" fillId="6" borderId="1" xfId="0" applyFont="1" applyFill="1" applyBorder="1" applyAlignment="1">
      <alignment vertical="center" shrinkToFit="1"/>
    </xf>
    <xf numFmtId="0" fontId="6" fillId="6" borderId="2" xfId="0" applyFont="1" applyFill="1" applyBorder="1" applyAlignment="1">
      <alignment vertical="center" shrinkToFit="1"/>
    </xf>
    <xf numFmtId="40" fontId="3" fillId="2" borderId="47" xfId="2" applyNumberFormat="1" applyFont="1" applyFill="1" applyBorder="1" applyAlignment="1" applyProtection="1">
      <alignment horizontal="right" vertical="center" shrinkToFit="1"/>
      <protection locked="0"/>
    </xf>
    <xf numFmtId="40" fontId="3" fillId="2" borderId="83" xfId="2" applyNumberFormat="1" applyFont="1" applyFill="1" applyBorder="1" applyAlignment="1" applyProtection="1">
      <alignment horizontal="right" vertical="center" shrinkToFit="1"/>
      <protection locked="0"/>
    </xf>
    <xf numFmtId="38" fontId="3" fillId="2" borderId="29" xfId="2" applyFont="1" applyFill="1" applyBorder="1" applyAlignment="1" applyProtection="1">
      <alignment horizontal="right" vertical="center" shrinkToFit="1"/>
      <protection locked="0"/>
    </xf>
    <xf numFmtId="0" fontId="7" fillId="3" borderId="4" xfId="0" applyFont="1" applyFill="1" applyBorder="1" applyAlignment="1">
      <alignment horizontal="right" vertical="center" shrinkToFit="1"/>
    </xf>
    <xf numFmtId="0" fontId="7" fillId="3" borderId="0" xfId="0" applyFont="1" applyFill="1" applyBorder="1" applyAlignment="1">
      <alignment horizontal="right" vertical="center" shrinkToFit="1"/>
    </xf>
    <xf numFmtId="0" fontId="6" fillId="3" borderId="5" xfId="0" applyFont="1" applyFill="1" applyBorder="1" applyAlignment="1">
      <alignment horizontal="left" vertical="center" shrinkToFit="1"/>
    </xf>
    <xf numFmtId="38" fontId="3" fillId="2" borderId="45" xfId="0" applyNumberFormat="1" applyFont="1" applyFill="1" applyBorder="1" applyAlignment="1" applyProtection="1">
      <alignment horizontal="right" vertical="center" shrinkToFit="1"/>
      <protection locked="0"/>
    </xf>
    <xf numFmtId="38" fontId="3" fillId="2" borderId="43" xfId="0" applyNumberFormat="1" applyFont="1" applyFill="1" applyBorder="1" applyAlignment="1" applyProtection="1">
      <alignment horizontal="right" vertical="center" shrinkToFit="1"/>
      <protection locked="0"/>
    </xf>
    <xf numFmtId="0" fontId="7" fillId="3" borderId="43" xfId="0" applyFont="1" applyFill="1" applyBorder="1" applyAlignment="1">
      <alignment horizontal="center" vertical="center" shrinkToFit="1"/>
    </xf>
    <xf numFmtId="0" fontId="7" fillId="3" borderId="67" xfId="0" applyFont="1" applyFill="1" applyBorder="1" applyAlignment="1">
      <alignment horizontal="center" vertical="center" shrinkToFit="1"/>
    </xf>
    <xf numFmtId="0" fontId="7" fillId="3" borderId="66" xfId="0" applyFont="1" applyFill="1" applyBorder="1" applyAlignment="1">
      <alignment horizontal="center" vertical="center" shrinkToFit="1"/>
    </xf>
    <xf numFmtId="38" fontId="3" fillId="2" borderId="17" xfId="0" applyNumberFormat="1" applyFont="1" applyFill="1" applyBorder="1" applyAlignment="1" applyProtection="1">
      <alignment horizontal="right" vertical="center" shrinkToFit="1"/>
      <protection locked="0"/>
    </xf>
    <xf numFmtId="38" fontId="3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3" fillId="2" borderId="31" xfId="0" applyFont="1" applyFill="1" applyBorder="1" applyAlignment="1" applyProtection="1">
      <alignment vertical="center" shrinkToFit="1"/>
      <protection locked="0"/>
    </xf>
    <xf numFmtId="0" fontId="7" fillId="3" borderId="22" xfId="0" applyFont="1" applyFill="1" applyBorder="1" applyAlignment="1">
      <alignment horizontal="center" vertical="center" shrinkToFit="1"/>
    </xf>
    <xf numFmtId="0" fontId="3" fillId="3" borderId="3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shrinkToFit="1"/>
    </xf>
    <xf numFmtId="0" fontId="3" fillId="3" borderId="48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 vertical="center"/>
    </xf>
    <xf numFmtId="0" fontId="7" fillId="3" borderId="44" xfId="0" applyFont="1" applyFill="1" applyBorder="1" applyAlignment="1">
      <alignment horizontal="center" vertical="center" shrinkToFit="1"/>
    </xf>
    <xf numFmtId="38" fontId="3" fillId="2" borderId="17" xfId="2" applyFont="1" applyFill="1" applyBorder="1" applyAlignment="1" applyProtection="1">
      <alignment vertical="center" shrinkToFit="1"/>
      <protection locked="0"/>
    </xf>
    <xf numFmtId="38" fontId="3" fillId="2" borderId="1" xfId="2" applyFont="1" applyFill="1" applyBorder="1" applyAlignment="1" applyProtection="1">
      <alignment vertical="center" shrinkToFit="1"/>
      <protection locked="0"/>
    </xf>
    <xf numFmtId="0" fontId="7" fillId="0" borderId="6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 textRotation="255" shrinkToFit="1"/>
    </xf>
    <xf numFmtId="0" fontId="13" fillId="2" borderId="47" xfId="0" applyFont="1" applyFill="1" applyBorder="1" applyAlignment="1" applyProtection="1">
      <alignment horizontal="center" vertical="center"/>
      <protection locked="0"/>
    </xf>
    <xf numFmtId="0" fontId="13" fillId="2" borderId="13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>
      <alignment horizontal="center" vertical="center"/>
    </xf>
    <xf numFmtId="0" fontId="14" fillId="3" borderId="17" xfId="1" applyFill="1" applyBorder="1" applyAlignment="1" applyProtection="1">
      <alignment horizontal="center" vertical="center"/>
    </xf>
    <xf numFmtId="0" fontId="14" fillId="3" borderId="1" xfId="1" applyFill="1" applyBorder="1" applyAlignment="1" applyProtection="1">
      <alignment horizontal="center" vertical="center"/>
    </xf>
    <xf numFmtId="0" fontId="14" fillId="3" borderId="2" xfId="1" applyFill="1" applyBorder="1" applyAlignment="1" applyProtection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49" fontId="3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>
      <alignment horizontal="center" vertical="center" shrinkToFit="1"/>
    </xf>
    <xf numFmtId="0" fontId="3" fillId="9" borderId="12" xfId="0" applyFont="1" applyFill="1" applyBorder="1" applyAlignment="1">
      <alignment horizontal="center" vertical="center" shrinkToFit="1"/>
    </xf>
    <xf numFmtId="0" fontId="3" fillId="9" borderId="11" xfId="0" applyFont="1" applyFill="1" applyBorder="1" applyAlignment="1">
      <alignment horizontal="center" vertical="center" shrinkToFit="1"/>
    </xf>
    <xf numFmtId="0" fontId="3" fillId="9" borderId="32" xfId="0" applyFont="1" applyFill="1" applyBorder="1" applyAlignment="1">
      <alignment horizontal="center" vertical="center" shrinkToFit="1"/>
    </xf>
    <xf numFmtId="0" fontId="3" fillId="9" borderId="6" xfId="0" applyFont="1" applyFill="1" applyBorder="1" applyAlignment="1">
      <alignment horizontal="center" vertical="center" shrinkToFit="1"/>
    </xf>
    <xf numFmtId="0" fontId="3" fillId="9" borderId="0" xfId="0" applyFont="1" applyFill="1" applyBorder="1" applyAlignment="1">
      <alignment horizontal="center" vertical="center" shrinkToFit="1"/>
    </xf>
    <xf numFmtId="0" fontId="3" fillId="9" borderId="5" xfId="0" applyFont="1" applyFill="1" applyBorder="1" applyAlignment="1">
      <alignment horizontal="center" vertical="center" shrinkToFit="1"/>
    </xf>
    <xf numFmtId="0" fontId="3" fillId="9" borderId="85" xfId="0" applyFont="1" applyFill="1" applyBorder="1" applyAlignment="1">
      <alignment horizontal="center" vertical="center" shrinkToFit="1"/>
    </xf>
    <xf numFmtId="0" fontId="3" fillId="9" borderId="52" xfId="0" applyFont="1" applyFill="1" applyBorder="1" applyAlignment="1">
      <alignment horizontal="center" vertical="center" shrinkToFit="1"/>
    </xf>
    <xf numFmtId="0" fontId="3" fillId="9" borderId="53" xfId="0" applyFont="1" applyFill="1" applyBorder="1" applyAlignment="1">
      <alignment horizontal="center" vertical="center" shrinkToFit="1"/>
    </xf>
    <xf numFmtId="0" fontId="3" fillId="3" borderId="12" xfId="0" quotePrefix="1" applyFont="1" applyFill="1" applyBorder="1" applyAlignment="1">
      <alignment horizontal="left" vertical="center" wrapText="1"/>
    </xf>
    <xf numFmtId="0" fontId="3" fillId="3" borderId="12" xfId="0" quotePrefix="1" applyFont="1" applyFill="1" applyBorder="1" applyAlignment="1">
      <alignment horizontal="center" vertical="center" wrapText="1" shrinkToFit="1"/>
    </xf>
    <xf numFmtId="0" fontId="3" fillId="3" borderId="11" xfId="0" applyFont="1" applyFill="1" applyBorder="1" applyAlignment="1">
      <alignment horizontal="center" vertical="center" wrapText="1" shrinkToFit="1"/>
    </xf>
    <xf numFmtId="0" fontId="3" fillId="3" borderId="10" xfId="0" applyFont="1" applyFill="1" applyBorder="1" applyAlignment="1">
      <alignment horizontal="center" vertical="center" wrapText="1" shrinkToFit="1"/>
    </xf>
    <xf numFmtId="0" fontId="3" fillId="3" borderId="7" xfId="0" applyFont="1" applyFill="1" applyBorder="1" applyAlignment="1">
      <alignment horizontal="center" vertical="center" wrapText="1" shrinkToFit="1"/>
    </xf>
    <xf numFmtId="0" fontId="3" fillId="3" borderId="3" xfId="0" applyFont="1" applyFill="1" applyBorder="1" applyAlignment="1">
      <alignment horizontal="center" vertical="center" wrapText="1" shrinkToFit="1"/>
    </xf>
    <xf numFmtId="0" fontId="3" fillId="3" borderId="24" xfId="0" applyFont="1" applyFill="1" applyBorder="1" applyAlignment="1">
      <alignment horizontal="center" vertical="center" wrapText="1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32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38" fontId="3" fillId="2" borderId="70" xfId="2" applyFont="1" applyFill="1" applyBorder="1" applyAlignment="1" applyProtection="1">
      <alignment horizontal="right" vertical="center" shrinkToFit="1"/>
      <protection locked="0"/>
    </xf>
    <xf numFmtId="49" fontId="3" fillId="2" borderId="17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2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49" fontId="3" fillId="2" borderId="45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43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4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/>
    </xf>
    <xf numFmtId="0" fontId="14" fillId="3" borderId="17" xfId="1" quotePrefix="1" applyFill="1" applyBorder="1" applyAlignment="1" applyProtection="1">
      <alignment horizontal="center" vertical="center"/>
    </xf>
    <xf numFmtId="0" fontId="14" fillId="0" borderId="17" xfId="1" applyFill="1" applyBorder="1" applyAlignment="1" applyProtection="1">
      <alignment horizontal="center" vertical="center"/>
    </xf>
    <xf numFmtId="0" fontId="14" fillId="0" borderId="1" xfId="1" applyFill="1" applyBorder="1" applyAlignment="1" applyProtection="1">
      <alignment horizontal="center" vertical="center"/>
    </xf>
    <xf numFmtId="0" fontId="14" fillId="0" borderId="2" xfId="1" applyFill="1" applyBorder="1" applyAlignment="1" applyProtection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38" fontId="7" fillId="7" borderId="11" xfId="2" applyFont="1" applyFill="1" applyBorder="1" applyAlignment="1" applyProtection="1">
      <alignment vertical="center" shrinkToFit="1"/>
      <protection locked="0"/>
    </xf>
    <xf numFmtId="38" fontId="7" fillId="7" borderId="3" xfId="2" applyFont="1" applyFill="1" applyBorder="1" applyAlignment="1" applyProtection="1">
      <alignment vertical="center" shrinkToFit="1"/>
      <protection locked="0"/>
    </xf>
    <xf numFmtId="0" fontId="7" fillId="3" borderId="6" xfId="0" quotePrefix="1" applyFont="1" applyFill="1" applyBorder="1" applyAlignment="1">
      <alignment horizontal="left" vertical="center" wrapText="1"/>
    </xf>
    <xf numFmtId="0" fontId="7" fillId="3" borderId="23" xfId="0" quotePrefix="1" applyFont="1" applyFill="1" applyBorder="1" applyAlignment="1">
      <alignment horizontal="left" vertical="center" wrapText="1"/>
    </xf>
    <xf numFmtId="0" fontId="7" fillId="3" borderId="6" xfId="0" quotePrefix="1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25" xfId="0" applyFont="1" applyFill="1" applyBorder="1" applyAlignment="1" applyProtection="1">
      <alignment horizontal="center" vertical="center"/>
      <protection locked="0"/>
    </xf>
    <xf numFmtId="0" fontId="3" fillId="3" borderId="0" xfId="0" quotePrefix="1" applyFont="1" applyFill="1" applyAlignment="1">
      <alignment horizontal="left" vertical="center" shrinkToFit="1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1" fontId="3" fillId="2" borderId="1" xfId="0" applyNumberFormat="1" applyFont="1" applyFill="1" applyBorder="1" applyAlignment="1" applyProtection="1">
      <alignment vertical="center" shrinkToFit="1"/>
      <protection locked="0"/>
    </xf>
    <xf numFmtId="0" fontId="3" fillId="0" borderId="2" xfId="0" applyFont="1" applyBorder="1" applyAlignment="1">
      <alignment horizontal="center" vertical="center"/>
    </xf>
    <xf numFmtId="0" fontId="11" fillId="3" borderId="11" xfId="0" quotePrefix="1" applyFont="1" applyFill="1" applyBorder="1" applyAlignment="1">
      <alignment horizontal="left" vertical="center" wrapText="1" shrinkToFit="1"/>
    </xf>
    <xf numFmtId="0" fontId="11" fillId="3" borderId="3" xfId="0" quotePrefix="1" applyFont="1" applyFill="1" applyBorder="1" applyAlignment="1">
      <alignment horizontal="left" vertical="center" wrapText="1" shrinkToFit="1"/>
    </xf>
    <xf numFmtId="0" fontId="3" fillId="3" borderId="0" xfId="0" quotePrefix="1" applyFont="1" applyFill="1" applyAlignment="1">
      <alignment horizontal="left" vertical="center" wrapText="1"/>
    </xf>
    <xf numFmtId="0" fontId="26" fillId="0" borderId="0" xfId="0" quotePrefix="1" applyFont="1" applyAlignment="1">
      <alignment horizontal="center" vertical="center"/>
    </xf>
    <xf numFmtId="0" fontId="18" fillId="0" borderId="0" xfId="0" applyFont="1" applyAlignment="1">
      <alignment vertical="top" wrapText="1"/>
    </xf>
    <xf numFmtId="0" fontId="3" fillId="3" borderId="6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23" xfId="0" applyFont="1" applyFill="1" applyBorder="1">
      <alignment vertical="center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center"/>
    </xf>
    <xf numFmtId="0" fontId="3" fillId="3" borderId="0" xfId="0" applyFont="1" applyFill="1" applyAlignment="1">
      <alignment vertical="center" wrapText="1"/>
    </xf>
    <xf numFmtId="49" fontId="24" fillId="7" borderId="16" xfId="0" applyNumberFormat="1" applyFont="1" applyFill="1" applyBorder="1" applyAlignment="1" applyProtection="1">
      <alignment horizontal="center" vertical="center"/>
      <protection locked="0"/>
    </xf>
    <xf numFmtId="49" fontId="24" fillId="7" borderId="38" xfId="0" applyNumberFormat="1" applyFont="1" applyFill="1" applyBorder="1" applyAlignment="1" applyProtection="1">
      <alignment horizontal="center" vertical="center"/>
      <protection locked="0"/>
    </xf>
    <xf numFmtId="49" fontId="24" fillId="7" borderId="39" xfId="0" applyNumberFormat="1" applyFont="1" applyFill="1" applyBorder="1" applyAlignment="1" applyProtection="1">
      <alignment horizontal="center" vertical="center"/>
      <protection locked="0"/>
    </xf>
    <xf numFmtId="49" fontId="14" fillId="6" borderId="38" xfId="1" applyNumberFormat="1" applyFill="1" applyBorder="1" applyAlignment="1" applyProtection="1">
      <alignment vertical="center"/>
      <protection locked="0"/>
    </xf>
    <xf numFmtId="49" fontId="14" fillId="6" borderId="40" xfId="1" applyNumberFormat="1" applyFill="1" applyBorder="1" applyAlignment="1" applyProtection="1">
      <alignment vertical="center"/>
      <protection locked="0"/>
    </xf>
    <xf numFmtId="49" fontId="20" fillId="6" borderId="16" xfId="0" quotePrefix="1" applyNumberFormat="1" applyFont="1" applyFill="1" applyBorder="1" applyAlignment="1" applyProtection="1">
      <alignment horizontal="right" vertical="center"/>
      <protection locked="0"/>
    </xf>
    <xf numFmtId="49" fontId="20" fillId="6" borderId="38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>
      <alignment wrapText="1"/>
    </xf>
    <xf numFmtId="40" fontId="3" fillId="2" borderId="59" xfId="2" applyNumberFormat="1" applyFont="1" applyFill="1" applyBorder="1" applyAlignment="1" applyProtection="1">
      <alignment horizontal="right" vertical="center" shrinkToFit="1"/>
      <protection locked="0"/>
    </xf>
    <xf numFmtId="40" fontId="3" fillId="2" borderId="60" xfId="2" applyNumberFormat="1" applyFont="1" applyFill="1" applyBorder="1" applyAlignment="1" applyProtection="1">
      <alignment horizontal="right" vertical="center" shrinkToFit="1"/>
      <protection locked="0"/>
    </xf>
    <xf numFmtId="40" fontId="3" fillId="2" borderId="61" xfId="2" applyNumberFormat="1" applyFont="1" applyFill="1" applyBorder="1" applyAlignment="1" applyProtection="1">
      <alignment horizontal="right" vertical="center" shrinkToFit="1"/>
      <protection locked="0"/>
    </xf>
    <xf numFmtId="40" fontId="3" fillId="2" borderId="62" xfId="2" applyNumberFormat="1" applyFont="1" applyFill="1" applyBorder="1" applyAlignment="1" applyProtection="1">
      <alignment horizontal="right" vertical="center" shrinkToFit="1"/>
      <protection locked="0"/>
    </xf>
    <xf numFmtId="0" fontId="3" fillId="3" borderId="62" xfId="0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vertical="center"/>
    </xf>
    <xf numFmtId="0" fontId="5" fillId="5" borderId="35" xfId="0" applyFont="1" applyFill="1" applyBorder="1" applyAlignment="1">
      <alignment vertical="center"/>
    </xf>
    <xf numFmtId="0" fontId="5" fillId="5" borderId="36" xfId="0" applyFont="1" applyFill="1" applyBorder="1" applyAlignment="1">
      <alignment vertical="center"/>
    </xf>
    <xf numFmtId="49" fontId="3" fillId="7" borderId="17" xfId="0" applyNumberFormat="1" applyFont="1" applyFill="1" applyBorder="1" applyAlignment="1" applyProtection="1">
      <alignment horizontal="left" vertical="center" shrinkToFit="1"/>
      <protection locked="0"/>
    </xf>
    <xf numFmtId="49" fontId="3" fillId="7" borderId="1" xfId="0" applyNumberFormat="1" applyFont="1" applyFill="1" applyBorder="1" applyAlignment="1" applyProtection="1">
      <alignment horizontal="left" vertical="center" shrinkToFit="1"/>
      <protection locked="0"/>
    </xf>
    <xf numFmtId="49" fontId="3" fillId="7" borderId="2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17" xfId="0" applyFont="1" applyBorder="1" applyAlignment="1">
      <alignment horizontal="center" vertical="center" shrinkToFit="1"/>
    </xf>
    <xf numFmtId="49" fontId="3" fillId="2" borderId="22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37" xfId="0" quotePrefix="1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27" fillId="3" borderId="12" xfId="0" applyFont="1" applyFill="1" applyBorder="1" applyAlignment="1">
      <alignment horizontal="left" vertical="center" wrapText="1"/>
    </xf>
    <xf numFmtId="0" fontId="27" fillId="3" borderId="11" xfId="0" applyFont="1" applyFill="1" applyBorder="1" applyAlignment="1">
      <alignment horizontal="left" vertical="center" wrapText="1"/>
    </xf>
    <xf numFmtId="0" fontId="27" fillId="3" borderId="7" xfId="0" applyFont="1" applyFill="1" applyBorder="1" applyAlignment="1">
      <alignment horizontal="left" vertical="center" wrapText="1"/>
    </xf>
    <xf numFmtId="0" fontId="27" fillId="3" borderId="3" xfId="0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38" fontId="7" fillId="2" borderId="11" xfId="2" applyFont="1" applyFill="1" applyBorder="1" applyAlignment="1" applyProtection="1">
      <alignment horizontal="right" vertical="center" shrinkToFit="1"/>
      <protection locked="0"/>
    </xf>
    <xf numFmtId="38" fontId="7" fillId="2" borderId="3" xfId="2" applyFont="1" applyFill="1" applyBorder="1" applyAlignment="1" applyProtection="1">
      <alignment horizontal="right" vertical="center" shrinkToFit="1"/>
      <protection locked="0"/>
    </xf>
    <xf numFmtId="49" fontId="3" fillId="2" borderId="0" xfId="0" applyNumberFormat="1" applyFont="1" applyFill="1" applyBorder="1" applyAlignment="1" applyProtection="1">
      <alignment vertical="center" shrinkToFit="1"/>
      <protection locked="0"/>
    </xf>
    <xf numFmtId="0" fontId="7" fillId="3" borderId="5" xfId="0" quotePrefix="1" applyFont="1" applyFill="1" applyBorder="1" applyAlignment="1">
      <alignment horizontal="left" vertical="center" shrinkToFit="1"/>
    </xf>
    <xf numFmtId="0" fontId="6" fillId="3" borderId="6" xfId="0" quotePrefix="1" applyFont="1" applyFill="1" applyBorder="1" applyAlignment="1">
      <alignment horizontal="left" vertical="center" shrinkToFit="1"/>
    </xf>
    <xf numFmtId="0" fontId="6" fillId="3" borderId="5" xfId="0" quotePrefix="1" applyFont="1" applyFill="1" applyBorder="1" applyAlignment="1">
      <alignment horizontal="left" vertical="center" shrinkToFit="1"/>
    </xf>
    <xf numFmtId="0" fontId="0" fillId="0" borderId="8" xfId="0" quotePrefix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2" xfId="0" quotePrefix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22" fillId="0" borderId="8" xfId="0" quotePrefix="1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25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13" xfId="0" quotePrefix="1" applyBorder="1" applyAlignment="1">
      <alignment horizontal="center" vertical="top" wrapText="1"/>
    </xf>
    <xf numFmtId="0" fontId="0" fillId="0" borderId="25" xfId="0" quotePrefix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quotePrefix="1" applyBorder="1" applyAlignment="1">
      <alignment horizontal="center" vertical="top" wrapText="1"/>
    </xf>
    <xf numFmtId="0" fontId="0" fillId="0" borderId="7" xfId="0" quotePrefix="1" applyBorder="1" applyAlignment="1">
      <alignment horizontal="center" vertical="top" wrapText="1"/>
    </xf>
    <xf numFmtId="0" fontId="0" fillId="0" borderId="8" xfId="0" quotePrefix="1" applyBorder="1" applyAlignment="1">
      <alignment horizontal="center" vertical="top"/>
    </xf>
    <xf numFmtId="0" fontId="0" fillId="0" borderId="13" xfId="0" quotePrefix="1" applyBorder="1" applyAlignment="1">
      <alignment horizontal="center" vertical="top"/>
    </xf>
    <xf numFmtId="0" fontId="0" fillId="0" borderId="25" xfId="0" quotePrefix="1" applyBorder="1" applyAlignment="1">
      <alignment horizontal="center" vertical="top"/>
    </xf>
    <xf numFmtId="0" fontId="0" fillId="0" borderId="9" xfId="0" applyBorder="1" applyAlignment="1">
      <alignment horizontal="center" vertical="top" wrapText="1"/>
    </xf>
    <xf numFmtId="0" fontId="0" fillId="11" borderId="9" xfId="0" quotePrefix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</cellXfs>
  <cellStyles count="3">
    <cellStyle name="ハイパーリンク" xfId="1" builtinId="8"/>
    <cellStyle name="桁区切り" xfId="2" builtinId="6"/>
    <cellStyle name="標準" xfId="0" builtinId="0"/>
  </cellStyles>
  <dxfs count="78"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/>
      </font>
    </dxf>
    <dxf>
      <font>
        <color theme="0"/>
      </font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</dxfs>
  <tableStyles count="0" defaultTableStyle="TableStyleMedium9" defaultPivotStyle="PivotStyleLight16"/>
  <colors>
    <mruColors>
      <color rgb="FF3333FF"/>
      <color rgb="FF66FFFF"/>
      <color rgb="FFCCFFCC"/>
      <color rgb="FFFFFF99"/>
      <color rgb="FFFF66FF"/>
      <color rgb="FFFFCCFF"/>
      <color rgb="FFCCFF99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99</xdr:row>
      <xdr:rowOff>28575</xdr:rowOff>
    </xdr:from>
    <xdr:to>
      <xdr:col>11</xdr:col>
      <xdr:colOff>190500</xdr:colOff>
      <xdr:row>113</xdr:row>
      <xdr:rowOff>0</xdr:rowOff>
    </xdr:to>
    <xdr:sp macro="" textlink="">
      <xdr:nvSpPr>
        <xdr:cNvPr id="22811" name="AutoShape 7"/>
        <xdr:cNvSpPr>
          <a:spLocks/>
        </xdr:cNvSpPr>
      </xdr:nvSpPr>
      <xdr:spPr bwMode="auto">
        <a:xfrm>
          <a:off x="2181225" y="23002875"/>
          <a:ext cx="76200" cy="3438525"/>
        </a:xfrm>
        <a:prstGeom prst="leftBracket">
          <a:avLst>
            <a:gd name="adj" fmla="val 5431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152400</xdr:colOff>
      <xdr:row>355</xdr:row>
      <xdr:rowOff>57150</xdr:rowOff>
    </xdr:from>
    <xdr:to>
      <xdr:col>2</xdr:col>
      <xdr:colOff>9525</xdr:colOff>
      <xdr:row>361</xdr:row>
      <xdr:rowOff>123825</xdr:rowOff>
    </xdr:to>
    <xdr:sp macro="" textlink="">
      <xdr:nvSpPr>
        <xdr:cNvPr id="22812" name="AutoShape 18"/>
        <xdr:cNvSpPr>
          <a:spLocks/>
        </xdr:cNvSpPr>
      </xdr:nvSpPr>
      <xdr:spPr bwMode="auto">
        <a:xfrm>
          <a:off x="219075" y="74266425"/>
          <a:ext cx="57150" cy="1438275"/>
        </a:xfrm>
        <a:prstGeom prst="leftBracket">
          <a:avLst>
            <a:gd name="adj" fmla="val 12501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185</xdr:row>
      <xdr:rowOff>47625</xdr:rowOff>
    </xdr:from>
    <xdr:to>
      <xdr:col>7</xdr:col>
      <xdr:colOff>152400</xdr:colOff>
      <xdr:row>188</xdr:row>
      <xdr:rowOff>38100</xdr:rowOff>
    </xdr:to>
    <xdr:sp macro="" textlink="">
      <xdr:nvSpPr>
        <xdr:cNvPr id="22813" name="AutoShape 38"/>
        <xdr:cNvSpPr>
          <a:spLocks noChangeArrowheads="1"/>
        </xdr:cNvSpPr>
      </xdr:nvSpPr>
      <xdr:spPr bwMode="auto">
        <a:xfrm>
          <a:off x="161925" y="37880925"/>
          <a:ext cx="1257300" cy="3810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171450</xdr:colOff>
      <xdr:row>575</xdr:row>
      <xdr:rowOff>0</xdr:rowOff>
    </xdr:from>
    <xdr:to>
      <xdr:col>33</xdr:col>
      <xdr:colOff>38100</xdr:colOff>
      <xdr:row>577</xdr:row>
      <xdr:rowOff>19050</xdr:rowOff>
    </xdr:to>
    <xdr:sp macro="" textlink="">
      <xdr:nvSpPr>
        <xdr:cNvPr id="22814" name="AutoShape 40"/>
        <xdr:cNvSpPr>
          <a:spLocks noChangeArrowheads="1"/>
        </xdr:cNvSpPr>
      </xdr:nvSpPr>
      <xdr:spPr bwMode="auto">
        <a:xfrm>
          <a:off x="238125" y="120167400"/>
          <a:ext cx="6267450" cy="36195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114300</xdr:colOff>
      <xdr:row>146</xdr:row>
      <xdr:rowOff>0</xdr:rowOff>
    </xdr:from>
    <xdr:to>
      <xdr:col>25</xdr:col>
      <xdr:colOff>0</xdr:colOff>
      <xdr:row>150</xdr:row>
      <xdr:rowOff>66675</xdr:rowOff>
    </xdr:to>
    <xdr:grpSp>
      <xdr:nvGrpSpPr>
        <xdr:cNvPr id="22815" name="Group 60"/>
        <xdr:cNvGrpSpPr>
          <a:grpSpLocks/>
        </xdr:cNvGrpSpPr>
      </xdr:nvGrpSpPr>
      <xdr:grpSpPr bwMode="auto">
        <a:xfrm>
          <a:off x="5000625" y="32794575"/>
          <a:ext cx="95250" cy="628650"/>
          <a:chOff x="496" y="8482"/>
          <a:chExt cx="9" cy="63"/>
        </a:xfrm>
      </xdr:grpSpPr>
      <xdr:sp macro="" textlink="">
        <xdr:nvSpPr>
          <xdr:cNvPr id="22959" name="Freeform 43"/>
          <xdr:cNvSpPr>
            <a:spLocks/>
          </xdr:cNvSpPr>
        </xdr:nvSpPr>
        <xdr:spPr bwMode="auto">
          <a:xfrm>
            <a:off x="496" y="8482"/>
            <a:ext cx="9" cy="63"/>
          </a:xfrm>
          <a:custGeom>
            <a:avLst/>
            <a:gdLst>
              <a:gd name="T0" fmla="*/ 0 w 9"/>
              <a:gd name="T1" fmla="*/ 0 h 63"/>
              <a:gd name="T2" fmla="*/ 0 w 9"/>
              <a:gd name="T3" fmla="*/ 63 h 63"/>
              <a:gd name="T4" fmla="*/ 9 w 9"/>
              <a:gd name="T5" fmla="*/ 63 h 63"/>
              <a:gd name="T6" fmla="*/ 0 60000 65536"/>
              <a:gd name="T7" fmla="*/ 0 60000 65536"/>
              <a:gd name="T8" fmla="*/ 0 60000 65536"/>
              <a:gd name="T9" fmla="*/ 0 w 9"/>
              <a:gd name="T10" fmla="*/ 0 h 63"/>
              <a:gd name="T11" fmla="*/ 9 w 9"/>
              <a:gd name="T12" fmla="*/ 63 h 6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9" h="63">
                <a:moveTo>
                  <a:pt x="0" y="0"/>
                </a:moveTo>
                <a:lnTo>
                  <a:pt x="0" y="63"/>
                </a:lnTo>
                <a:lnTo>
                  <a:pt x="9" y="63"/>
                </a:lnTo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960" name="Line 44"/>
          <xdr:cNvSpPr>
            <a:spLocks noChangeShapeType="1"/>
          </xdr:cNvSpPr>
        </xdr:nvSpPr>
        <xdr:spPr bwMode="auto">
          <a:xfrm>
            <a:off x="496" y="8514"/>
            <a:ext cx="9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123825</xdr:colOff>
      <xdr:row>153</xdr:row>
      <xdr:rowOff>0</xdr:rowOff>
    </xdr:from>
    <xdr:to>
      <xdr:col>25</xdr:col>
      <xdr:colOff>0</xdr:colOff>
      <xdr:row>158</xdr:row>
      <xdr:rowOff>85725</xdr:rowOff>
    </xdr:to>
    <xdr:grpSp>
      <xdr:nvGrpSpPr>
        <xdr:cNvPr id="22816" name="Group 61"/>
        <xdr:cNvGrpSpPr>
          <a:grpSpLocks/>
        </xdr:cNvGrpSpPr>
      </xdr:nvGrpSpPr>
      <xdr:grpSpPr bwMode="auto">
        <a:xfrm>
          <a:off x="5010150" y="33756600"/>
          <a:ext cx="85725" cy="723900"/>
          <a:chOff x="497" y="8578"/>
          <a:chExt cx="8" cy="73"/>
        </a:xfrm>
      </xdr:grpSpPr>
      <xdr:sp macro="" textlink="">
        <xdr:nvSpPr>
          <xdr:cNvPr id="22957" name="Freeform 47"/>
          <xdr:cNvSpPr>
            <a:spLocks/>
          </xdr:cNvSpPr>
        </xdr:nvSpPr>
        <xdr:spPr bwMode="auto">
          <a:xfrm>
            <a:off x="497" y="8578"/>
            <a:ext cx="8" cy="73"/>
          </a:xfrm>
          <a:custGeom>
            <a:avLst/>
            <a:gdLst>
              <a:gd name="T0" fmla="*/ 0 w 9"/>
              <a:gd name="T1" fmla="*/ 0 h 74"/>
              <a:gd name="T2" fmla="*/ 0 w 9"/>
              <a:gd name="T3" fmla="*/ 45 h 74"/>
              <a:gd name="T4" fmla="*/ 4 w 9"/>
              <a:gd name="T5" fmla="*/ 45 h 74"/>
              <a:gd name="T6" fmla="*/ 0 60000 65536"/>
              <a:gd name="T7" fmla="*/ 0 60000 65536"/>
              <a:gd name="T8" fmla="*/ 0 60000 65536"/>
              <a:gd name="T9" fmla="*/ 0 w 9"/>
              <a:gd name="T10" fmla="*/ 0 h 74"/>
              <a:gd name="T11" fmla="*/ 9 w 9"/>
              <a:gd name="T12" fmla="*/ 74 h 74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9" h="74">
                <a:moveTo>
                  <a:pt x="0" y="0"/>
                </a:moveTo>
                <a:lnTo>
                  <a:pt x="0" y="74"/>
                </a:lnTo>
                <a:lnTo>
                  <a:pt x="9" y="74"/>
                </a:lnTo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958" name="Line 48"/>
          <xdr:cNvSpPr>
            <a:spLocks noChangeShapeType="1"/>
          </xdr:cNvSpPr>
        </xdr:nvSpPr>
        <xdr:spPr bwMode="auto">
          <a:xfrm>
            <a:off x="497" y="8618"/>
            <a:ext cx="8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114300</xdr:colOff>
      <xdr:row>161</xdr:row>
      <xdr:rowOff>0</xdr:rowOff>
    </xdr:from>
    <xdr:to>
      <xdr:col>25</xdr:col>
      <xdr:colOff>0</xdr:colOff>
      <xdr:row>166</xdr:row>
      <xdr:rowOff>76200</xdr:rowOff>
    </xdr:to>
    <xdr:grpSp>
      <xdr:nvGrpSpPr>
        <xdr:cNvPr id="22817" name="Group 62"/>
        <xdr:cNvGrpSpPr>
          <a:grpSpLocks/>
        </xdr:cNvGrpSpPr>
      </xdr:nvGrpSpPr>
      <xdr:grpSpPr bwMode="auto">
        <a:xfrm>
          <a:off x="5000625" y="34794825"/>
          <a:ext cx="95250" cy="714375"/>
          <a:chOff x="496" y="8682"/>
          <a:chExt cx="9" cy="72"/>
        </a:xfrm>
      </xdr:grpSpPr>
      <xdr:sp macro="" textlink="">
        <xdr:nvSpPr>
          <xdr:cNvPr id="22955" name="Freeform 51"/>
          <xdr:cNvSpPr>
            <a:spLocks/>
          </xdr:cNvSpPr>
        </xdr:nvSpPr>
        <xdr:spPr bwMode="auto">
          <a:xfrm>
            <a:off x="496" y="8682"/>
            <a:ext cx="9" cy="72"/>
          </a:xfrm>
          <a:custGeom>
            <a:avLst/>
            <a:gdLst>
              <a:gd name="T0" fmla="*/ 0 w 9"/>
              <a:gd name="T1" fmla="*/ 0 h 74"/>
              <a:gd name="T2" fmla="*/ 0 w 9"/>
              <a:gd name="T3" fmla="*/ 35 h 74"/>
              <a:gd name="T4" fmla="*/ 9 w 9"/>
              <a:gd name="T5" fmla="*/ 35 h 74"/>
              <a:gd name="T6" fmla="*/ 0 60000 65536"/>
              <a:gd name="T7" fmla="*/ 0 60000 65536"/>
              <a:gd name="T8" fmla="*/ 0 60000 65536"/>
              <a:gd name="T9" fmla="*/ 0 w 9"/>
              <a:gd name="T10" fmla="*/ 0 h 74"/>
              <a:gd name="T11" fmla="*/ 9 w 9"/>
              <a:gd name="T12" fmla="*/ 74 h 74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9" h="74">
                <a:moveTo>
                  <a:pt x="0" y="0"/>
                </a:moveTo>
                <a:lnTo>
                  <a:pt x="0" y="74"/>
                </a:lnTo>
                <a:lnTo>
                  <a:pt x="9" y="74"/>
                </a:lnTo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956" name="Line 52"/>
          <xdr:cNvSpPr>
            <a:spLocks noChangeShapeType="1"/>
          </xdr:cNvSpPr>
        </xdr:nvSpPr>
        <xdr:spPr bwMode="auto">
          <a:xfrm>
            <a:off x="496" y="8722"/>
            <a:ext cx="9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95250</xdr:colOff>
      <xdr:row>235</xdr:row>
      <xdr:rowOff>47625</xdr:rowOff>
    </xdr:from>
    <xdr:to>
      <xdr:col>7</xdr:col>
      <xdr:colOff>152400</xdr:colOff>
      <xdr:row>238</xdr:row>
      <xdr:rowOff>38100</xdr:rowOff>
    </xdr:to>
    <xdr:sp macro="" textlink="">
      <xdr:nvSpPr>
        <xdr:cNvPr id="22818" name="AutoShape 58"/>
        <xdr:cNvSpPr>
          <a:spLocks noChangeArrowheads="1"/>
        </xdr:cNvSpPr>
      </xdr:nvSpPr>
      <xdr:spPr bwMode="auto">
        <a:xfrm>
          <a:off x="161925" y="47253525"/>
          <a:ext cx="1257300" cy="4095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114300</xdr:colOff>
      <xdr:row>169</xdr:row>
      <xdr:rowOff>0</xdr:rowOff>
    </xdr:from>
    <xdr:to>
      <xdr:col>25</xdr:col>
      <xdr:colOff>0</xdr:colOff>
      <xdr:row>173</xdr:row>
      <xdr:rowOff>76200</xdr:rowOff>
    </xdr:to>
    <xdr:grpSp>
      <xdr:nvGrpSpPr>
        <xdr:cNvPr id="22819" name="Group 66"/>
        <xdr:cNvGrpSpPr>
          <a:grpSpLocks/>
        </xdr:cNvGrpSpPr>
      </xdr:nvGrpSpPr>
      <xdr:grpSpPr bwMode="auto">
        <a:xfrm>
          <a:off x="5000625" y="35833050"/>
          <a:ext cx="95250" cy="552450"/>
          <a:chOff x="496" y="8786"/>
          <a:chExt cx="9" cy="56"/>
        </a:xfrm>
      </xdr:grpSpPr>
      <xdr:sp macro="" textlink="">
        <xdr:nvSpPr>
          <xdr:cNvPr id="22953" name="Freeform 64"/>
          <xdr:cNvSpPr>
            <a:spLocks/>
          </xdr:cNvSpPr>
        </xdr:nvSpPr>
        <xdr:spPr bwMode="auto">
          <a:xfrm>
            <a:off x="496" y="8786"/>
            <a:ext cx="9" cy="56"/>
          </a:xfrm>
          <a:custGeom>
            <a:avLst/>
            <a:gdLst>
              <a:gd name="T0" fmla="*/ 0 w 9"/>
              <a:gd name="T1" fmla="*/ 0 h 63"/>
              <a:gd name="T2" fmla="*/ 0 w 9"/>
              <a:gd name="T3" fmla="*/ 4 h 63"/>
              <a:gd name="T4" fmla="*/ 9 w 9"/>
              <a:gd name="T5" fmla="*/ 4 h 63"/>
              <a:gd name="T6" fmla="*/ 0 60000 65536"/>
              <a:gd name="T7" fmla="*/ 0 60000 65536"/>
              <a:gd name="T8" fmla="*/ 0 60000 65536"/>
              <a:gd name="T9" fmla="*/ 0 w 9"/>
              <a:gd name="T10" fmla="*/ 0 h 63"/>
              <a:gd name="T11" fmla="*/ 9 w 9"/>
              <a:gd name="T12" fmla="*/ 63 h 6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9" h="63">
                <a:moveTo>
                  <a:pt x="0" y="0"/>
                </a:moveTo>
                <a:lnTo>
                  <a:pt x="0" y="63"/>
                </a:lnTo>
                <a:lnTo>
                  <a:pt x="9" y="63"/>
                </a:lnTo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954" name="Line 65"/>
          <xdr:cNvSpPr>
            <a:spLocks noChangeShapeType="1"/>
          </xdr:cNvSpPr>
        </xdr:nvSpPr>
        <xdr:spPr bwMode="auto">
          <a:xfrm>
            <a:off x="496" y="8818"/>
            <a:ext cx="9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114300</xdr:colOff>
      <xdr:row>176</xdr:row>
      <xdr:rowOff>0</xdr:rowOff>
    </xdr:from>
    <xdr:to>
      <xdr:col>25</xdr:col>
      <xdr:colOff>0</xdr:colOff>
      <xdr:row>180</xdr:row>
      <xdr:rowOff>76200</xdr:rowOff>
    </xdr:to>
    <xdr:grpSp>
      <xdr:nvGrpSpPr>
        <xdr:cNvPr id="22820" name="Group 67"/>
        <xdr:cNvGrpSpPr>
          <a:grpSpLocks/>
        </xdr:cNvGrpSpPr>
      </xdr:nvGrpSpPr>
      <xdr:grpSpPr bwMode="auto">
        <a:xfrm>
          <a:off x="5000625" y="36709350"/>
          <a:ext cx="95250" cy="552450"/>
          <a:chOff x="496" y="8786"/>
          <a:chExt cx="9" cy="56"/>
        </a:xfrm>
      </xdr:grpSpPr>
      <xdr:sp macro="" textlink="">
        <xdr:nvSpPr>
          <xdr:cNvPr id="22951" name="Freeform 68"/>
          <xdr:cNvSpPr>
            <a:spLocks/>
          </xdr:cNvSpPr>
        </xdr:nvSpPr>
        <xdr:spPr bwMode="auto">
          <a:xfrm>
            <a:off x="496" y="8786"/>
            <a:ext cx="9" cy="56"/>
          </a:xfrm>
          <a:custGeom>
            <a:avLst/>
            <a:gdLst>
              <a:gd name="T0" fmla="*/ 0 w 9"/>
              <a:gd name="T1" fmla="*/ 0 h 63"/>
              <a:gd name="T2" fmla="*/ 0 w 9"/>
              <a:gd name="T3" fmla="*/ 4 h 63"/>
              <a:gd name="T4" fmla="*/ 9 w 9"/>
              <a:gd name="T5" fmla="*/ 4 h 63"/>
              <a:gd name="T6" fmla="*/ 0 60000 65536"/>
              <a:gd name="T7" fmla="*/ 0 60000 65536"/>
              <a:gd name="T8" fmla="*/ 0 60000 65536"/>
              <a:gd name="T9" fmla="*/ 0 w 9"/>
              <a:gd name="T10" fmla="*/ 0 h 63"/>
              <a:gd name="T11" fmla="*/ 9 w 9"/>
              <a:gd name="T12" fmla="*/ 63 h 6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9" h="63">
                <a:moveTo>
                  <a:pt x="0" y="0"/>
                </a:moveTo>
                <a:lnTo>
                  <a:pt x="0" y="63"/>
                </a:lnTo>
                <a:lnTo>
                  <a:pt x="9" y="63"/>
                </a:lnTo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952" name="Line 69"/>
          <xdr:cNvSpPr>
            <a:spLocks noChangeShapeType="1"/>
          </xdr:cNvSpPr>
        </xdr:nvSpPr>
        <xdr:spPr bwMode="auto">
          <a:xfrm>
            <a:off x="496" y="8818"/>
            <a:ext cx="9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0</xdr:colOff>
      <xdr:row>182</xdr:row>
      <xdr:rowOff>85725</xdr:rowOff>
    </xdr:from>
    <xdr:to>
      <xdr:col>25</xdr:col>
      <xdr:colOff>0</xdr:colOff>
      <xdr:row>186</xdr:row>
      <xdr:rowOff>85725</xdr:rowOff>
    </xdr:to>
    <xdr:grpSp>
      <xdr:nvGrpSpPr>
        <xdr:cNvPr id="22821" name="Group 74"/>
        <xdr:cNvGrpSpPr>
          <a:grpSpLocks/>
        </xdr:cNvGrpSpPr>
      </xdr:nvGrpSpPr>
      <xdr:grpSpPr bwMode="auto">
        <a:xfrm>
          <a:off x="4886325" y="37509450"/>
          <a:ext cx="209550" cy="561975"/>
          <a:chOff x="484" y="8955"/>
          <a:chExt cx="21" cy="56"/>
        </a:xfrm>
      </xdr:grpSpPr>
      <xdr:grpSp>
        <xdr:nvGrpSpPr>
          <xdr:cNvPr id="22947" name="Group 70"/>
          <xdr:cNvGrpSpPr>
            <a:grpSpLocks/>
          </xdr:cNvGrpSpPr>
        </xdr:nvGrpSpPr>
        <xdr:grpSpPr bwMode="auto">
          <a:xfrm>
            <a:off x="496" y="8955"/>
            <a:ext cx="9" cy="56"/>
            <a:chOff x="496" y="8786"/>
            <a:chExt cx="9" cy="56"/>
          </a:xfrm>
        </xdr:grpSpPr>
        <xdr:sp macro="" textlink="">
          <xdr:nvSpPr>
            <xdr:cNvPr id="22949" name="Freeform 71"/>
            <xdr:cNvSpPr>
              <a:spLocks/>
            </xdr:cNvSpPr>
          </xdr:nvSpPr>
          <xdr:spPr bwMode="auto">
            <a:xfrm>
              <a:off x="496" y="8786"/>
              <a:ext cx="9" cy="56"/>
            </a:xfrm>
            <a:custGeom>
              <a:avLst/>
              <a:gdLst>
                <a:gd name="T0" fmla="*/ 0 w 9"/>
                <a:gd name="T1" fmla="*/ 0 h 63"/>
                <a:gd name="T2" fmla="*/ 0 w 9"/>
                <a:gd name="T3" fmla="*/ 4 h 63"/>
                <a:gd name="T4" fmla="*/ 9 w 9"/>
                <a:gd name="T5" fmla="*/ 4 h 63"/>
                <a:gd name="T6" fmla="*/ 0 60000 65536"/>
                <a:gd name="T7" fmla="*/ 0 60000 65536"/>
                <a:gd name="T8" fmla="*/ 0 60000 65536"/>
                <a:gd name="T9" fmla="*/ 0 w 9"/>
                <a:gd name="T10" fmla="*/ 0 h 63"/>
                <a:gd name="T11" fmla="*/ 9 w 9"/>
                <a:gd name="T12" fmla="*/ 63 h 63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9" h="63">
                  <a:moveTo>
                    <a:pt x="0" y="0"/>
                  </a:moveTo>
                  <a:lnTo>
                    <a:pt x="0" y="63"/>
                  </a:lnTo>
                  <a:lnTo>
                    <a:pt x="9" y="63"/>
                  </a:lnTo>
                </a:path>
              </a:pathLst>
            </a:custGeom>
            <a:noFill/>
            <a:ln w="6350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2950" name="Line 72"/>
            <xdr:cNvSpPr>
              <a:spLocks noChangeShapeType="1"/>
            </xdr:cNvSpPr>
          </xdr:nvSpPr>
          <xdr:spPr bwMode="auto">
            <a:xfrm>
              <a:off x="496" y="8818"/>
              <a:ext cx="9" cy="0"/>
            </a:xfrm>
            <a:prstGeom prst="line">
              <a:avLst/>
            </a:pr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22948" name="Line 73"/>
          <xdr:cNvSpPr>
            <a:spLocks noChangeShapeType="1"/>
          </xdr:cNvSpPr>
        </xdr:nvSpPr>
        <xdr:spPr bwMode="auto">
          <a:xfrm>
            <a:off x="484" y="8955"/>
            <a:ext cx="21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142875</xdr:colOff>
      <xdr:row>63</xdr:row>
      <xdr:rowOff>161925</xdr:rowOff>
    </xdr:from>
    <xdr:to>
      <xdr:col>9</xdr:col>
      <xdr:colOff>57150</xdr:colOff>
      <xdr:row>64</xdr:row>
      <xdr:rowOff>0</xdr:rowOff>
    </xdr:to>
    <xdr:sp macro="" textlink="">
      <xdr:nvSpPr>
        <xdr:cNvPr id="22822" name="Freeform 87"/>
        <xdr:cNvSpPr>
          <a:spLocks/>
        </xdr:cNvSpPr>
      </xdr:nvSpPr>
      <xdr:spPr bwMode="auto">
        <a:xfrm>
          <a:off x="1609725" y="14649450"/>
          <a:ext cx="114300" cy="8572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133350</xdr:colOff>
      <xdr:row>63</xdr:row>
      <xdr:rowOff>171450</xdr:rowOff>
    </xdr:from>
    <xdr:to>
      <xdr:col>13</xdr:col>
      <xdr:colOff>0</xdr:colOff>
      <xdr:row>64</xdr:row>
      <xdr:rowOff>57150</xdr:rowOff>
    </xdr:to>
    <xdr:sp macro="" textlink="">
      <xdr:nvSpPr>
        <xdr:cNvPr id="22823" name="Freeform 88"/>
        <xdr:cNvSpPr>
          <a:spLocks/>
        </xdr:cNvSpPr>
      </xdr:nvSpPr>
      <xdr:spPr bwMode="auto">
        <a:xfrm rot="-5400000">
          <a:off x="2366963" y="14692312"/>
          <a:ext cx="13335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133350</xdr:colOff>
      <xdr:row>63</xdr:row>
      <xdr:rowOff>171450</xdr:rowOff>
    </xdr:from>
    <xdr:to>
      <xdr:col>10</xdr:col>
      <xdr:colOff>0</xdr:colOff>
      <xdr:row>64</xdr:row>
      <xdr:rowOff>57150</xdr:rowOff>
    </xdr:to>
    <xdr:sp macro="" textlink="">
      <xdr:nvSpPr>
        <xdr:cNvPr id="22824" name="Freeform 89"/>
        <xdr:cNvSpPr>
          <a:spLocks/>
        </xdr:cNvSpPr>
      </xdr:nvSpPr>
      <xdr:spPr bwMode="auto">
        <a:xfrm rot="-5400000">
          <a:off x="1766888" y="14692312"/>
          <a:ext cx="13335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133350</xdr:colOff>
      <xdr:row>60</xdr:row>
      <xdr:rowOff>171450</xdr:rowOff>
    </xdr:from>
    <xdr:to>
      <xdr:col>23</xdr:col>
      <xdr:colOff>0</xdr:colOff>
      <xdr:row>61</xdr:row>
      <xdr:rowOff>57150</xdr:rowOff>
    </xdr:to>
    <xdr:sp macro="" textlink="">
      <xdr:nvSpPr>
        <xdr:cNvPr id="22825" name="Freeform 90"/>
        <xdr:cNvSpPr>
          <a:spLocks/>
        </xdr:cNvSpPr>
      </xdr:nvSpPr>
      <xdr:spPr bwMode="auto">
        <a:xfrm rot="-5400000">
          <a:off x="4367213" y="13949362"/>
          <a:ext cx="13335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133350</xdr:colOff>
      <xdr:row>63</xdr:row>
      <xdr:rowOff>171450</xdr:rowOff>
    </xdr:from>
    <xdr:to>
      <xdr:col>23</xdr:col>
      <xdr:colOff>0</xdr:colOff>
      <xdr:row>64</xdr:row>
      <xdr:rowOff>57150</xdr:rowOff>
    </xdr:to>
    <xdr:sp macro="" textlink="">
      <xdr:nvSpPr>
        <xdr:cNvPr id="22826" name="Freeform 91"/>
        <xdr:cNvSpPr>
          <a:spLocks/>
        </xdr:cNvSpPr>
      </xdr:nvSpPr>
      <xdr:spPr bwMode="auto">
        <a:xfrm rot="-5400000">
          <a:off x="4367213" y="14692312"/>
          <a:ext cx="13335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133350</xdr:colOff>
      <xdr:row>66</xdr:row>
      <xdr:rowOff>171450</xdr:rowOff>
    </xdr:from>
    <xdr:to>
      <xdr:col>23</xdr:col>
      <xdr:colOff>0</xdr:colOff>
      <xdr:row>67</xdr:row>
      <xdr:rowOff>57150</xdr:rowOff>
    </xdr:to>
    <xdr:sp macro="" textlink="">
      <xdr:nvSpPr>
        <xdr:cNvPr id="22827" name="Freeform 92"/>
        <xdr:cNvSpPr>
          <a:spLocks/>
        </xdr:cNvSpPr>
      </xdr:nvSpPr>
      <xdr:spPr bwMode="auto">
        <a:xfrm rot="-5400000">
          <a:off x="4367213" y="15435262"/>
          <a:ext cx="13335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142875</xdr:colOff>
      <xdr:row>69</xdr:row>
      <xdr:rowOff>171450</xdr:rowOff>
    </xdr:from>
    <xdr:to>
      <xdr:col>23</xdr:col>
      <xdr:colOff>9525</xdr:colOff>
      <xdr:row>70</xdr:row>
      <xdr:rowOff>57150</xdr:rowOff>
    </xdr:to>
    <xdr:sp macro="" textlink="">
      <xdr:nvSpPr>
        <xdr:cNvPr id="22828" name="Freeform 93"/>
        <xdr:cNvSpPr>
          <a:spLocks/>
        </xdr:cNvSpPr>
      </xdr:nvSpPr>
      <xdr:spPr bwMode="auto">
        <a:xfrm rot="-5400000">
          <a:off x="4376738" y="16178212"/>
          <a:ext cx="13335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133350</xdr:colOff>
      <xdr:row>68</xdr:row>
      <xdr:rowOff>171450</xdr:rowOff>
    </xdr:from>
    <xdr:to>
      <xdr:col>13</xdr:col>
      <xdr:colOff>0</xdr:colOff>
      <xdr:row>69</xdr:row>
      <xdr:rowOff>57150</xdr:rowOff>
    </xdr:to>
    <xdr:sp macro="" textlink="">
      <xdr:nvSpPr>
        <xdr:cNvPr id="22829" name="Freeform 94"/>
        <xdr:cNvSpPr>
          <a:spLocks/>
        </xdr:cNvSpPr>
      </xdr:nvSpPr>
      <xdr:spPr bwMode="auto">
        <a:xfrm rot="-5400000">
          <a:off x="2366963" y="15930562"/>
          <a:ext cx="13335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133350</xdr:colOff>
      <xdr:row>261</xdr:row>
      <xdr:rowOff>171450</xdr:rowOff>
    </xdr:from>
    <xdr:to>
      <xdr:col>11</xdr:col>
      <xdr:colOff>0</xdr:colOff>
      <xdr:row>262</xdr:row>
      <xdr:rowOff>57150</xdr:rowOff>
    </xdr:to>
    <xdr:sp macro="" textlink="">
      <xdr:nvSpPr>
        <xdr:cNvPr id="22830" name="Freeform 95"/>
        <xdr:cNvSpPr>
          <a:spLocks/>
        </xdr:cNvSpPr>
      </xdr:nvSpPr>
      <xdr:spPr bwMode="auto">
        <a:xfrm rot="-5400000">
          <a:off x="1976438" y="53144737"/>
          <a:ext cx="11430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133350</xdr:colOff>
      <xdr:row>261</xdr:row>
      <xdr:rowOff>171450</xdr:rowOff>
    </xdr:from>
    <xdr:to>
      <xdr:col>14</xdr:col>
      <xdr:colOff>0</xdr:colOff>
      <xdr:row>262</xdr:row>
      <xdr:rowOff>57150</xdr:rowOff>
    </xdr:to>
    <xdr:sp macro="" textlink="">
      <xdr:nvSpPr>
        <xdr:cNvPr id="22831" name="Freeform 96"/>
        <xdr:cNvSpPr>
          <a:spLocks/>
        </xdr:cNvSpPr>
      </xdr:nvSpPr>
      <xdr:spPr bwMode="auto">
        <a:xfrm rot="-5400000">
          <a:off x="2576513" y="53144737"/>
          <a:ext cx="11430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133350</xdr:colOff>
      <xdr:row>258</xdr:row>
      <xdr:rowOff>171450</xdr:rowOff>
    </xdr:from>
    <xdr:to>
      <xdr:col>24</xdr:col>
      <xdr:colOff>0</xdr:colOff>
      <xdr:row>259</xdr:row>
      <xdr:rowOff>57150</xdr:rowOff>
    </xdr:to>
    <xdr:sp macro="" textlink="">
      <xdr:nvSpPr>
        <xdr:cNvPr id="22832" name="Freeform 97"/>
        <xdr:cNvSpPr>
          <a:spLocks/>
        </xdr:cNvSpPr>
      </xdr:nvSpPr>
      <xdr:spPr bwMode="auto">
        <a:xfrm rot="-5400000">
          <a:off x="4576763" y="52458937"/>
          <a:ext cx="11430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133350</xdr:colOff>
      <xdr:row>261</xdr:row>
      <xdr:rowOff>171450</xdr:rowOff>
    </xdr:from>
    <xdr:to>
      <xdr:col>24</xdr:col>
      <xdr:colOff>0</xdr:colOff>
      <xdr:row>262</xdr:row>
      <xdr:rowOff>57150</xdr:rowOff>
    </xdr:to>
    <xdr:sp macro="" textlink="">
      <xdr:nvSpPr>
        <xdr:cNvPr id="22833" name="Freeform 98"/>
        <xdr:cNvSpPr>
          <a:spLocks/>
        </xdr:cNvSpPr>
      </xdr:nvSpPr>
      <xdr:spPr bwMode="auto">
        <a:xfrm rot="-5400000">
          <a:off x="4576763" y="53144737"/>
          <a:ext cx="11430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133350</xdr:colOff>
      <xdr:row>264</xdr:row>
      <xdr:rowOff>171450</xdr:rowOff>
    </xdr:from>
    <xdr:to>
      <xdr:col>24</xdr:col>
      <xdr:colOff>0</xdr:colOff>
      <xdr:row>265</xdr:row>
      <xdr:rowOff>57150</xdr:rowOff>
    </xdr:to>
    <xdr:sp macro="" textlink="">
      <xdr:nvSpPr>
        <xdr:cNvPr id="22834" name="Freeform 99"/>
        <xdr:cNvSpPr>
          <a:spLocks/>
        </xdr:cNvSpPr>
      </xdr:nvSpPr>
      <xdr:spPr bwMode="auto">
        <a:xfrm rot="-5400000">
          <a:off x="4576763" y="53830537"/>
          <a:ext cx="11430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133350</xdr:colOff>
      <xdr:row>267</xdr:row>
      <xdr:rowOff>171450</xdr:rowOff>
    </xdr:from>
    <xdr:to>
      <xdr:col>24</xdr:col>
      <xdr:colOff>0</xdr:colOff>
      <xdr:row>268</xdr:row>
      <xdr:rowOff>57150</xdr:rowOff>
    </xdr:to>
    <xdr:sp macro="" textlink="">
      <xdr:nvSpPr>
        <xdr:cNvPr id="22835" name="Freeform 100"/>
        <xdr:cNvSpPr>
          <a:spLocks/>
        </xdr:cNvSpPr>
      </xdr:nvSpPr>
      <xdr:spPr bwMode="auto">
        <a:xfrm rot="-5400000">
          <a:off x="4576763" y="54516337"/>
          <a:ext cx="11430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133350</xdr:colOff>
      <xdr:row>270</xdr:row>
      <xdr:rowOff>171450</xdr:rowOff>
    </xdr:from>
    <xdr:to>
      <xdr:col>24</xdr:col>
      <xdr:colOff>0</xdr:colOff>
      <xdr:row>271</xdr:row>
      <xdr:rowOff>57150</xdr:rowOff>
    </xdr:to>
    <xdr:sp macro="" textlink="">
      <xdr:nvSpPr>
        <xdr:cNvPr id="22836" name="Freeform 101"/>
        <xdr:cNvSpPr>
          <a:spLocks/>
        </xdr:cNvSpPr>
      </xdr:nvSpPr>
      <xdr:spPr bwMode="auto">
        <a:xfrm rot="-5400000">
          <a:off x="4576763" y="55202137"/>
          <a:ext cx="11430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133350</xdr:colOff>
      <xdr:row>270</xdr:row>
      <xdr:rowOff>171450</xdr:rowOff>
    </xdr:from>
    <xdr:to>
      <xdr:col>12</xdr:col>
      <xdr:colOff>0</xdr:colOff>
      <xdr:row>271</xdr:row>
      <xdr:rowOff>57150</xdr:rowOff>
    </xdr:to>
    <xdr:sp macro="" textlink="">
      <xdr:nvSpPr>
        <xdr:cNvPr id="22837" name="Freeform 102"/>
        <xdr:cNvSpPr>
          <a:spLocks/>
        </xdr:cNvSpPr>
      </xdr:nvSpPr>
      <xdr:spPr bwMode="auto">
        <a:xfrm rot="-5400000">
          <a:off x="2176463" y="55202137"/>
          <a:ext cx="11430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133350</xdr:colOff>
      <xdr:row>266</xdr:row>
      <xdr:rowOff>171450</xdr:rowOff>
    </xdr:from>
    <xdr:to>
      <xdr:col>14</xdr:col>
      <xdr:colOff>0</xdr:colOff>
      <xdr:row>267</xdr:row>
      <xdr:rowOff>57150</xdr:rowOff>
    </xdr:to>
    <xdr:sp macro="" textlink="">
      <xdr:nvSpPr>
        <xdr:cNvPr id="22838" name="Freeform 103"/>
        <xdr:cNvSpPr>
          <a:spLocks/>
        </xdr:cNvSpPr>
      </xdr:nvSpPr>
      <xdr:spPr bwMode="auto">
        <a:xfrm rot="-5400000">
          <a:off x="2576513" y="54287737"/>
          <a:ext cx="11430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142875</xdr:colOff>
      <xdr:row>261</xdr:row>
      <xdr:rowOff>161925</xdr:rowOff>
    </xdr:from>
    <xdr:to>
      <xdr:col>9</xdr:col>
      <xdr:colOff>57150</xdr:colOff>
      <xdr:row>262</xdr:row>
      <xdr:rowOff>0</xdr:rowOff>
    </xdr:to>
    <xdr:sp macro="" textlink="">
      <xdr:nvSpPr>
        <xdr:cNvPr id="22839" name="Freeform 104"/>
        <xdr:cNvSpPr>
          <a:spLocks/>
        </xdr:cNvSpPr>
      </xdr:nvSpPr>
      <xdr:spPr bwMode="auto">
        <a:xfrm>
          <a:off x="1609725" y="53111400"/>
          <a:ext cx="11430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142875</xdr:colOff>
      <xdr:row>269</xdr:row>
      <xdr:rowOff>161925</xdr:rowOff>
    </xdr:from>
    <xdr:to>
      <xdr:col>12</xdr:col>
      <xdr:colOff>57150</xdr:colOff>
      <xdr:row>270</xdr:row>
      <xdr:rowOff>0</xdr:rowOff>
    </xdr:to>
    <xdr:sp macro="" textlink="">
      <xdr:nvSpPr>
        <xdr:cNvPr id="22840" name="Freeform 105"/>
        <xdr:cNvSpPr>
          <a:spLocks/>
        </xdr:cNvSpPr>
      </xdr:nvSpPr>
      <xdr:spPr bwMode="auto">
        <a:xfrm>
          <a:off x="2209800" y="54940200"/>
          <a:ext cx="11430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142875</xdr:colOff>
      <xdr:row>305</xdr:row>
      <xdr:rowOff>161925</xdr:rowOff>
    </xdr:from>
    <xdr:to>
      <xdr:col>9</xdr:col>
      <xdr:colOff>57150</xdr:colOff>
      <xdr:row>306</xdr:row>
      <xdr:rowOff>0</xdr:rowOff>
    </xdr:to>
    <xdr:sp macro="" textlink="">
      <xdr:nvSpPr>
        <xdr:cNvPr id="22841" name="Freeform 106"/>
        <xdr:cNvSpPr>
          <a:spLocks/>
        </xdr:cNvSpPr>
      </xdr:nvSpPr>
      <xdr:spPr bwMode="auto">
        <a:xfrm>
          <a:off x="1609725" y="63426975"/>
          <a:ext cx="11430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142875</xdr:colOff>
      <xdr:row>313</xdr:row>
      <xdr:rowOff>161925</xdr:rowOff>
    </xdr:from>
    <xdr:to>
      <xdr:col>12</xdr:col>
      <xdr:colOff>57150</xdr:colOff>
      <xdr:row>314</xdr:row>
      <xdr:rowOff>0</xdr:rowOff>
    </xdr:to>
    <xdr:sp macro="" textlink="">
      <xdr:nvSpPr>
        <xdr:cNvPr id="22842" name="Freeform 107"/>
        <xdr:cNvSpPr>
          <a:spLocks/>
        </xdr:cNvSpPr>
      </xdr:nvSpPr>
      <xdr:spPr bwMode="auto">
        <a:xfrm>
          <a:off x="2209800" y="65255775"/>
          <a:ext cx="11430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142875</xdr:colOff>
      <xdr:row>352</xdr:row>
      <xdr:rowOff>161925</xdr:rowOff>
    </xdr:from>
    <xdr:to>
      <xdr:col>9</xdr:col>
      <xdr:colOff>57150</xdr:colOff>
      <xdr:row>353</xdr:row>
      <xdr:rowOff>0</xdr:rowOff>
    </xdr:to>
    <xdr:sp macro="" textlink="">
      <xdr:nvSpPr>
        <xdr:cNvPr id="22843" name="Freeform 108"/>
        <xdr:cNvSpPr>
          <a:spLocks/>
        </xdr:cNvSpPr>
      </xdr:nvSpPr>
      <xdr:spPr bwMode="auto">
        <a:xfrm>
          <a:off x="1609725" y="73685400"/>
          <a:ext cx="11430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142875</xdr:colOff>
      <xdr:row>363</xdr:row>
      <xdr:rowOff>161925</xdr:rowOff>
    </xdr:from>
    <xdr:to>
      <xdr:col>12</xdr:col>
      <xdr:colOff>57150</xdr:colOff>
      <xdr:row>364</xdr:row>
      <xdr:rowOff>0</xdr:rowOff>
    </xdr:to>
    <xdr:sp macro="" textlink="">
      <xdr:nvSpPr>
        <xdr:cNvPr id="22844" name="Freeform 109"/>
        <xdr:cNvSpPr>
          <a:spLocks/>
        </xdr:cNvSpPr>
      </xdr:nvSpPr>
      <xdr:spPr bwMode="auto">
        <a:xfrm>
          <a:off x="2209800" y="76200000"/>
          <a:ext cx="11430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142875</xdr:colOff>
      <xdr:row>401</xdr:row>
      <xdr:rowOff>104775</xdr:rowOff>
    </xdr:from>
    <xdr:to>
      <xdr:col>16</xdr:col>
      <xdr:colOff>57150</xdr:colOff>
      <xdr:row>402</xdr:row>
      <xdr:rowOff>0</xdr:rowOff>
    </xdr:to>
    <xdr:sp macro="" textlink="">
      <xdr:nvSpPr>
        <xdr:cNvPr id="22845" name="Freeform 111"/>
        <xdr:cNvSpPr>
          <a:spLocks/>
        </xdr:cNvSpPr>
      </xdr:nvSpPr>
      <xdr:spPr bwMode="auto">
        <a:xfrm>
          <a:off x="3009900" y="84534375"/>
          <a:ext cx="114300" cy="12382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142875</xdr:colOff>
      <xdr:row>548</xdr:row>
      <xdr:rowOff>104775</xdr:rowOff>
    </xdr:from>
    <xdr:to>
      <xdr:col>9</xdr:col>
      <xdr:colOff>57150</xdr:colOff>
      <xdr:row>549</xdr:row>
      <xdr:rowOff>0</xdr:rowOff>
    </xdr:to>
    <xdr:sp macro="" textlink="">
      <xdr:nvSpPr>
        <xdr:cNvPr id="22846" name="Freeform 112"/>
        <xdr:cNvSpPr>
          <a:spLocks/>
        </xdr:cNvSpPr>
      </xdr:nvSpPr>
      <xdr:spPr bwMode="auto">
        <a:xfrm>
          <a:off x="1609725" y="114442875"/>
          <a:ext cx="114300" cy="8572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142875</xdr:colOff>
      <xdr:row>560</xdr:row>
      <xdr:rowOff>104775</xdr:rowOff>
    </xdr:from>
    <xdr:to>
      <xdr:col>12</xdr:col>
      <xdr:colOff>57150</xdr:colOff>
      <xdr:row>561</xdr:row>
      <xdr:rowOff>0</xdr:rowOff>
    </xdr:to>
    <xdr:sp macro="" textlink="">
      <xdr:nvSpPr>
        <xdr:cNvPr id="22847" name="Freeform 113"/>
        <xdr:cNvSpPr>
          <a:spLocks/>
        </xdr:cNvSpPr>
      </xdr:nvSpPr>
      <xdr:spPr bwMode="auto">
        <a:xfrm>
          <a:off x="2209800" y="116728875"/>
          <a:ext cx="114300" cy="8572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142875</xdr:colOff>
      <xdr:row>148</xdr:row>
      <xdr:rowOff>85725</xdr:rowOff>
    </xdr:from>
    <xdr:to>
      <xdr:col>8</xdr:col>
      <xdr:colOff>57150</xdr:colOff>
      <xdr:row>149</xdr:row>
      <xdr:rowOff>0</xdr:rowOff>
    </xdr:to>
    <xdr:sp macro="" textlink="">
      <xdr:nvSpPr>
        <xdr:cNvPr id="22848" name="Freeform 114"/>
        <xdr:cNvSpPr>
          <a:spLocks/>
        </xdr:cNvSpPr>
      </xdr:nvSpPr>
      <xdr:spPr bwMode="auto">
        <a:xfrm>
          <a:off x="1409700" y="33042225"/>
          <a:ext cx="114300" cy="76200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142875</xdr:colOff>
      <xdr:row>162</xdr:row>
      <xdr:rowOff>9525</xdr:rowOff>
    </xdr:from>
    <xdr:to>
      <xdr:col>11</xdr:col>
      <xdr:colOff>57150</xdr:colOff>
      <xdr:row>163</xdr:row>
      <xdr:rowOff>0</xdr:rowOff>
    </xdr:to>
    <xdr:sp macro="" textlink="">
      <xdr:nvSpPr>
        <xdr:cNvPr id="22849" name="Freeform 115"/>
        <xdr:cNvSpPr>
          <a:spLocks/>
        </xdr:cNvSpPr>
      </xdr:nvSpPr>
      <xdr:spPr bwMode="auto">
        <a:xfrm>
          <a:off x="2009775" y="34890075"/>
          <a:ext cx="11430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142875</xdr:colOff>
      <xdr:row>217</xdr:row>
      <xdr:rowOff>104775</xdr:rowOff>
    </xdr:from>
    <xdr:to>
      <xdr:col>16</xdr:col>
      <xdr:colOff>57150</xdr:colOff>
      <xdr:row>218</xdr:row>
      <xdr:rowOff>0</xdr:rowOff>
    </xdr:to>
    <xdr:sp macro="" textlink="">
      <xdr:nvSpPr>
        <xdr:cNvPr id="22850" name="Freeform 116"/>
        <xdr:cNvSpPr>
          <a:spLocks/>
        </xdr:cNvSpPr>
      </xdr:nvSpPr>
      <xdr:spPr bwMode="auto">
        <a:xfrm>
          <a:off x="3009900" y="43881675"/>
          <a:ext cx="114300" cy="8572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142875</xdr:colOff>
      <xdr:row>450</xdr:row>
      <xdr:rowOff>104775</xdr:rowOff>
    </xdr:from>
    <xdr:to>
      <xdr:col>9</xdr:col>
      <xdr:colOff>57150</xdr:colOff>
      <xdr:row>451</xdr:row>
      <xdr:rowOff>0</xdr:rowOff>
    </xdr:to>
    <xdr:sp macro="" textlink="">
      <xdr:nvSpPr>
        <xdr:cNvPr id="22851" name="Freeform 117"/>
        <xdr:cNvSpPr>
          <a:spLocks/>
        </xdr:cNvSpPr>
      </xdr:nvSpPr>
      <xdr:spPr bwMode="auto">
        <a:xfrm>
          <a:off x="1609725" y="94897575"/>
          <a:ext cx="114300" cy="8572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0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142875</xdr:colOff>
      <xdr:row>461</xdr:row>
      <xdr:rowOff>104775</xdr:rowOff>
    </xdr:from>
    <xdr:to>
      <xdr:col>12</xdr:col>
      <xdr:colOff>57150</xdr:colOff>
      <xdr:row>462</xdr:row>
      <xdr:rowOff>0</xdr:rowOff>
    </xdr:to>
    <xdr:sp macro="" textlink="">
      <xdr:nvSpPr>
        <xdr:cNvPr id="22852" name="Freeform 118"/>
        <xdr:cNvSpPr>
          <a:spLocks/>
        </xdr:cNvSpPr>
      </xdr:nvSpPr>
      <xdr:spPr bwMode="auto">
        <a:xfrm>
          <a:off x="2209800" y="96993075"/>
          <a:ext cx="114300" cy="8572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0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142875</xdr:colOff>
      <xdr:row>500</xdr:row>
      <xdr:rowOff>104775</xdr:rowOff>
    </xdr:from>
    <xdr:to>
      <xdr:col>9</xdr:col>
      <xdr:colOff>57150</xdr:colOff>
      <xdr:row>501</xdr:row>
      <xdr:rowOff>0</xdr:rowOff>
    </xdr:to>
    <xdr:sp macro="" textlink="">
      <xdr:nvSpPr>
        <xdr:cNvPr id="22853" name="Freeform 119"/>
        <xdr:cNvSpPr>
          <a:spLocks/>
        </xdr:cNvSpPr>
      </xdr:nvSpPr>
      <xdr:spPr bwMode="auto">
        <a:xfrm>
          <a:off x="1609725" y="104698800"/>
          <a:ext cx="114300" cy="8572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0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142875</xdr:colOff>
      <xdr:row>511</xdr:row>
      <xdr:rowOff>104775</xdr:rowOff>
    </xdr:from>
    <xdr:to>
      <xdr:col>12</xdr:col>
      <xdr:colOff>57150</xdr:colOff>
      <xdr:row>512</xdr:row>
      <xdr:rowOff>0</xdr:rowOff>
    </xdr:to>
    <xdr:sp macro="" textlink="">
      <xdr:nvSpPr>
        <xdr:cNvPr id="22854" name="Freeform 120"/>
        <xdr:cNvSpPr>
          <a:spLocks/>
        </xdr:cNvSpPr>
      </xdr:nvSpPr>
      <xdr:spPr bwMode="auto">
        <a:xfrm>
          <a:off x="2209800" y="106794300"/>
          <a:ext cx="114300" cy="8572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0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133350</xdr:colOff>
      <xdr:row>305</xdr:row>
      <xdr:rowOff>171450</xdr:rowOff>
    </xdr:from>
    <xdr:to>
      <xdr:col>11</xdr:col>
      <xdr:colOff>0</xdr:colOff>
      <xdr:row>306</xdr:row>
      <xdr:rowOff>57150</xdr:rowOff>
    </xdr:to>
    <xdr:sp macro="" textlink="">
      <xdr:nvSpPr>
        <xdr:cNvPr id="22855" name="Freeform 121"/>
        <xdr:cNvSpPr>
          <a:spLocks/>
        </xdr:cNvSpPr>
      </xdr:nvSpPr>
      <xdr:spPr bwMode="auto">
        <a:xfrm rot="-5400000">
          <a:off x="1976438" y="63460312"/>
          <a:ext cx="11430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133350</xdr:colOff>
      <xdr:row>314</xdr:row>
      <xdr:rowOff>171450</xdr:rowOff>
    </xdr:from>
    <xdr:to>
      <xdr:col>12</xdr:col>
      <xdr:colOff>0</xdr:colOff>
      <xdr:row>315</xdr:row>
      <xdr:rowOff>57150</xdr:rowOff>
    </xdr:to>
    <xdr:sp macro="" textlink="">
      <xdr:nvSpPr>
        <xdr:cNvPr id="22856" name="Freeform 122"/>
        <xdr:cNvSpPr>
          <a:spLocks/>
        </xdr:cNvSpPr>
      </xdr:nvSpPr>
      <xdr:spPr bwMode="auto">
        <a:xfrm rot="-5400000">
          <a:off x="2176463" y="65517712"/>
          <a:ext cx="11430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142875</xdr:colOff>
      <xdr:row>305</xdr:row>
      <xdr:rowOff>161925</xdr:rowOff>
    </xdr:from>
    <xdr:to>
      <xdr:col>13</xdr:col>
      <xdr:colOff>57150</xdr:colOff>
      <xdr:row>306</xdr:row>
      <xdr:rowOff>0</xdr:rowOff>
    </xdr:to>
    <xdr:sp macro="" textlink="">
      <xdr:nvSpPr>
        <xdr:cNvPr id="22857" name="Freeform 123"/>
        <xdr:cNvSpPr>
          <a:spLocks/>
        </xdr:cNvSpPr>
      </xdr:nvSpPr>
      <xdr:spPr bwMode="auto">
        <a:xfrm>
          <a:off x="2409825" y="63426975"/>
          <a:ext cx="11430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133350</xdr:colOff>
      <xdr:row>310</xdr:row>
      <xdr:rowOff>171450</xdr:rowOff>
    </xdr:from>
    <xdr:to>
      <xdr:col>14</xdr:col>
      <xdr:colOff>0</xdr:colOff>
      <xdr:row>311</xdr:row>
      <xdr:rowOff>57150</xdr:rowOff>
    </xdr:to>
    <xdr:sp macro="" textlink="">
      <xdr:nvSpPr>
        <xdr:cNvPr id="22858" name="Freeform 124"/>
        <xdr:cNvSpPr>
          <a:spLocks/>
        </xdr:cNvSpPr>
      </xdr:nvSpPr>
      <xdr:spPr bwMode="auto">
        <a:xfrm rot="-5400000">
          <a:off x="2576513" y="64603312"/>
          <a:ext cx="11430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133350</xdr:colOff>
      <xdr:row>302</xdr:row>
      <xdr:rowOff>171450</xdr:rowOff>
    </xdr:from>
    <xdr:to>
      <xdr:col>24</xdr:col>
      <xdr:colOff>0</xdr:colOff>
      <xdr:row>303</xdr:row>
      <xdr:rowOff>57150</xdr:rowOff>
    </xdr:to>
    <xdr:sp macro="" textlink="">
      <xdr:nvSpPr>
        <xdr:cNvPr id="22859" name="Freeform 125"/>
        <xdr:cNvSpPr>
          <a:spLocks/>
        </xdr:cNvSpPr>
      </xdr:nvSpPr>
      <xdr:spPr bwMode="auto">
        <a:xfrm rot="-5400000">
          <a:off x="4576763" y="62774512"/>
          <a:ext cx="11430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133350</xdr:colOff>
      <xdr:row>308</xdr:row>
      <xdr:rowOff>171450</xdr:rowOff>
    </xdr:from>
    <xdr:to>
      <xdr:col>24</xdr:col>
      <xdr:colOff>0</xdr:colOff>
      <xdr:row>309</xdr:row>
      <xdr:rowOff>57150</xdr:rowOff>
    </xdr:to>
    <xdr:sp macro="" textlink="">
      <xdr:nvSpPr>
        <xdr:cNvPr id="22860" name="Freeform 126"/>
        <xdr:cNvSpPr>
          <a:spLocks/>
        </xdr:cNvSpPr>
      </xdr:nvSpPr>
      <xdr:spPr bwMode="auto">
        <a:xfrm rot="-5400000">
          <a:off x="4576763" y="64146112"/>
          <a:ext cx="11430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133350</xdr:colOff>
      <xdr:row>314</xdr:row>
      <xdr:rowOff>171450</xdr:rowOff>
    </xdr:from>
    <xdr:to>
      <xdr:col>24</xdr:col>
      <xdr:colOff>0</xdr:colOff>
      <xdr:row>315</xdr:row>
      <xdr:rowOff>57150</xdr:rowOff>
    </xdr:to>
    <xdr:sp macro="" textlink="">
      <xdr:nvSpPr>
        <xdr:cNvPr id="22861" name="Freeform 127"/>
        <xdr:cNvSpPr>
          <a:spLocks/>
        </xdr:cNvSpPr>
      </xdr:nvSpPr>
      <xdr:spPr bwMode="auto">
        <a:xfrm rot="-5400000">
          <a:off x="4576763" y="65517712"/>
          <a:ext cx="11430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133350</xdr:colOff>
      <xdr:row>305</xdr:row>
      <xdr:rowOff>171450</xdr:rowOff>
    </xdr:from>
    <xdr:to>
      <xdr:col>14</xdr:col>
      <xdr:colOff>0</xdr:colOff>
      <xdr:row>306</xdr:row>
      <xdr:rowOff>57150</xdr:rowOff>
    </xdr:to>
    <xdr:sp macro="" textlink="">
      <xdr:nvSpPr>
        <xdr:cNvPr id="22862" name="Freeform 128"/>
        <xdr:cNvSpPr>
          <a:spLocks/>
        </xdr:cNvSpPr>
      </xdr:nvSpPr>
      <xdr:spPr bwMode="auto">
        <a:xfrm rot="-5400000">
          <a:off x="2576513" y="63460312"/>
          <a:ext cx="11430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133350</xdr:colOff>
      <xdr:row>352</xdr:row>
      <xdr:rowOff>171450</xdr:rowOff>
    </xdr:from>
    <xdr:to>
      <xdr:col>11</xdr:col>
      <xdr:colOff>0</xdr:colOff>
      <xdr:row>353</xdr:row>
      <xdr:rowOff>57150</xdr:rowOff>
    </xdr:to>
    <xdr:sp macro="" textlink="">
      <xdr:nvSpPr>
        <xdr:cNvPr id="22863" name="Freeform 129"/>
        <xdr:cNvSpPr>
          <a:spLocks/>
        </xdr:cNvSpPr>
      </xdr:nvSpPr>
      <xdr:spPr bwMode="auto">
        <a:xfrm rot="-5400000">
          <a:off x="1976438" y="73718737"/>
          <a:ext cx="11430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133350</xdr:colOff>
      <xdr:row>352</xdr:row>
      <xdr:rowOff>171450</xdr:rowOff>
    </xdr:from>
    <xdr:to>
      <xdr:col>14</xdr:col>
      <xdr:colOff>0</xdr:colOff>
      <xdr:row>353</xdr:row>
      <xdr:rowOff>57150</xdr:rowOff>
    </xdr:to>
    <xdr:sp macro="" textlink="">
      <xdr:nvSpPr>
        <xdr:cNvPr id="22864" name="Freeform 130"/>
        <xdr:cNvSpPr>
          <a:spLocks/>
        </xdr:cNvSpPr>
      </xdr:nvSpPr>
      <xdr:spPr bwMode="auto">
        <a:xfrm rot="-5400000">
          <a:off x="2576513" y="73718737"/>
          <a:ext cx="11430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133350</xdr:colOff>
      <xdr:row>355</xdr:row>
      <xdr:rowOff>171450</xdr:rowOff>
    </xdr:from>
    <xdr:to>
      <xdr:col>14</xdr:col>
      <xdr:colOff>0</xdr:colOff>
      <xdr:row>356</xdr:row>
      <xdr:rowOff>57150</xdr:rowOff>
    </xdr:to>
    <xdr:sp macro="" textlink="">
      <xdr:nvSpPr>
        <xdr:cNvPr id="22865" name="Freeform 131"/>
        <xdr:cNvSpPr>
          <a:spLocks/>
        </xdr:cNvSpPr>
      </xdr:nvSpPr>
      <xdr:spPr bwMode="auto">
        <a:xfrm rot="-5400000">
          <a:off x="2576513" y="74404537"/>
          <a:ext cx="11430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133350</xdr:colOff>
      <xdr:row>361</xdr:row>
      <xdr:rowOff>171450</xdr:rowOff>
    </xdr:from>
    <xdr:to>
      <xdr:col>14</xdr:col>
      <xdr:colOff>0</xdr:colOff>
      <xdr:row>362</xdr:row>
      <xdr:rowOff>57150</xdr:rowOff>
    </xdr:to>
    <xdr:sp macro="" textlink="">
      <xdr:nvSpPr>
        <xdr:cNvPr id="22867" name="Freeform 133"/>
        <xdr:cNvSpPr>
          <a:spLocks/>
        </xdr:cNvSpPr>
      </xdr:nvSpPr>
      <xdr:spPr bwMode="auto">
        <a:xfrm rot="-5400000">
          <a:off x="2576513" y="75776137"/>
          <a:ext cx="11430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133350</xdr:colOff>
      <xdr:row>364</xdr:row>
      <xdr:rowOff>171450</xdr:rowOff>
    </xdr:from>
    <xdr:to>
      <xdr:col>12</xdr:col>
      <xdr:colOff>0</xdr:colOff>
      <xdr:row>365</xdr:row>
      <xdr:rowOff>57150</xdr:rowOff>
    </xdr:to>
    <xdr:sp macro="" textlink="">
      <xdr:nvSpPr>
        <xdr:cNvPr id="22868" name="Freeform 134"/>
        <xdr:cNvSpPr>
          <a:spLocks/>
        </xdr:cNvSpPr>
      </xdr:nvSpPr>
      <xdr:spPr bwMode="auto">
        <a:xfrm rot="-5400000">
          <a:off x="2176463" y="76461937"/>
          <a:ext cx="11430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133350</xdr:colOff>
      <xdr:row>350</xdr:row>
      <xdr:rowOff>171450</xdr:rowOff>
    </xdr:from>
    <xdr:to>
      <xdr:col>22</xdr:col>
      <xdr:colOff>0</xdr:colOff>
      <xdr:row>351</xdr:row>
      <xdr:rowOff>57150</xdr:rowOff>
    </xdr:to>
    <xdr:sp macro="" textlink="">
      <xdr:nvSpPr>
        <xdr:cNvPr id="22869" name="Freeform 135"/>
        <xdr:cNvSpPr>
          <a:spLocks/>
        </xdr:cNvSpPr>
      </xdr:nvSpPr>
      <xdr:spPr bwMode="auto">
        <a:xfrm rot="-5400000">
          <a:off x="4176713" y="73261537"/>
          <a:ext cx="11430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133350</xdr:colOff>
      <xdr:row>352</xdr:row>
      <xdr:rowOff>171450</xdr:rowOff>
    </xdr:from>
    <xdr:to>
      <xdr:col>28</xdr:col>
      <xdr:colOff>0</xdr:colOff>
      <xdr:row>353</xdr:row>
      <xdr:rowOff>57150</xdr:rowOff>
    </xdr:to>
    <xdr:sp macro="" textlink="">
      <xdr:nvSpPr>
        <xdr:cNvPr id="22870" name="Freeform 136"/>
        <xdr:cNvSpPr>
          <a:spLocks/>
        </xdr:cNvSpPr>
      </xdr:nvSpPr>
      <xdr:spPr bwMode="auto">
        <a:xfrm rot="-5400000">
          <a:off x="5376863" y="73718737"/>
          <a:ext cx="11430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133350</xdr:colOff>
      <xdr:row>354</xdr:row>
      <xdr:rowOff>171450</xdr:rowOff>
    </xdr:from>
    <xdr:to>
      <xdr:col>22</xdr:col>
      <xdr:colOff>0</xdr:colOff>
      <xdr:row>355</xdr:row>
      <xdr:rowOff>57150</xdr:rowOff>
    </xdr:to>
    <xdr:sp macro="" textlink="">
      <xdr:nvSpPr>
        <xdr:cNvPr id="22871" name="Freeform 137"/>
        <xdr:cNvSpPr>
          <a:spLocks/>
        </xdr:cNvSpPr>
      </xdr:nvSpPr>
      <xdr:spPr bwMode="auto">
        <a:xfrm rot="-5400000">
          <a:off x="4176713" y="74175937"/>
          <a:ext cx="11430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133350</xdr:colOff>
      <xdr:row>356</xdr:row>
      <xdr:rowOff>171450</xdr:rowOff>
    </xdr:from>
    <xdr:to>
      <xdr:col>28</xdr:col>
      <xdr:colOff>0</xdr:colOff>
      <xdr:row>357</xdr:row>
      <xdr:rowOff>57150</xdr:rowOff>
    </xdr:to>
    <xdr:sp macro="" textlink="">
      <xdr:nvSpPr>
        <xdr:cNvPr id="22872" name="Freeform 138"/>
        <xdr:cNvSpPr>
          <a:spLocks/>
        </xdr:cNvSpPr>
      </xdr:nvSpPr>
      <xdr:spPr bwMode="auto">
        <a:xfrm rot="-5400000">
          <a:off x="5376863" y="74633137"/>
          <a:ext cx="11430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133350</xdr:colOff>
      <xdr:row>358</xdr:row>
      <xdr:rowOff>171450</xdr:rowOff>
    </xdr:from>
    <xdr:to>
      <xdr:col>22</xdr:col>
      <xdr:colOff>0</xdr:colOff>
      <xdr:row>359</xdr:row>
      <xdr:rowOff>57150</xdr:rowOff>
    </xdr:to>
    <xdr:sp macro="" textlink="">
      <xdr:nvSpPr>
        <xdr:cNvPr id="22873" name="Freeform 139"/>
        <xdr:cNvSpPr>
          <a:spLocks/>
        </xdr:cNvSpPr>
      </xdr:nvSpPr>
      <xdr:spPr bwMode="auto">
        <a:xfrm rot="-5400000">
          <a:off x="4176713" y="75090337"/>
          <a:ext cx="11430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133350</xdr:colOff>
      <xdr:row>360</xdr:row>
      <xdr:rowOff>171450</xdr:rowOff>
    </xdr:from>
    <xdr:to>
      <xdr:col>28</xdr:col>
      <xdr:colOff>0</xdr:colOff>
      <xdr:row>361</xdr:row>
      <xdr:rowOff>57150</xdr:rowOff>
    </xdr:to>
    <xdr:sp macro="" textlink="">
      <xdr:nvSpPr>
        <xdr:cNvPr id="22874" name="Freeform 140"/>
        <xdr:cNvSpPr>
          <a:spLocks/>
        </xdr:cNvSpPr>
      </xdr:nvSpPr>
      <xdr:spPr bwMode="auto">
        <a:xfrm rot="-5400000">
          <a:off x="5376863" y="75547537"/>
          <a:ext cx="11430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133350</xdr:colOff>
      <xdr:row>362</xdr:row>
      <xdr:rowOff>171450</xdr:rowOff>
    </xdr:from>
    <xdr:to>
      <xdr:col>22</xdr:col>
      <xdr:colOff>0</xdr:colOff>
      <xdr:row>363</xdr:row>
      <xdr:rowOff>57150</xdr:rowOff>
    </xdr:to>
    <xdr:sp macro="" textlink="">
      <xdr:nvSpPr>
        <xdr:cNvPr id="22875" name="Freeform 141"/>
        <xdr:cNvSpPr>
          <a:spLocks/>
        </xdr:cNvSpPr>
      </xdr:nvSpPr>
      <xdr:spPr bwMode="auto">
        <a:xfrm rot="-5400000">
          <a:off x="4176713" y="76004737"/>
          <a:ext cx="11430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133350</xdr:colOff>
      <xdr:row>364</xdr:row>
      <xdr:rowOff>171450</xdr:rowOff>
    </xdr:from>
    <xdr:to>
      <xdr:col>28</xdr:col>
      <xdr:colOff>0</xdr:colOff>
      <xdr:row>365</xdr:row>
      <xdr:rowOff>57150</xdr:rowOff>
    </xdr:to>
    <xdr:sp macro="" textlink="">
      <xdr:nvSpPr>
        <xdr:cNvPr id="22876" name="Freeform 142"/>
        <xdr:cNvSpPr>
          <a:spLocks/>
        </xdr:cNvSpPr>
      </xdr:nvSpPr>
      <xdr:spPr bwMode="auto">
        <a:xfrm rot="-5400000">
          <a:off x="5376863" y="76461937"/>
          <a:ext cx="11430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133350</xdr:colOff>
      <xdr:row>413</xdr:row>
      <xdr:rowOff>114300</xdr:rowOff>
    </xdr:from>
    <xdr:to>
      <xdr:col>19</xdr:col>
      <xdr:colOff>0</xdr:colOff>
      <xdr:row>414</xdr:row>
      <xdr:rowOff>57150</xdr:rowOff>
    </xdr:to>
    <xdr:sp macro="" textlink="">
      <xdr:nvSpPr>
        <xdr:cNvPr id="22877" name="Freeform 143"/>
        <xdr:cNvSpPr>
          <a:spLocks/>
        </xdr:cNvSpPr>
      </xdr:nvSpPr>
      <xdr:spPr bwMode="auto">
        <a:xfrm rot="-5400000">
          <a:off x="3548063" y="87225187"/>
          <a:ext cx="17145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133350</xdr:colOff>
      <xdr:row>401</xdr:row>
      <xdr:rowOff>114300</xdr:rowOff>
    </xdr:from>
    <xdr:to>
      <xdr:col>18</xdr:col>
      <xdr:colOff>0</xdr:colOff>
      <xdr:row>402</xdr:row>
      <xdr:rowOff>57150</xdr:rowOff>
    </xdr:to>
    <xdr:sp macro="" textlink="">
      <xdr:nvSpPr>
        <xdr:cNvPr id="22878" name="Freeform 144"/>
        <xdr:cNvSpPr>
          <a:spLocks/>
        </xdr:cNvSpPr>
      </xdr:nvSpPr>
      <xdr:spPr bwMode="auto">
        <a:xfrm rot="-5400000">
          <a:off x="3348038" y="84596287"/>
          <a:ext cx="17145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133350</xdr:colOff>
      <xdr:row>401</xdr:row>
      <xdr:rowOff>114300</xdr:rowOff>
    </xdr:from>
    <xdr:to>
      <xdr:col>21</xdr:col>
      <xdr:colOff>0</xdr:colOff>
      <xdr:row>402</xdr:row>
      <xdr:rowOff>57150</xdr:rowOff>
    </xdr:to>
    <xdr:sp macro="" textlink="">
      <xdr:nvSpPr>
        <xdr:cNvPr id="22879" name="Freeform 145"/>
        <xdr:cNvSpPr>
          <a:spLocks/>
        </xdr:cNvSpPr>
      </xdr:nvSpPr>
      <xdr:spPr bwMode="auto">
        <a:xfrm rot="-5400000">
          <a:off x="3948113" y="84596287"/>
          <a:ext cx="17145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133350</xdr:colOff>
      <xdr:row>404</xdr:row>
      <xdr:rowOff>114300</xdr:rowOff>
    </xdr:from>
    <xdr:to>
      <xdr:col>21</xdr:col>
      <xdr:colOff>0</xdr:colOff>
      <xdr:row>405</xdr:row>
      <xdr:rowOff>57150</xdr:rowOff>
    </xdr:to>
    <xdr:sp macro="" textlink="">
      <xdr:nvSpPr>
        <xdr:cNvPr id="22880" name="Freeform 146"/>
        <xdr:cNvSpPr>
          <a:spLocks/>
        </xdr:cNvSpPr>
      </xdr:nvSpPr>
      <xdr:spPr bwMode="auto">
        <a:xfrm rot="-5400000">
          <a:off x="3948113" y="85282087"/>
          <a:ext cx="17145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133350</xdr:colOff>
      <xdr:row>548</xdr:row>
      <xdr:rowOff>114300</xdr:rowOff>
    </xdr:from>
    <xdr:to>
      <xdr:col>11</xdr:col>
      <xdr:colOff>0</xdr:colOff>
      <xdr:row>549</xdr:row>
      <xdr:rowOff>57150</xdr:rowOff>
    </xdr:to>
    <xdr:sp macro="" textlink="">
      <xdr:nvSpPr>
        <xdr:cNvPr id="22881" name="Freeform 147"/>
        <xdr:cNvSpPr>
          <a:spLocks/>
        </xdr:cNvSpPr>
      </xdr:nvSpPr>
      <xdr:spPr bwMode="auto">
        <a:xfrm rot="-5400000">
          <a:off x="1966913" y="114485737"/>
          <a:ext cx="13335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133350</xdr:colOff>
      <xdr:row>561</xdr:row>
      <xdr:rowOff>114300</xdr:rowOff>
    </xdr:from>
    <xdr:to>
      <xdr:col>12</xdr:col>
      <xdr:colOff>0</xdr:colOff>
      <xdr:row>562</xdr:row>
      <xdr:rowOff>57150</xdr:rowOff>
    </xdr:to>
    <xdr:sp macro="" textlink="">
      <xdr:nvSpPr>
        <xdr:cNvPr id="22882" name="Freeform 148"/>
        <xdr:cNvSpPr>
          <a:spLocks/>
        </xdr:cNvSpPr>
      </xdr:nvSpPr>
      <xdr:spPr bwMode="auto">
        <a:xfrm rot="-5400000">
          <a:off x="2166938" y="116962237"/>
          <a:ext cx="13335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142875</xdr:colOff>
      <xdr:row>548</xdr:row>
      <xdr:rowOff>104775</xdr:rowOff>
    </xdr:from>
    <xdr:to>
      <xdr:col>13</xdr:col>
      <xdr:colOff>57150</xdr:colOff>
      <xdr:row>549</xdr:row>
      <xdr:rowOff>0</xdr:rowOff>
    </xdr:to>
    <xdr:sp macro="" textlink="">
      <xdr:nvSpPr>
        <xdr:cNvPr id="22883" name="Freeform 149"/>
        <xdr:cNvSpPr>
          <a:spLocks/>
        </xdr:cNvSpPr>
      </xdr:nvSpPr>
      <xdr:spPr bwMode="auto">
        <a:xfrm>
          <a:off x="2409825" y="114442875"/>
          <a:ext cx="114300" cy="8572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133350</xdr:colOff>
      <xdr:row>548</xdr:row>
      <xdr:rowOff>114300</xdr:rowOff>
    </xdr:from>
    <xdr:to>
      <xdr:col>14</xdr:col>
      <xdr:colOff>0</xdr:colOff>
      <xdr:row>549</xdr:row>
      <xdr:rowOff>57150</xdr:rowOff>
    </xdr:to>
    <xdr:sp macro="" textlink="">
      <xdr:nvSpPr>
        <xdr:cNvPr id="22884" name="Freeform 150"/>
        <xdr:cNvSpPr>
          <a:spLocks/>
        </xdr:cNvSpPr>
      </xdr:nvSpPr>
      <xdr:spPr bwMode="auto">
        <a:xfrm rot="-5400000">
          <a:off x="2566988" y="114485737"/>
          <a:ext cx="13335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133350</xdr:colOff>
      <xdr:row>551</xdr:row>
      <xdr:rowOff>114300</xdr:rowOff>
    </xdr:from>
    <xdr:to>
      <xdr:col>14</xdr:col>
      <xdr:colOff>0</xdr:colOff>
      <xdr:row>552</xdr:row>
      <xdr:rowOff>57150</xdr:rowOff>
    </xdr:to>
    <xdr:sp macro="" textlink="">
      <xdr:nvSpPr>
        <xdr:cNvPr id="22885" name="Freeform 151"/>
        <xdr:cNvSpPr>
          <a:spLocks/>
        </xdr:cNvSpPr>
      </xdr:nvSpPr>
      <xdr:spPr bwMode="auto">
        <a:xfrm rot="-5400000">
          <a:off x="2566988" y="115057237"/>
          <a:ext cx="13335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133350</xdr:colOff>
      <xdr:row>555</xdr:row>
      <xdr:rowOff>114300</xdr:rowOff>
    </xdr:from>
    <xdr:to>
      <xdr:col>14</xdr:col>
      <xdr:colOff>0</xdr:colOff>
      <xdr:row>556</xdr:row>
      <xdr:rowOff>57150</xdr:rowOff>
    </xdr:to>
    <xdr:sp macro="" textlink="">
      <xdr:nvSpPr>
        <xdr:cNvPr id="22886" name="Freeform 152"/>
        <xdr:cNvSpPr>
          <a:spLocks/>
        </xdr:cNvSpPr>
      </xdr:nvSpPr>
      <xdr:spPr bwMode="auto">
        <a:xfrm rot="-5400000">
          <a:off x="2566988" y="115819237"/>
          <a:ext cx="13335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133350</xdr:colOff>
      <xdr:row>545</xdr:row>
      <xdr:rowOff>114300</xdr:rowOff>
    </xdr:from>
    <xdr:to>
      <xdr:col>24</xdr:col>
      <xdr:colOff>0</xdr:colOff>
      <xdr:row>546</xdr:row>
      <xdr:rowOff>57150</xdr:rowOff>
    </xdr:to>
    <xdr:sp macro="" textlink="">
      <xdr:nvSpPr>
        <xdr:cNvPr id="22887" name="Freeform 153"/>
        <xdr:cNvSpPr>
          <a:spLocks/>
        </xdr:cNvSpPr>
      </xdr:nvSpPr>
      <xdr:spPr bwMode="auto">
        <a:xfrm rot="-5400000">
          <a:off x="4567238" y="113914237"/>
          <a:ext cx="13335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133350</xdr:colOff>
      <xdr:row>548</xdr:row>
      <xdr:rowOff>114300</xdr:rowOff>
    </xdr:from>
    <xdr:to>
      <xdr:col>24</xdr:col>
      <xdr:colOff>0</xdr:colOff>
      <xdr:row>549</xdr:row>
      <xdr:rowOff>57150</xdr:rowOff>
    </xdr:to>
    <xdr:sp macro="" textlink="">
      <xdr:nvSpPr>
        <xdr:cNvPr id="22888" name="Freeform 154"/>
        <xdr:cNvSpPr>
          <a:spLocks/>
        </xdr:cNvSpPr>
      </xdr:nvSpPr>
      <xdr:spPr bwMode="auto">
        <a:xfrm rot="-5400000">
          <a:off x="4567238" y="114485737"/>
          <a:ext cx="13335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133350</xdr:colOff>
      <xdr:row>551</xdr:row>
      <xdr:rowOff>114300</xdr:rowOff>
    </xdr:from>
    <xdr:to>
      <xdr:col>24</xdr:col>
      <xdr:colOff>0</xdr:colOff>
      <xdr:row>552</xdr:row>
      <xdr:rowOff>57150</xdr:rowOff>
    </xdr:to>
    <xdr:sp macro="" textlink="">
      <xdr:nvSpPr>
        <xdr:cNvPr id="22889" name="Freeform 155"/>
        <xdr:cNvSpPr>
          <a:spLocks/>
        </xdr:cNvSpPr>
      </xdr:nvSpPr>
      <xdr:spPr bwMode="auto">
        <a:xfrm rot="-5400000">
          <a:off x="4567238" y="115057237"/>
          <a:ext cx="13335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133350</xdr:colOff>
      <xdr:row>554</xdr:row>
      <xdr:rowOff>114300</xdr:rowOff>
    </xdr:from>
    <xdr:to>
      <xdr:col>24</xdr:col>
      <xdr:colOff>0</xdr:colOff>
      <xdr:row>555</xdr:row>
      <xdr:rowOff>57150</xdr:rowOff>
    </xdr:to>
    <xdr:sp macro="" textlink="">
      <xdr:nvSpPr>
        <xdr:cNvPr id="22890" name="Freeform 156"/>
        <xdr:cNvSpPr>
          <a:spLocks/>
        </xdr:cNvSpPr>
      </xdr:nvSpPr>
      <xdr:spPr bwMode="auto">
        <a:xfrm rot="-5400000">
          <a:off x="4567238" y="115628737"/>
          <a:ext cx="13335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133350</xdr:colOff>
      <xdr:row>557</xdr:row>
      <xdr:rowOff>114300</xdr:rowOff>
    </xdr:from>
    <xdr:to>
      <xdr:col>24</xdr:col>
      <xdr:colOff>0</xdr:colOff>
      <xdr:row>558</xdr:row>
      <xdr:rowOff>57150</xdr:rowOff>
    </xdr:to>
    <xdr:sp macro="" textlink="">
      <xdr:nvSpPr>
        <xdr:cNvPr id="22891" name="Freeform 157"/>
        <xdr:cNvSpPr>
          <a:spLocks/>
        </xdr:cNvSpPr>
      </xdr:nvSpPr>
      <xdr:spPr bwMode="auto">
        <a:xfrm rot="-5400000">
          <a:off x="4567238" y="116200237"/>
          <a:ext cx="13335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133350</xdr:colOff>
      <xdr:row>560</xdr:row>
      <xdr:rowOff>114300</xdr:rowOff>
    </xdr:from>
    <xdr:to>
      <xdr:col>24</xdr:col>
      <xdr:colOff>0</xdr:colOff>
      <xdr:row>561</xdr:row>
      <xdr:rowOff>57150</xdr:rowOff>
    </xdr:to>
    <xdr:sp macro="" textlink="">
      <xdr:nvSpPr>
        <xdr:cNvPr id="22892" name="Freeform 158"/>
        <xdr:cNvSpPr>
          <a:spLocks/>
        </xdr:cNvSpPr>
      </xdr:nvSpPr>
      <xdr:spPr bwMode="auto">
        <a:xfrm rot="-5400000">
          <a:off x="4567238" y="116771737"/>
          <a:ext cx="13335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133350</xdr:colOff>
      <xdr:row>148</xdr:row>
      <xdr:rowOff>95250</xdr:rowOff>
    </xdr:from>
    <xdr:to>
      <xdr:col>10</xdr:col>
      <xdr:colOff>0</xdr:colOff>
      <xdr:row>149</xdr:row>
      <xdr:rowOff>57150</xdr:rowOff>
    </xdr:to>
    <xdr:sp macro="" textlink="">
      <xdr:nvSpPr>
        <xdr:cNvPr id="22893" name="Freeform 159"/>
        <xdr:cNvSpPr>
          <a:spLocks/>
        </xdr:cNvSpPr>
      </xdr:nvSpPr>
      <xdr:spPr bwMode="auto">
        <a:xfrm rot="-5400000">
          <a:off x="1771650" y="33080325"/>
          <a:ext cx="123825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133350</xdr:colOff>
      <xdr:row>163</xdr:row>
      <xdr:rowOff>85725</xdr:rowOff>
    </xdr:from>
    <xdr:to>
      <xdr:col>11</xdr:col>
      <xdr:colOff>0</xdr:colOff>
      <xdr:row>164</xdr:row>
      <xdr:rowOff>47625</xdr:rowOff>
    </xdr:to>
    <xdr:sp macro="" textlink="">
      <xdr:nvSpPr>
        <xdr:cNvPr id="22894" name="Freeform 160"/>
        <xdr:cNvSpPr>
          <a:spLocks/>
        </xdr:cNvSpPr>
      </xdr:nvSpPr>
      <xdr:spPr bwMode="auto">
        <a:xfrm rot="-5400000">
          <a:off x="1971675" y="35071050"/>
          <a:ext cx="123825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133350</xdr:colOff>
      <xdr:row>148</xdr:row>
      <xdr:rowOff>95250</xdr:rowOff>
    </xdr:from>
    <xdr:to>
      <xdr:col>12</xdr:col>
      <xdr:colOff>0</xdr:colOff>
      <xdr:row>149</xdr:row>
      <xdr:rowOff>57150</xdr:rowOff>
    </xdr:to>
    <xdr:sp macro="" textlink="">
      <xdr:nvSpPr>
        <xdr:cNvPr id="22895" name="Freeform 161"/>
        <xdr:cNvSpPr>
          <a:spLocks/>
        </xdr:cNvSpPr>
      </xdr:nvSpPr>
      <xdr:spPr bwMode="auto">
        <a:xfrm rot="-5400000">
          <a:off x="2171700" y="33080325"/>
          <a:ext cx="123825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133350</xdr:colOff>
      <xdr:row>145</xdr:row>
      <xdr:rowOff>95250</xdr:rowOff>
    </xdr:from>
    <xdr:to>
      <xdr:col>19</xdr:col>
      <xdr:colOff>0</xdr:colOff>
      <xdr:row>146</xdr:row>
      <xdr:rowOff>57150</xdr:rowOff>
    </xdr:to>
    <xdr:sp macro="" textlink="">
      <xdr:nvSpPr>
        <xdr:cNvPr id="22896" name="Freeform 162"/>
        <xdr:cNvSpPr>
          <a:spLocks/>
        </xdr:cNvSpPr>
      </xdr:nvSpPr>
      <xdr:spPr bwMode="auto">
        <a:xfrm rot="-5400000">
          <a:off x="3571875" y="32680275"/>
          <a:ext cx="123825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133350</xdr:colOff>
      <xdr:row>152</xdr:row>
      <xdr:rowOff>95250</xdr:rowOff>
    </xdr:from>
    <xdr:to>
      <xdr:col>19</xdr:col>
      <xdr:colOff>0</xdr:colOff>
      <xdr:row>153</xdr:row>
      <xdr:rowOff>57150</xdr:rowOff>
    </xdr:to>
    <xdr:sp macro="" textlink="">
      <xdr:nvSpPr>
        <xdr:cNvPr id="22897" name="Freeform 163"/>
        <xdr:cNvSpPr>
          <a:spLocks/>
        </xdr:cNvSpPr>
      </xdr:nvSpPr>
      <xdr:spPr bwMode="auto">
        <a:xfrm rot="-5400000">
          <a:off x="3571875" y="33642300"/>
          <a:ext cx="123825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133350</xdr:colOff>
      <xdr:row>160</xdr:row>
      <xdr:rowOff>95250</xdr:rowOff>
    </xdr:from>
    <xdr:to>
      <xdr:col>19</xdr:col>
      <xdr:colOff>0</xdr:colOff>
      <xdr:row>161</xdr:row>
      <xdr:rowOff>57150</xdr:rowOff>
    </xdr:to>
    <xdr:sp macro="" textlink="">
      <xdr:nvSpPr>
        <xdr:cNvPr id="22898" name="Freeform 164"/>
        <xdr:cNvSpPr>
          <a:spLocks/>
        </xdr:cNvSpPr>
      </xdr:nvSpPr>
      <xdr:spPr bwMode="auto">
        <a:xfrm rot="-5400000">
          <a:off x="3571875" y="34680525"/>
          <a:ext cx="123825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133350</xdr:colOff>
      <xdr:row>168</xdr:row>
      <xdr:rowOff>95250</xdr:rowOff>
    </xdr:from>
    <xdr:to>
      <xdr:col>19</xdr:col>
      <xdr:colOff>0</xdr:colOff>
      <xdr:row>169</xdr:row>
      <xdr:rowOff>57150</xdr:rowOff>
    </xdr:to>
    <xdr:sp macro="" textlink="">
      <xdr:nvSpPr>
        <xdr:cNvPr id="22899" name="Freeform 165"/>
        <xdr:cNvSpPr>
          <a:spLocks/>
        </xdr:cNvSpPr>
      </xdr:nvSpPr>
      <xdr:spPr bwMode="auto">
        <a:xfrm rot="-5400000">
          <a:off x="3571875" y="35718750"/>
          <a:ext cx="123825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133350</xdr:colOff>
      <xdr:row>175</xdr:row>
      <xdr:rowOff>95250</xdr:rowOff>
    </xdr:from>
    <xdr:to>
      <xdr:col>19</xdr:col>
      <xdr:colOff>0</xdr:colOff>
      <xdr:row>176</xdr:row>
      <xdr:rowOff>57150</xdr:rowOff>
    </xdr:to>
    <xdr:sp macro="" textlink="">
      <xdr:nvSpPr>
        <xdr:cNvPr id="22900" name="Freeform 166"/>
        <xdr:cNvSpPr>
          <a:spLocks/>
        </xdr:cNvSpPr>
      </xdr:nvSpPr>
      <xdr:spPr bwMode="auto">
        <a:xfrm rot="-5400000">
          <a:off x="3571875" y="36595050"/>
          <a:ext cx="123825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133350</xdr:colOff>
      <xdr:row>182</xdr:row>
      <xdr:rowOff>95250</xdr:rowOff>
    </xdr:from>
    <xdr:to>
      <xdr:col>19</xdr:col>
      <xdr:colOff>0</xdr:colOff>
      <xdr:row>183</xdr:row>
      <xdr:rowOff>57150</xdr:rowOff>
    </xdr:to>
    <xdr:sp macro="" textlink="">
      <xdr:nvSpPr>
        <xdr:cNvPr id="22901" name="Freeform 167"/>
        <xdr:cNvSpPr>
          <a:spLocks/>
        </xdr:cNvSpPr>
      </xdr:nvSpPr>
      <xdr:spPr bwMode="auto">
        <a:xfrm rot="-5400000">
          <a:off x="3571875" y="37471350"/>
          <a:ext cx="123825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133350</xdr:colOff>
      <xdr:row>145</xdr:row>
      <xdr:rowOff>95250</xdr:rowOff>
    </xdr:from>
    <xdr:to>
      <xdr:col>25</xdr:col>
      <xdr:colOff>0</xdr:colOff>
      <xdr:row>146</xdr:row>
      <xdr:rowOff>57150</xdr:rowOff>
    </xdr:to>
    <xdr:sp macro="" textlink="">
      <xdr:nvSpPr>
        <xdr:cNvPr id="22902" name="Freeform 168"/>
        <xdr:cNvSpPr>
          <a:spLocks/>
        </xdr:cNvSpPr>
      </xdr:nvSpPr>
      <xdr:spPr bwMode="auto">
        <a:xfrm rot="-5400000">
          <a:off x="4772025" y="32680275"/>
          <a:ext cx="123825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133350</xdr:colOff>
      <xdr:row>152</xdr:row>
      <xdr:rowOff>95250</xdr:rowOff>
    </xdr:from>
    <xdr:to>
      <xdr:col>25</xdr:col>
      <xdr:colOff>0</xdr:colOff>
      <xdr:row>153</xdr:row>
      <xdr:rowOff>57150</xdr:rowOff>
    </xdr:to>
    <xdr:sp macro="" textlink="">
      <xdr:nvSpPr>
        <xdr:cNvPr id="22903" name="Freeform 169"/>
        <xdr:cNvSpPr>
          <a:spLocks/>
        </xdr:cNvSpPr>
      </xdr:nvSpPr>
      <xdr:spPr bwMode="auto">
        <a:xfrm rot="-5400000">
          <a:off x="4772025" y="33642300"/>
          <a:ext cx="123825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133350</xdr:colOff>
      <xdr:row>160</xdr:row>
      <xdr:rowOff>95250</xdr:rowOff>
    </xdr:from>
    <xdr:to>
      <xdr:col>25</xdr:col>
      <xdr:colOff>0</xdr:colOff>
      <xdr:row>161</xdr:row>
      <xdr:rowOff>57150</xdr:rowOff>
    </xdr:to>
    <xdr:sp macro="" textlink="">
      <xdr:nvSpPr>
        <xdr:cNvPr id="22904" name="Freeform 170"/>
        <xdr:cNvSpPr>
          <a:spLocks/>
        </xdr:cNvSpPr>
      </xdr:nvSpPr>
      <xdr:spPr bwMode="auto">
        <a:xfrm rot="-5400000">
          <a:off x="4772025" y="34680525"/>
          <a:ext cx="123825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133350</xdr:colOff>
      <xdr:row>168</xdr:row>
      <xdr:rowOff>95250</xdr:rowOff>
    </xdr:from>
    <xdr:to>
      <xdr:col>25</xdr:col>
      <xdr:colOff>0</xdr:colOff>
      <xdr:row>169</xdr:row>
      <xdr:rowOff>57150</xdr:rowOff>
    </xdr:to>
    <xdr:sp macro="" textlink="">
      <xdr:nvSpPr>
        <xdr:cNvPr id="22905" name="Freeform 171"/>
        <xdr:cNvSpPr>
          <a:spLocks/>
        </xdr:cNvSpPr>
      </xdr:nvSpPr>
      <xdr:spPr bwMode="auto">
        <a:xfrm rot="-5400000">
          <a:off x="4772025" y="35718750"/>
          <a:ext cx="123825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133350</xdr:colOff>
      <xdr:row>175</xdr:row>
      <xdr:rowOff>95250</xdr:rowOff>
    </xdr:from>
    <xdr:to>
      <xdr:col>25</xdr:col>
      <xdr:colOff>0</xdr:colOff>
      <xdr:row>176</xdr:row>
      <xdr:rowOff>57150</xdr:rowOff>
    </xdr:to>
    <xdr:sp macro="" textlink="">
      <xdr:nvSpPr>
        <xdr:cNvPr id="22906" name="Freeform 172"/>
        <xdr:cNvSpPr>
          <a:spLocks/>
        </xdr:cNvSpPr>
      </xdr:nvSpPr>
      <xdr:spPr bwMode="auto">
        <a:xfrm rot="-5400000">
          <a:off x="4772025" y="36595050"/>
          <a:ext cx="123825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133350</xdr:colOff>
      <xdr:row>182</xdr:row>
      <xdr:rowOff>28575</xdr:rowOff>
    </xdr:from>
    <xdr:to>
      <xdr:col>25</xdr:col>
      <xdr:colOff>0</xdr:colOff>
      <xdr:row>182</xdr:row>
      <xdr:rowOff>142875</xdr:rowOff>
    </xdr:to>
    <xdr:sp macro="" textlink="">
      <xdr:nvSpPr>
        <xdr:cNvPr id="22907" name="Freeform 173"/>
        <xdr:cNvSpPr>
          <a:spLocks/>
        </xdr:cNvSpPr>
      </xdr:nvSpPr>
      <xdr:spPr bwMode="auto">
        <a:xfrm rot="-5400000">
          <a:off x="4776788" y="37399912"/>
          <a:ext cx="11430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133350</xdr:colOff>
      <xdr:row>148</xdr:row>
      <xdr:rowOff>19050</xdr:rowOff>
    </xdr:from>
    <xdr:to>
      <xdr:col>25</xdr:col>
      <xdr:colOff>0</xdr:colOff>
      <xdr:row>148</xdr:row>
      <xdr:rowOff>133350</xdr:rowOff>
    </xdr:to>
    <xdr:sp macro="" textlink="">
      <xdr:nvSpPr>
        <xdr:cNvPr id="22908" name="Freeform 174"/>
        <xdr:cNvSpPr>
          <a:spLocks/>
        </xdr:cNvSpPr>
      </xdr:nvSpPr>
      <xdr:spPr bwMode="auto">
        <a:xfrm rot="-5400000">
          <a:off x="4776788" y="32999362"/>
          <a:ext cx="11430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133350</xdr:colOff>
      <xdr:row>150</xdr:row>
      <xdr:rowOff>9525</xdr:rowOff>
    </xdr:from>
    <xdr:to>
      <xdr:col>25</xdr:col>
      <xdr:colOff>0</xdr:colOff>
      <xdr:row>150</xdr:row>
      <xdr:rowOff>123825</xdr:rowOff>
    </xdr:to>
    <xdr:sp macro="" textlink="">
      <xdr:nvSpPr>
        <xdr:cNvPr id="22909" name="Freeform 175"/>
        <xdr:cNvSpPr>
          <a:spLocks/>
        </xdr:cNvSpPr>
      </xdr:nvSpPr>
      <xdr:spPr bwMode="auto">
        <a:xfrm rot="-5400000">
          <a:off x="4776788" y="33313687"/>
          <a:ext cx="11430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133350</xdr:colOff>
      <xdr:row>155</xdr:row>
      <xdr:rowOff>95250</xdr:rowOff>
    </xdr:from>
    <xdr:to>
      <xdr:col>25</xdr:col>
      <xdr:colOff>0</xdr:colOff>
      <xdr:row>156</xdr:row>
      <xdr:rowOff>57150</xdr:rowOff>
    </xdr:to>
    <xdr:sp macro="" textlink="">
      <xdr:nvSpPr>
        <xdr:cNvPr id="22910" name="Freeform 176"/>
        <xdr:cNvSpPr>
          <a:spLocks/>
        </xdr:cNvSpPr>
      </xdr:nvSpPr>
      <xdr:spPr bwMode="auto">
        <a:xfrm rot="-5400000">
          <a:off x="4772025" y="34042350"/>
          <a:ext cx="123825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133350</xdr:colOff>
      <xdr:row>158</xdr:row>
      <xdr:rowOff>28575</xdr:rowOff>
    </xdr:from>
    <xdr:to>
      <xdr:col>25</xdr:col>
      <xdr:colOff>0</xdr:colOff>
      <xdr:row>158</xdr:row>
      <xdr:rowOff>142875</xdr:rowOff>
    </xdr:to>
    <xdr:sp macro="" textlink="">
      <xdr:nvSpPr>
        <xdr:cNvPr id="22911" name="Freeform 177"/>
        <xdr:cNvSpPr>
          <a:spLocks/>
        </xdr:cNvSpPr>
      </xdr:nvSpPr>
      <xdr:spPr bwMode="auto">
        <a:xfrm rot="-5400000">
          <a:off x="4776788" y="34370962"/>
          <a:ext cx="11430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133350</xdr:colOff>
      <xdr:row>163</xdr:row>
      <xdr:rowOff>95250</xdr:rowOff>
    </xdr:from>
    <xdr:to>
      <xdr:col>25</xdr:col>
      <xdr:colOff>0</xdr:colOff>
      <xdr:row>164</xdr:row>
      <xdr:rowOff>57150</xdr:rowOff>
    </xdr:to>
    <xdr:sp macro="" textlink="">
      <xdr:nvSpPr>
        <xdr:cNvPr id="22912" name="Freeform 178"/>
        <xdr:cNvSpPr>
          <a:spLocks/>
        </xdr:cNvSpPr>
      </xdr:nvSpPr>
      <xdr:spPr bwMode="auto">
        <a:xfrm rot="-5400000">
          <a:off x="4772025" y="35080575"/>
          <a:ext cx="123825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133350</xdr:colOff>
      <xdr:row>166</xdr:row>
      <xdr:rowOff>19050</xdr:rowOff>
    </xdr:from>
    <xdr:to>
      <xdr:col>25</xdr:col>
      <xdr:colOff>0</xdr:colOff>
      <xdr:row>166</xdr:row>
      <xdr:rowOff>133350</xdr:rowOff>
    </xdr:to>
    <xdr:sp macro="" textlink="">
      <xdr:nvSpPr>
        <xdr:cNvPr id="22913" name="Freeform 179"/>
        <xdr:cNvSpPr>
          <a:spLocks/>
        </xdr:cNvSpPr>
      </xdr:nvSpPr>
      <xdr:spPr bwMode="auto">
        <a:xfrm rot="-5400000">
          <a:off x="4776788" y="35399662"/>
          <a:ext cx="11430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133350</xdr:colOff>
      <xdr:row>171</xdr:row>
      <xdr:rowOff>19050</xdr:rowOff>
    </xdr:from>
    <xdr:to>
      <xdr:col>25</xdr:col>
      <xdr:colOff>0</xdr:colOff>
      <xdr:row>171</xdr:row>
      <xdr:rowOff>133350</xdr:rowOff>
    </xdr:to>
    <xdr:sp macro="" textlink="">
      <xdr:nvSpPr>
        <xdr:cNvPr id="22914" name="Freeform 180"/>
        <xdr:cNvSpPr>
          <a:spLocks/>
        </xdr:cNvSpPr>
      </xdr:nvSpPr>
      <xdr:spPr bwMode="auto">
        <a:xfrm rot="-5400000">
          <a:off x="4776788" y="36037837"/>
          <a:ext cx="11430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133350</xdr:colOff>
      <xdr:row>173</xdr:row>
      <xdr:rowOff>19050</xdr:rowOff>
    </xdr:from>
    <xdr:to>
      <xdr:col>25</xdr:col>
      <xdr:colOff>0</xdr:colOff>
      <xdr:row>173</xdr:row>
      <xdr:rowOff>133350</xdr:rowOff>
    </xdr:to>
    <xdr:sp macro="" textlink="">
      <xdr:nvSpPr>
        <xdr:cNvPr id="22915" name="Freeform 181"/>
        <xdr:cNvSpPr>
          <a:spLocks/>
        </xdr:cNvSpPr>
      </xdr:nvSpPr>
      <xdr:spPr bwMode="auto">
        <a:xfrm rot="-5400000">
          <a:off x="4776788" y="36275962"/>
          <a:ext cx="11430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133350</xdr:colOff>
      <xdr:row>178</xdr:row>
      <xdr:rowOff>19050</xdr:rowOff>
    </xdr:from>
    <xdr:to>
      <xdr:col>25</xdr:col>
      <xdr:colOff>0</xdr:colOff>
      <xdr:row>178</xdr:row>
      <xdr:rowOff>133350</xdr:rowOff>
    </xdr:to>
    <xdr:sp macro="" textlink="">
      <xdr:nvSpPr>
        <xdr:cNvPr id="22916" name="Freeform 182"/>
        <xdr:cNvSpPr>
          <a:spLocks/>
        </xdr:cNvSpPr>
      </xdr:nvSpPr>
      <xdr:spPr bwMode="auto">
        <a:xfrm rot="-5400000">
          <a:off x="4776788" y="36914137"/>
          <a:ext cx="11430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133350</xdr:colOff>
      <xdr:row>180</xdr:row>
      <xdr:rowOff>19050</xdr:rowOff>
    </xdr:from>
    <xdr:to>
      <xdr:col>25</xdr:col>
      <xdr:colOff>0</xdr:colOff>
      <xdr:row>180</xdr:row>
      <xdr:rowOff>133350</xdr:rowOff>
    </xdr:to>
    <xdr:sp macro="" textlink="">
      <xdr:nvSpPr>
        <xdr:cNvPr id="22917" name="Freeform 183"/>
        <xdr:cNvSpPr>
          <a:spLocks/>
        </xdr:cNvSpPr>
      </xdr:nvSpPr>
      <xdr:spPr bwMode="auto">
        <a:xfrm rot="-5400000">
          <a:off x="4776788" y="37152262"/>
          <a:ext cx="11430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133350</xdr:colOff>
      <xdr:row>184</xdr:row>
      <xdr:rowOff>28575</xdr:rowOff>
    </xdr:from>
    <xdr:to>
      <xdr:col>25</xdr:col>
      <xdr:colOff>0</xdr:colOff>
      <xdr:row>184</xdr:row>
      <xdr:rowOff>142875</xdr:rowOff>
    </xdr:to>
    <xdr:sp macro="" textlink="">
      <xdr:nvSpPr>
        <xdr:cNvPr id="22918" name="Freeform 184"/>
        <xdr:cNvSpPr>
          <a:spLocks/>
        </xdr:cNvSpPr>
      </xdr:nvSpPr>
      <xdr:spPr bwMode="auto">
        <a:xfrm rot="-5400000">
          <a:off x="4776788" y="37723762"/>
          <a:ext cx="11430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133350</xdr:colOff>
      <xdr:row>186</xdr:row>
      <xdr:rowOff>28575</xdr:rowOff>
    </xdr:from>
    <xdr:to>
      <xdr:col>25</xdr:col>
      <xdr:colOff>0</xdr:colOff>
      <xdr:row>186</xdr:row>
      <xdr:rowOff>142875</xdr:rowOff>
    </xdr:to>
    <xdr:sp macro="" textlink="">
      <xdr:nvSpPr>
        <xdr:cNvPr id="22919" name="Freeform 185"/>
        <xdr:cNvSpPr>
          <a:spLocks/>
        </xdr:cNvSpPr>
      </xdr:nvSpPr>
      <xdr:spPr bwMode="auto">
        <a:xfrm rot="-5400000">
          <a:off x="4776788" y="37961887"/>
          <a:ext cx="11430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133350</xdr:colOff>
      <xdr:row>217</xdr:row>
      <xdr:rowOff>114300</xdr:rowOff>
    </xdr:from>
    <xdr:to>
      <xdr:col>18</xdr:col>
      <xdr:colOff>0</xdr:colOff>
      <xdr:row>218</xdr:row>
      <xdr:rowOff>57150</xdr:rowOff>
    </xdr:to>
    <xdr:sp macro="" textlink="">
      <xdr:nvSpPr>
        <xdr:cNvPr id="22920" name="Freeform 186"/>
        <xdr:cNvSpPr>
          <a:spLocks/>
        </xdr:cNvSpPr>
      </xdr:nvSpPr>
      <xdr:spPr bwMode="auto">
        <a:xfrm rot="-5400000">
          <a:off x="3367088" y="43924537"/>
          <a:ext cx="13335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133350</xdr:colOff>
      <xdr:row>217</xdr:row>
      <xdr:rowOff>114300</xdr:rowOff>
    </xdr:from>
    <xdr:to>
      <xdr:col>21</xdr:col>
      <xdr:colOff>0</xdr:colOff>
      <xdr:row>218</xdr:row>
      <xdr:rowOff>57150</xdr:rowOff>
    </xdr:to>
    <xdr:sp macro="" textlink="">
      <xdr:nvSpPr>
        <xdr:cNvPr id="22921" name="Freeform 187"/>
        <xdr:cNvSpPr>
          <a:spLocks/>
        </xdr:cNvSpPr>
      </xdr:nvSpPr>
      <xdr:spPr bwMode="auto">
        <a:xfrm rot="-5400000">
          <a:off x="3967163" y="43924537"/>
          <a:ext cx="13335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133350</xdr:colOff>
      <xdr:row>222</xdr:row>
      <xdr:rowOff>114300</xdr:rowOff>
    </xdr:from>
    <xdr:to>
      <xdr:col>21</xdr:col>
      <xdr:colOff>0</xdr:colOff>
      <xdr:row>223</xdr:row>
      <xdr:rowOff>57150</xdr:rowOff>
    </xdr:to>
    <xdr:sp macro="" textlink="">
      <xdr:nvSpPr>
        <xdr:cNvPr id="22922" name="Freeform 188"/>
        <xdr:cNvSpPr>
          <a:spLocks/>
        </xdr:cNvSpPr>
      </xdr:nvSpPr>
      <xdr:spPr bwMode="auto">
        <a:xfrm rot="-5400000">
          <a:off x="3967163" y="44877037"/>
          <a:ext cx="13335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133350</xdr:colOff>
      <xdr:row>229</xdr:row>
      <xdr:rowOff>114300</xdr:rowOff>
    </xdr:from>
    <xdr:to>
      <xdr:col>19</xdr:col>
      <xdr:colOff>0</xdr:colOff>
      <xdr:row>230</xdr:row>
      <xdr:rowOff>57150</xdr:rowOff>
    </xdr:to>
    <xdr:sp macro="" textlink="">
      <xdr:nvSpPr>
        <xdr:cNvPr id="22923" name="Freeform 189"/>
        <xdr:cNvSpPr>
          <a:spLocks/>
        </xdr:cNvSpPr>
      </xdr:nvSpPr>
      <xdr:spPr bwMode="auto">
        <a:xfrm rot="-5400000">
          <a:off x="3567113" y="46210537"/>
          <a:ext cx="13335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133350</xdr:colOff>
      <xdr:row>450</xdr:row>
      <xdr:rowOff>114300</xdr:rowOff>
    </xdr:from>
    <xdr:to>
      <xdr:col>11</xdr:col>
      <xdr:colOff>0</xdr:colOff>
      <xdr:row>451</xdr:row>
      <xdr:rowOff>57150</xdr:rowOff>
    </xdr:to>
    <xdr:sp macro="" textlink="">
      <xdr:nvSpPr>
        <xdr:cNvPr id="22924" name="Freeform 190"/>
        <xdr:cNvSpPr>
          <a:spLocks/>
        </xdr:cNvSpPr>
      </xdr:nvSpPr>
      <xdr:spPr bwMode="auto">
        <a:xfrm rot="-5400000">
          <a:off x="1966913" y="94940437"/>
          <a:ext cx="13335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0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133350</xdr:colOff>
      <xdr:row>450</xdr:row>
      <xdr:rowOff>114300</xdr:rowOff>
    </xdr:from>
    <xdr:to>
      <xdr:col>14</xdr:col>
      <xdr:colOff>0</xdr:colOff>
      <xdr:row>451</xdr:row>
      <xdr:rowOff>57150</xdr:rowOff>
    </xdr:to>
    <xdr:sp macro="" textlink="">
      <xdr:nvSpPr>
        <xdr:cNvPr id="22925" name="Freeform 191"/>
        <xdr:cNvSpPr>
          <a:spLocks/>
        </xdr:cNvSpPr>
      </xdr:nvSpPr>
      <xdr:spPr bwMode="auto">
        <a:xfrm rot="-5400000">
          <a:off x="2566988" y="94940437"/>
          <a:ext cx="13335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0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133350</xdr:colOff>
      <xdr:row>453</xdr:row>
      <xdr:rowOff>114300</xdr:rowOff>
    </xdr:from>
    <xdr:to>
      <xdr:col>14</xdr:col>
      <xdr:colOff>0</xdr:colOff>
      <xdr:row>454</xdr:row>
      <xdr:rowOff>57150</xdr:rowOff>
    </xdr:to>
    <xdr:sp macro="" textlink="">
      <xdr:nvSpPr>
        <xdr:cNvPr id="22926" name="Freeform 192"/>
        <xdr:cNvSpPr>
          <a:spLocks/>
        </xdr:cNvSpPr>
      </xdr:nvSpPr>
      <xdr:spPr bwMode="auto">
        <a:xfrm rot="-5400000">
          <a:off x="2566988" y="95511937"/>
          <a:ext cx="13335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0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133350</xdr:colOff>
      <xdr:row>456</xdr:row>
      <xdr:rowOff>114300</xdr:rowOff>
    </xdr:from>
    <xdr:to>
      <xdr:col>14</xdr:col>
      <xdr:colOff>0</xdr:colOff>
      <xdr:row>457</xdr:row>
      <xdr:rowOff>57150</xdr:rowOff>
    </xdr:to>
    <xdr:sp macro="" textlink="">
      <xdr:nvSpPr>
        <xdr:cNvPr id="22927" name="Freeform 193"/>
        <xdr:cNvSpPr>
          <a:spLocks/>
        </xdr:cNvSpPr>
      </xdr:nvSpPr>
      <xdr:spPr bwMode="auto">
        <a:xfrm rot="-5400000">
          <a:off x="2566988" y="96083437"/>
          <a:ext cx="13335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0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133350</xdr:colOff>
      <xdr:row>462</xdr:row>
      <xdr:rowOff>114300</xdr:rowOff>
    </xdr:from>
    <xdr:to>
      <xdr:col>12</xdr:col>
      <xdr:colOff>0</xdr:colOff>
      <xdr:row>463</xdr:row>
      <xdr:rowOff>57150</xdr:rowOff>
    </xdr:to>
    <xdr:sp macro="" textlink="">
      <xdr:nvSpPr>
        <xdr:cNvPr id="22928" name="Freeform 194"/>
        <xdr:cNvSpPr>
          <a:spLocks/>
        </xdr:cNvSpPr>
      </xdr:nvSpPr>
      <xdr:spPr bwMode="auto">
        <a:xfrm rot="-5400000">
          <a:off x="2166938" y="97226437"/>
          <a:ext cx="13335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0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133350</xdr:colOff>
      <xdr:row>450</xdr:row>
      <xdr:rowOff>114300</xdr:rowOff>
    </xdr:from>
    <xdr:to>
      <xdr:col>22</xdr:col>
      <xdr:colOff>0</xdr:colOff>
      <xdr:row>451</xdr:row>
      <xdr:rowOff>57150</xdr:rowOff>
    </xdr:to>
    <xdr:sp macro="" textlink="">
      <xdr:nvSpPr>
        <xdr:cNvPr id="22929" name="Freeform 195"/>
        <xdr:cNvSpPr>
          <a:spLocks/>
        </xdr:cNvSpPr>
      </xdr:nvSpPr>
      <xdr:spPr bwMode="auto">
        <a:xfrm rot="-5400000">
          <a:off x="4167188" y="94940437"/>
          <a:ext cx="13335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0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133350</xdr:colOff>
      <xdr:row>453</xdr:row>
      <xdr:rowOff>114300</xdr:rowOff>
    </xdr:from>
    <xdr:to>
      <xdr:col>22</xdr:col>
      <xdr:colOff>0</xdr:colOff>
      <xdr:row>454</xdr:row>
      <xdr:rowOff>57150</xdr:rowOff>
    </xdr:to>
    <xdr:sp macro="" textlink="">
      <xdr:nvSpPr>
        <xdr:cNvPr id="22930" name="Freeform 196"/>
        <xdr:cNvSpPr>
          <a:spLocks/>
        </xdr:cNvSpPr>
      </xdr:nvSpPr>
      <xdr:spPr bwMode="auto">
        <a:xfrm rot="-5400000">
          <a:off x="4167188" y="95511937"/>
          <a:ext cx="13335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0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133350</xdr:colOff>
      <xdr:row>456</xdr:row>
      <xdr:rowOff>114300</xdr:rowOff>
    </xdr:from>
    <xdr:to>
      <xdr:col>22</xdr:col>
      <xdr:colOff>0</xdr:colOff>
      <xdr:row>457</xdr:row>
      <xdr:rowOff>57150</xdr:rowOff>
    </xdr:to>
    <xdr:sp macro="" textlink="">
      <xdr:nvSpPr>
        <xdr:cNvPr id="22931" name="Freeform 197"/>
        <xdr:cNvSpPr>
          <a:spLocks/>
        </xdr:cNvSpPr>
      </xdr:nvSpPr>
      <xdr:spPr bwMode="auto">
        <a:xfrm rot="-5400000">
          <a:off x="4167188" y="96083437"/>
          <a:ext cx="13335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0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133350</xdr:colOff>
      <xdr:row>500</xdr:row>
      <xdr:rowOff>114300</xdr:rowOff>
    </xdr:from>
    <xdr:to>
      <xdr:col>11</xdr:col>
      <xdr:colOff>0</xdr:colOff>
      <xdr:row>501</xdr:row>
      <xdr:rowOff>57150</xdr:rowOff>
    </xdr:to>
    <xdr:sp macro="" textlink="">
      <xdr:nvSpPr>
        <xdr:cNvPr id="22932" name="Freeform 198"/>
        <xdr:cNvSpPr>
          <a:spLocks/>
        </xdr:cNvSpPr>
      </xdr:nvSpPr>
      <xdr:spPr bwMode="auto">
        <a:xfrm rot="-5400000">
          <a:off x="1966913" y="104741662"/>
          <a:ext cx="13335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0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133350</xdr:colOff>
      <xdr:row>500</xdr:row>
      <xdr:rowOff>114300</xdr:rowOff>
    </xdr:from>
    <xdr:to>
      <xdr:col>14</xdr:col>
      <xdr:colOff>0</xdr:colOff>
      <xdr:row>501</xdr:row>
      <xdr:rowOff>57150</xdr:rowOff>
    </xdr:to>
    <xdr:sp macro="" textlink="">
      <xdr:nvSpPr>
        <xdr:cNvPr id="22933" name="Freeform 199"/>
        <xdr:cNvSpPr>
          <a:spLocks/>
        </xdr:cNvSpPr>
      </xdr:nvSpPr>
      <xdr:spPr bwMode="auto">
        <a:xfrm rot="-5400000">
          <a:off x="2566988" y="104741662"/>
          <a:ext cx="13335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0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133350</xdr:colOff>
      <xdr:row>503</xdr:row>
      <xdr:rowOff>114300</xdr:rowOff>
    </xdr:from>
    <xdr:to>
      <xdr:col>14</xdr:col>
      <xdr:colOff>0</xdr:colOff>
      <xdr:row>504</xdr:row>
      <xdr:rowOff>57150</xdr:rowOff>
    </xdr:to>
    <xdr:sp macro="" textlink="">
      <xdr:nvSpPr>
        <xdr:cNvPr id="22934" name="Freeform 200"/>
        <xdr:cNvSpPr>
          <a:spLocks/>
        </xdr:cNvSpPr>
      </xdr:nvSpPr>
      <xdr:spPr bwMode="auto">
        <a:xfrm rot="-5400000">
          <a:off x="2566988" y="105313162"/>
          <a:ext cx="13335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0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133350</xdr:colOff>
      <xdr:row>506</xdr:row>
      <xdr:rowOff>114300</xdr:rowOff>
    </xdr:from>
    <xdr:to>
      <xdr:col>14</xdr:col>
      <xdr:colOff>0</xdr:colOff>
      <xdr:row>507</xdr:row>
      <xdr:rowOff>57150</xdr:rowOff>
    </xdr:to>
    <xdr:sp macro="" textlink="">
      <xdr:nvSpPr>
        <xdr:cNvPr id="22935" name="Freeform 201"/>
        <xdr:cNvSpPr>
          <a:spLocks/>
        </xdr:cNvSpPr>
      </xdr:nvSpPr>
      <xdr:spPr bwMode="auto">
        <a:xfrm rot="-5400000">
          <a:off x="2566988" y="105884662"/>
          <a:ext cx="13335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0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133350</xdr:colOff>
      <xdr:row>512</xdr:row>
      <xdr:rowOff>114300</xdr:rowOff>
    </xdr:from>
    <xdr:to>
      <xdr:col>12</xdr:col>
      <xdr:colOff>0</xdr:colOff>
      <xdr:row>513</xdr:row>
      <xdr:rowOff>57150</xdr:rowOff>
    </xdr:to>
    <xdr:sp macro="" textlink="">
      <xdr:nvSpPr>
        <xdr:cNvPr id="22936" name="Freeform 202"/>
        <xdr:cNvSpPr>
          <a:spLocks/>
        </xdr:cNvSpPr>
      </xdr:nvSpPr>
      <xdr:spPr bwMode="auto">
        <a:xfrm rot="-5400000">
          <a:off x="2166938" y="107027662"/>
          <a:ext cx="13335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0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133350</xdr:colOff>
      <xdr:row>500</xdr:row>
      <xdr:rowOff>114300</xdr:rowOff>
    </xdr:from>
    <xdr:to>
      <xdr:col>22</xdr:col>
      <xdr:colOff>0</xdr:colOff>
      <xdr:row>501</xdr:row>
      <xdr:rowOff>57150</xdr:rowOff>
    </xdr:to>
    <xdr:sp macro="" textlink="">
      <xdr:nvSpPr>
        <xdr:cNvPr id="22937" name="Freeform 203"/>
        <xdr:cNvSpPr>
          <a:spLocks/>
        </xdr:cNvSpPr>
      </xdr:nvSpPr>
      <xdr:spPr bwMode="auto">
        <a:xfrm rot="-5400000">
          <a:off x="4167188" y="104741662"/>
          <a:ext cx="13335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0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133350</xdr:colOff>
      <xdr:row>503</xdr:row>
      <xdr:rowOff>114300</xdr:rowOff>
    </xdr:from>
    <xdr:to>
      <xdr:col>22</xdr:col>
      <xdr:colOff>0</xdr:colOff>
      <xdr:row>504</xdr:row>
      <xdr:rowOff>57150</xdr:rowOff>
    </xdr:to>
    <xdr:sp macro="" textlink="">
      <xdr:nvSpPr>
        <xdr:cNvPr id="22938" name="Freeform 204"/>
        <xdr:cNvSpPr>
          <a:spLocks/>
        </xdr:cNvSpPr>
      </xdr:nvSpPr>
      <xdr:spPr bwMode="auto">
        <a:xfrm rot="-5400000">
          <a:off x="4167188" y="105313162"/>
          <a:ext cx="13335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0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133350</xdr:colOff>
      <xdr:row>506</xdr:row>
      <xdr:rowOff>114300</xdr:rowOff>
    </xdr:from>
    <xdr:to>
      <xdr:col>22</xdr:col>
      <xdr:colOff>0</xdr:colOff>
      <xdr:row>507</xdr:row>
      <xdr:rowOff>57150</xdr:rowOff>
    </xdr:to>
    <xdr:sp macro="" textlink="">
      <xdr:nvSpPr>
        <xdr:cNvPr id="22939" name="Freeform 205"/>
        <xdr:cNvSpPr>
          <a:spLocks/>
        </xdr:cNvSpPr>
      </xdr:nvSpPr>
      <xdr:spPr bwMode="auto">
        <a:xfrm rot="-5400000">
          <a:off x="4167188" y="105884662"/>
          <a:ext cx="13335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0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133350</xdr:colOff>
      <xdr:row>509</xdr:row>
      <xdr:rowOff>114300</xdr:rowOff>
    </xdr:from>
    <xdr:to>
      <xdr:col>22</xdr:col>
      <xdr:colOff>0</xdr:colOff>
      <xdr:row>510</xdr:row>
      <xdr:rowOff>57150</xdr:rowOff>
    </xdr:to>
    <xdr:sp macro="" textlink="">
      <xdr:nvSpPr>
        <xdr:cNvPr id="22940" name="Freeform 206"/>
        <xdr:cNvSpPr>
          <a:spLocks/>
        </xdr:cNvSpPr>
      </xdr:nvSpPr>
      <xdr:spPr bwMode="auto">
        <a:xfrm rot="-5400000">
          <a:off x="4167188" y="106456162"/>
          <a:ext cx="13335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0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133350</xdr:colOff>
      <xdr:row>512</xdr:row>
      <xdr:rowOff>114300</xdr:rowOff>
    </xdr:from>
    <xdr:to>
      <xdr:col>22</xdr:col>
      <xdr:colOff>0</xdr:colOff>
      <xdr:row>513</xdr:row>
      <xdr:rowOff>57150</xdr:rowOff>
    </xdr:to>
    <xdr:sp macro="" textlink="">
      <xdr:nvSpPr>
        <xdr:cNvPr id="22941" name="Freeform 207"/>
        <xdr:cNvSpPr>
          <a:spLocks/>
        </xdr:cNvSpPr>
      </xdr:nvSpPr>
      <xdr:spPr bwMode="auto">
        <a:xfrm rot="-5400000">
          <a:off x="4167188" y="107027662"/>
          <a:ext cx="13335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0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142875</xdr:colOff>
      <xdr:row>261</xdr:row>
      <xdr:rowOff>161925</xdr:rowOff>
    </xdr:from>
    <xdr:to>
      <xdr:col>13</xdr:col>
      <xdr:colOff>57150</xdr:colOff>
      <xdr:row>262</xdr:row>
      <xdr:rowOff>0</xdr:rowOff>
    </xdr:to>
    <xdr:sp macro="" textlink="">
      <xdr:nvSpPr>
        <xdr:cNvPr id="22942" name="Freeform 220"/>
        <xdr:cNvSpPr>
          <a:spLocks/>
        </xdr:cNvSpPr>
      </xdr:nvSpPr>
      <xdr:spPr bwMode="auto">
        <a:xfrm>
          <a:off x="2409825" y="53111400"/>
          <a:ext cx="11430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133350</xdr:colOff>
      <xdr:row>152</xdr:row>
      <xdr:rowOff>114300</xdr:rowOff>
    </xdr:from>
    <xdr:to>
      <xdr:col>12</xdr:col>
      <xdr:colOff>0</xdr:colOff>
      <xdr:row>153</xdr:row>
      <xdr:rowOff>57150</xdr:rowOff>
    </xdr:to>
    <xdr:sp macro="" textlink="">
      <xdr:nvSpPr>
        <xdr:cNvPr id="22943" name="Freeform 187"/>
        <xdr:cNvSpPr>
          <a:spLocks/>
        </xdr:cNvSpPr>
      </xdr:nvSpPr>
      <xdr:spPr bwMode="auto">
        <a:xfrm rot="-5400000">
          <a:off x="2181225" y="33651825"/>
          <a:ext cx="104775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142875</xdr:colOff>
      <xdr:row>218</xdr:row>
      <xdr:rowOff>9525</xdr:rowOff>
    </xdr:from>
    <xdr:to>
      <xdr:col>16</xdr:col>
      <xdr:colOff>57150</xdr:colOff>
      <xdr:row>218</xdr:row>
      <xdr:rowOff>95250</xdr:rowOff>
    </xdr:to>
    <xdr:sp macro="" textlink="">
      <xdr:nvSpPr>
        <xdr:cNvPr id="22944" name="Freeform 116"/>
        <xdr:cNvSpPr>
          <a:spLocks/>
        </xdr:cNvSpPr>
      </xdr:nvSpPr>
      <xdr:spPr bwMode="auto">
        <a:xfrm flipV="1">
          <a:off x="3009900" y="43976925"/>
          <a:ext cx="114300" cy="8572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142875</xdr:colOff>
      <xdr:row>402</xdr:row>
      <xdr:rowOff>0</xdr:rowOff>
    </xdr:from>
    <xdr:to>
      <xdr:col>16</xdr:col>
      <xdr:colOff>57150</xdr:colOff>
      <xdr:row>402</xdr:row>
      <xdr:rowOff>123825</xdr:rowOff>
    </xdr:to>
    <xdr:sp macro="" textlink="">
      <xdr:nvSpPr>
        <xdr:cNvPr id="22946" name="Freeform 111"/>
        <xdr:cNvSpPr>
          <a:spLocks/>
        </xdr:cNvSpPr>
      </xdr:nvSpPr>
      <xdr:spPr bwMode="auto">
        <a:xfrm flipV="1">
          <a:off x="3009900" y="84658200"/>
          <a:ext cx="114300" cy="12382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133350</xdr:colOff>
      <xdr:row>361</xdr:row>
      <xdr:rowOff>171450</xdr:rowOff>
    </xdr:from>
    <xdr:to>
      <xdr:col>14</xdr:col>
      <xdr:colOff>0</xdr:colOff>
      <xdr:row>362</xdr:row>
      <xdr:rowOff>57150</xdr:rowOff>
    </xdr:to>
    <xdr:sp macro="" textlink="">
      <xdr:nvSpPr>
        <xdr:cNvPr id="152" name="Freeform 131"/>
        <xdr:cNvSpPr>
          <a:spLocks/>
        </xdr:cNvSpPr>
      </xdr:nvSpPr>
      <xdr:spPr bwMode="auto">
        <a:xfrm rot="-5400000">
          <a:off x="2576513" y="74395012"/>
          <a:ext cx="11430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133350</xdr:colOff>
      <xdr:row>60</xdr:row>
      <xdr:rowOff>171450</xdr:rowOff>
    </xdr:from>
    <xdr:to>
      <xdr:col>23</xdr:col>
      <xdr:colOff>0</xdr:colOff>
      <xdr:row>61</xdr:row>
      <xdr:rowOff>57150</xdr:rowOff>
    </xdr:to>
    <xdr:sp macro="" textlink="">
      <xdr:nvSpPr>
        <xdr:cNvPr id="151" name="Freeform 88"/>
        <xdr:cNvSpPr>
          <a:spLocks/>
        </xdr:cNvSpPr>
      </xdr:nvSpPr>
      <xdr:spPr bwMode="auto">
        <a:xfrm rot="-5400000">
          <a:off x="2366963" y="14692312"/>
          <a:ext cx="13335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133350</xdr:colOff>
      <xdr:row>63</xdr:row>
      <xdr:rowOff>171450</xdr:rowOff>
    </xdr:from>
    <xdr:to>
      <xdr:col>23</xdr:col>
      <xdr:colOff>0</xdr:colOff>
      <xdr:row>64</xdr:row>
      <xdr:rowOff>57150</xdr:rowOff>
    </xdr:to>
    <xdr:sp macro="" textlink="">
      <xdr:nvSpPr>
        <xdr:cNvPr id="153" name="Freeform 88"/>
        <xdr:cNvSpPr>
          <a:spLocks/>
        </xdr:cNvSpPr>
      </xdr:nvSpPr>
      <xdr:spPr bwMode="auto">
        <a:xfrm rot="-5400000">
          <a:off x="2366963" y="14692312"/>
          <a:ext cx="13335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133350</xdr:colOff>
      <xdr:row>66</xdr:row>
      <xdr:rowOff>171450</xdr:rowOff>
    </xdr:from>
    <xdr:to>
      <xdr:col>23</xdr:col>
      <xdr:colOff>0</xdr:colOff>
      <xdr:row>67</xdr:row>
      <xdr:rowOff>57150</xdr:rowOff>
    </xdr:to>
    <xdr:sp macro="" textlink="">
      <xdr:nvSpPr>
        <xdr:cNvPr id="154" name="Freeform 88"/>
        <xdr:cNvSpPr>
          <a:spLocks/>
        </xdr:cNvSpPr>
      </xdr:nvSpPr>
      <xdr:spPr bwMode="auto">
        <a:xfrm rot="-5400000">
          <a:off x="2366963" y="14692312"/>
          <a:ext cx="133350" cy="66675"/>
        </a:xfrm>
        <a:custGeom>
          <a:avLst/>
          <a:gdLst>
            <a:gd name="T0" fmla="*/ 0 w 12"/>
            <a:gd name="T1" fmla="*/ 0 h 7"/>
            <a:gd name="T2" fmla="*/ 2147483646 w 12"/>
            <a:gd name="T3" fmla="*/ 2147483646 h 7"/>
            <a:gd name="T4" fmla="*/ 2147483646 w 12"/>
            <a:gd name="T5" fmla="*/ 0 h 7"/>
            <a:gd name="T6" fmla="*/ 0 60000 65536"/>
            <a:gd name="T7" fmla="*/ 0 60000 65536"/>
            <a:gd name="T8" fmla="*/ 0 60000 65536"/>
            <a:gd name="T9" fmla="*/ 0 w 12"/>
            <a:gd name="T10" fmla="*/ 0 h 7"/>
            <a:gd name="T11" fmla="*/ 12 w 12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" h="7">
              <a:moveTo>
                <a:pt x="0" y="0"/>
              </a:moveTo>
              <a:lnTo>
                <a:pt x="6" y="7"/>
              </a:lnTo>
              <a:lnTo>
                <a:pt x="12" y="0"/>
              </a:lnTo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oujin-bangou.nta.go.jp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726"/>
  <sheetViews>
    <sheetView showGridLines="0" tabSelected="1" zoomScaleNormal="100" workbookViewId="0"/>
  </sheetViews>
  <sheetFormatPr defaultColWidth="0" defaultRowHeight="13.5" zeroHeight="1"/>
  <cols>
    <col min="1" max="1" width="0.875" style="132" customWidth="1"/>
    <col min="2" max="34" width="2.75" style="1" customWidth="1"/>
    <col min="35" max="35" width="0.875" style="151" customWidth="1"/>
    <col min="36" max="62" width="2.625" style="1" customWidth="1"/>
    <col min="63" max="63" width="1.625" style="1" customWidth="1"/>
    <col min="64" max="1480" width="2.625" style="1" hidden="1" customWidth="1"/>
    <col min="1481" max="16384" width="2.625" style="1" hidden="1"/>
  </cols>
  <sheetData>
    <row r="1" spans="1:222" s="130" customFormat="1" ht="7.9" customHeight="1">
      <c r="A1" s="257"/>
      <c r="B1" s="165">
        <f>N7</f>
        <v>0</v>
      </c>
      <c r="C1" s="165">
        <f>Q7</f>
        <v>0</v>
      </c>
      <c r="D1" s="165">
        <f>Z7</f>
        <v>0</v>
      </c>
      <c r="E1" s="165">
        <f>F11</f>
        <v>0</v>
      </c>
      <c r="F1" s="165">
        <f>W11</f>
        <v>0</v>
      </c>
      <c r="G1" s="165">
        <f>F12</f>
        <v>0</v>
      </c>
      <c r="H1" s="165">
        <f>F13</f>
        <v>0</v>
      </c>
      <c r="I1" s="165">
        <f>S13</f>
        <v>0</v>
      </c>
      <c r="J1" s="165">
        <f>F14</f>
        <v>0</v>
      </c>
      <c r="K1" s="165">
        <f>F15</f>
        <v>0</v>
      </c>
      <c r="L1" s="165">
        <f>S15</f>
        <v>0</v>
      </c>
      <c r="M1" s="165">
        <f>B20</f>
        <v>0</v>
      </c>
      <c r="N1" s="165">
        <f>B26</f>
        <v>0</v>
      </c>
      <c r="O1" s="165">
        <f>B32</f>
        <v>0</v>
      </c>
      <c r="P1" s="165">
        <f>B35</f>
        <v>0</v>
      </c>
      <c r="Q1" s="165">
        <f>B40</f>
        <v>0</v>
      </c>
      <c r="R1" s="165">
        <f>B29</f>
        <v>0</v>
      </c>
      <c r="S1" s="165">
        <f>B38</f>
        <v>0</v>
      </c>
      <c r="T1" s="165">
        <f>B39</f>
        <v>0</v>
      </c>
      <c r="U1" s="165">
        <f>B41</f>
        <v>0</v>
      </c>
      <c r="V1" s="165">
        <f>B42</f>
        <v>0</v>
      </c>
      <c r="W1" s="165">
        <f>N51</f>
        <v>0</v>
      </c>
      <c r="X1" s="165">
        <f>W51</f>
        <v>0</v>
      </c>
      <c r="Y1" s="165">
        <f>H55</f>
        <v>0</v>
      </c>
      <c r="Z1" s="165">
        <f>H57</f>
        <v>0</v>
      </c>
      <c r="AA1" s="165">
        <f>X55</f>
        <v>0</v>
      </c>
      <c r="AB1" s="165">
        <f>X56</f>
        <v>0</v>
      </c>
      <c r="AC1" s="165">
        <f>X57</f>
        <v>0</v>
      </c>
      <c r="AD1" s="165">
        <f>C62</f>
        <v>0</v>
      </c>
      <c r="AE1" s="165">
        <f>C65</f>
        <v>0</v>
      </c>
      <c r="AF1" s="165">
        <f>N65</f>
        <v>0</v>
      </c>
      <c r="AG1" s="165">
        <f>N70</f>
        <v>0</v>
      </c>
      <c r="AH1" s="165">
        <f>X62</f>
        <v>0</v>
      </c>
      <c r="AI1" s="165">
        <f>X65</f>
        <v>0</v>
      </c>
      <c r="AJ1" s="130">
        <f>AB82</f>
        <v>0</v>
      </c>
      <c r="AO1" s="130">
        <f>T85</f>
        <v>0</v>
      </c>
      <c r="AP1" s="130">
        <f>AB85</f>
        <v>0</v>
      </c>
      <c r="AQ1" s="130">
        <f>T86</f>
        <v>0</v>
      </c>
      <c r="AR1" s="130">
        <f>AB86</f>
        <v>0</v>
      </c>
      <c r="AS1" s="130">
        <f>L94</f>
        <v>0</v>
      </c>
      <c r="AT1" s="130">
        <f>Z94</f>
        <v>0</v>
      </c>
      <c r="AU1" s="130">
        <f>C100</f>
        <v>0</v>
      </c>
      <c r="AV1" s="130">
        <f>R101</f>
        <v>0</v>
      </c>
      <c r="AW1" s="130">
        <f>R104</f>
        <v>0</v>
      </c>
      <c r="AX1" s="130">
        <f>R107</f>
        <v>0</v>
      </c>
      <c r="AY1" s="130">
        <f>R110</f>
        <v>0</v>
      </c>
      <c r="AZ1" s="130">
        <f>T112</f>
        <v>0</v>
      </c>
      <c r="BA1" s="130">
        <f>R113</f>
        <v>0</v>
      </c>
      <c r="BB1" s="130">
        <f>C122</f>
        <v>0</v>
      </c>
      <c r="BC1" s="130">
        <f>K122</f>
        <v>0</v>
      </c>
      <c r="BD1" s="130">
        <f>C123</f>
        <v>0</v>
      </c>
      <c r="BE1" s="130">
        <f>K123</f>
        <v>0</v>
      </c>
      <c r="BF1" s="130">
        <f>C124</f>
        <v>0</v>
      </c>
      <c r="BG1" s="130">
        <f>K124</f>
        <v>0</v>
      </c>
      <c r="BH1" s="130">
        <f>C125</f>
        <v>0</v>
      </c>
      <c r="BI1" s="130">
        <f>K125</f>
        <v>0</v>
      </c>
      <c r="BJ1" s="130">
        <f>C126</f>
        <v>0</v>
      </c>
      <c r="BK1" s="130">
        <f>K126</f>
        <v>0</v>
      </c>
      <c r="DP1" s="130">
        <f>N282</f>
        <v>0</v>
      </c>
      <c r="DQ1" s="130">
        <f>C283</f>
        <v>0</v>
      </c>
      <c r="DR1" s="130">
        <f>H283</f>
        <v>0</v>
      </c>
      <c r="DS1" s="130">
        <f>N283</f>
        <v>0</v>
      </c>
      <c r="DT1" s="130">
        <f>C284</f>
        <v>0</v>
      </c>
      <c r="DU1" s="130">
        <f>H284</f>
        <v>0</v>
      </c>
      <c r="DV1" s="130">
        <f>N284</f>
        <v>0</v>
      </c>
      <c r="DW1" s="130">
        <f>C285</f>
        <v>0</v>
      </c>
      <c r="DX1" s="130">
        <f>H285</f>
        <v>0</v>
      </c>
      <c r="DY1" s="130">
        <f>N285</f>
        <v>0</v>
      </c>
      <c r="DZ1" s="130">
        <f>C288</f>
        <v>0</v>
      </c>
      <c r="EA1" s="130">
        <f>H288</f>
        <v>0</v>
      </c>
      <c r="EB1" s="130">
        <f>N288</f>
        <v>0</v>
      </c>
      <c r="EC1" s="130">
        <f>C289</f>
        <v>0</v>
      </c>
      <c r="ED1" s="130">
        <f>H289</f>
        <v>0</v>
      </c>
      <c r="EE1" s="130">
        <f>N289</f>
        <v>0</v>
      </c>
      <c r="EF1" s="130">
        <f>T280</f>
        <v>0</v>
      </c>
      <c r="EG1" s="130">
        <f>Y280</f>
        <v>0</v>
      </c>
      <c r="EH1" s="130">
        <f>AD280</f>
        <v>0</v>
      </c>
      <c r="EI1" s="130">
        <f>T281</f>
        <v>0</v>
      </c>
      <c r="EJ1" s="130">
        <f>Y281</f>
        <v>0</v>
      </c>
      <c r="EK1" s="130">
        <f>AD281</f>
        <v>0</v>
      </c>
      <c r="EL1" s="130">
        <f>T282</f>
        <v>0</v>
      </c>
      <c r="EM1" s="130">
        <f>Y282</f>
        <v>0</v>
      </c>
      <c r="EN1" s="130">
        <f>AD282</f>
        <v>0</v>
      </c>
      <c r="EO1" s="130">
        <f>T283</f>
        <v>0</v>
      </c>
      <c r="EP1" s="130">
        <f>Y283</f>
        <v>0</v>
      </c>
      <c r="EQ1" s="130">
        <f>AD283</f>
        <v>0</v>
      </c>
      <c r="ER1" s="130">
        <f>T284</f>
        <v>0</v>
      </c>
      <c r="ES1" s="130">
        <f>Y284</f>
        <v>0</v>
      </c>
      <c r="ET1" s="130">
        <f>AD284</f>
        <v>0</v>
      </c>
      <c r="EU1" s="130">
        <f>T285</f>
        <v>0</v>
      </c>
      <c r="EV1" s="130">
        <f>Y285</f>
        <v>0</v>
      </c>
      <c r="EW1" s="130">
        <f>AD285</f>
        <v>0</v>
      </c>
      <c r="EX1" s="130">
        <f>T288</f>
        <v>0</v>
      </c>
      <c r="EY1" s="130">
        <f>Y288</f>
        <v>0</v>
      </c>
      <c r="EZ1" s="130">
        <f>AD288</f>
        <v>0</v>
      </c>
      <c r="FA1" s="130">
        <f>T289</f>
        <v>0</v>
      </c>
      <c r="FB1" s="130">
        <f>Y289</f>
        <v>0</v>
      </c>
      <c r="FC1" s="130">
        <f>AD289</f>
        <v>0</v>
      </c>
      <c r="FD1" s="130">
        <f>H297</f>
        <v>0</v>
      </c>
      <c r="FE1" s="130">
        <f>X297</f>
        <v>0</v>
      </c>
      <c r="FF1" s="130">
        <f>X299</f>
        <v>0</v>
      </c>
      <c r="FG1" s="130">
        <f>C304</f>
        <v>0</v>
      </c>
      <c r="FH1" s="130">
        <f>C307</f>
        <v>0</v>
      </c>
      <c r="FI1" s="130">
        <f>G309</f>
        <v>0</v>
      </c>
      <c r="FJ1" s="130">
        <f>G310</f>
        <v>0</v>
      </c>
      <c r="FK1" s="130">
        <f>G311</f>
        <v>0</v>
      </c>
      <c r="FL1" s="130">
        <f>G312</f>
        <v>0</v>
      </c>
      <c r="FM1" s="130">
        <f>M316</f>
        <v>0</v>
      </c>
      <c r="FN1" s="130">
        <f>N304</f>
        <v>0</v>
      </c>
      <c r="FO1" s="130">
        <f>O307</f>
        <v>0</v>
      </c>
      <c r="FP1" s="130">
        <f>O312</f>
        <v>0</v>
      </c>
      <c r="FQ1" s="130">
        <f>Y304</f>
        <v>0</v>
      </c>
      <c r="FR1" s="130">
        <f>Y310</f>
        <v>0</v>
      </c>
      <c r="FS1" s="130">
        <f>AB315</f>
        <v>0</v>
      </c>
      <c r="FT1" s="130">
        <f>Y316</f>
        <v>0</v>
      </c>
      <c r="FU1" s="130">
        <f>C323</f>
        <v>0</v>
      </c>
      <c r="FV1" s="130">
        <f>H323</f>
        <v>0</v>
      </c>
      <c r="FW1" s="130">
        <f>N323</f>
        <v>0</v>
      </c>
      <c r="FX1" s="130">
        <f>C324</f>
        <v>0</v>
      </c>
      <c r="FY1" s="130">
        <f>H324</f>
        <v>0</v>
      </c>
      <c r="FZ1" s="130">
        <f>N324</f>
        <v>0</v>
      </c>
      <c r="GA1" s="130">
        <f>C325</f>
        <v>0</v>
      </c>
      <c r="GB1" s="130">
        <f>H325</f>
        <v>0</v>
      </c>
      <c r="GC1" s="130">
        <f>N325</f>
        <v>0</v>
      </c>
      <c r="GD1" s="130">
        <f>C326</f>
        <v>0</v>
      </c>
      <c r="GE1" s="130">
        <f>H326</f>
        <v>0</v>
      </c>
      <c r="GF1" s="130">
        <f>N326</f>
        <v>0</v>
      </c>
      <c r="GG1" s="130">
        <f>C329</f>
        <v>0</v>
      </c>
      <c r="GH1" s="130">
        <f>H329</f>
        <v>0</v>
      </c>
      <c r="GI1" s="130">
        <f>N329</f>
        <v>0</v>
      </c>
      <c r="GJ1" s="130">
        <f>C330</f>
        <v>0</v>
      </c>
      <c r="GK1" s="130">
        <f>H330</f>
        <v>0</v>
      </c>
      <c r="GL1" s="130">
        <f>N330</f>
        <v>0</v>
      </c>
      <c r="GM1" s="130">
        <f>C331</f>
        <v>0</v>
      </c>
      <c r="GN1" s="130">
        <f>H331</f>
        <v>0</v>
      </c>
      <c r="GO1" s="130">
        <f>N331</f>
        <v>0</v>
      </c>
      <c r="GP1" s="130">
        <f>C332</f>
        <v>0</v>
      </c>
      <c r="GQ1" s="130">
        <f>H332</f>
        <v>0</v>
      </c>
      <c r="GR1" s="130">
        <f>N332</f>
        <v>0</v>
      </c>
      <c r="GS1" s="130">
        <f>T323</f>
        <v>0</v>
      </c>
      <c r="GT1" s="130">
        <f>Y323</f>
        <v>0</v>
      </c>
      <c r="GU1" s="130">
        <f>AD323</f>
        <v>0</v>
      </c>
      <c r="GV1" s="130">
        <f>T324</f>
        <v>0</v>
      </c>
      <c r="GW1" s="130">
        <f>Y324</f>
        <v>0</v>
      </c>
      <c r="GX1" s="130">
        <f>AD324</f>
        <v>0</v>
      </c>
      <c r="GY1" s="130">
        <f>T325</f>
        <v>0</v>
      </c>
      <c r="GZ1" s="130">
        <f>Y325</f>
        <v>0</v>
      </c>
      <c r="HA1" s="130">
        <f>AD325</f>
        <v>0</v>
      </c>
      <c r="HB1" s="130">
        <f>T326</f>
        <v>0</v>
      </c>
      <c r="HC1" s="130">
        <f>Y326</f>
        <v>0</v>
      </c>
      <c r="HD1" s="130">
        <f>AD326</f>
        <v>0</v>
      </c>
      <c r="HE1" s="130">
        <f>T329</f>
        <v>0</v>
      </c>
      <c r="HF1" s="130">
        <f>Y329</f>
        <v>0</v>
      </c>
      <c r="HG1" s="130">
        <f>AD329</f>
        <v>0</v>
      </c>
      <c r="HH1" s="130">
        <f>T330</f>
        <v>0</v>
      </c>
      <c r="HI1" s="130">
        <f>Y330</f>
        <v>0</v>
      </c>
      <c r="HJ1" s="130">
        <f>AD330</f>
        <v>0</v>
      </c>
      <c r="HK1" s="130">
        <f>T331</f>
        <v>0</v>
      </c>
      <c r="HL1" s="130">
        <f>Y331</f>
        <v>0</v>
      </c>
      <c r="HM1" s="130">
        <f>AD331</f>
        <v>0</v>
      </c>
      <c r="HN1" s="130">
        <f>T332</f>
        <v>0</v>
      </c>
    </row>
    <row r="2" spans="1:222" s="130" customFormat="1" ht="13.5" hidden="1" customHeight="1">
      <c r="A2" s="133"/>
      <c r="B2" s="129"/>
      <c r="AI2" s="165"/>
      <c r="DP2" s="130">
        <f>N547</f>
        <v>0</v>
      </c>
      <c r="DQ2" s="130">
        <f>O550</f>
        <v>0</v>
      </c>
      <c r="DR2" s="130">
        <f>O553</f>
        <v>0</v>
      </c>
      <c r="DS2" s="130">
        <f>O557</f>
        <v>0</v>
      </c>
      <c r="DT2" s="130">
        <f>Y547</f>
        <v>0</v>
      </c>
      <c r="DU2" s="130">
        <f>Y550</f>
        <v>0</v>
      </c>
      <c r="DV2" s="130">
        <f>Y553</f>
        <v>0</v>
      </c>
      <c r="DW2" s="130">
        <f>Y556</f>
        <v>0</v>
      </c>
      <c r="DX2" s="130">
        <f>Y559</f>
        <v>0</v>
      </c>
      <c r="DY2" s="130">
        <f>AB561</f>
        <v>0</v>
      </c>
      <c r="DZ2" s="130">
        <f>Y562</f>
        <v>0</v>
      </c>
      <c r="EA2" s="130">
        <f>C569</f>
        <v>0</v>
      </c>
      <c r="EB2" s="130">
        <f>H569</f>
        <v>0</v>
      </c>
      <c r="EC2" s="130">
        <f>N569</f>
        <v>0</v>
      </c>
      <c r="ED2" s="130">
        <f>C570</f>
        <v>0</v>
      </c>
      <c r="EE2" s="130">
        <f>H570</f>
        <v>0</v>
      </c>
      <c r="EF2" s="130">
        <f>N570</f>
        <v>0</v>
      </c>
      <c r="EG2" s="130" t="e">
        <f>#REF!</f>
        <v>#REF!</v>
      </c>
      <c r="EH2" s="130" t="e">
        <f>#REF!</f>
        <v>#REF!</v>
      </c>
      <c r="EI2" s="130" t="e">
        <f>#REF!</f>
        <v>#REF!</v>
      </c>
      <c r="EJ2" s="130" t="e">
        <f>#REF!</f>
        <v>#REF!</v>
      </c>
      <c r="EK2" s="130" t="e">
        <f>#REF!</f>
        <v>#REF!</v>
      </c>
      <c r="EL2" s="130" t="e">
        <f>#REF!</f>
        <v>#REF!</v>
      </c>
      <c r="EM2" s="130" t="e">
        <f>#REF!</f>
        <v>#REF!</v>
      </c>
      <c r="EN2" s="130" t="e">
        <f>#REF!</f>
        <v>#REF!</v>
      </c>
      <c r="EO2" s="130" t="e">
        <f>#REF!</f>
        <v>#REF!</v>
      </c>
      <c r="EP2" s="130">
        <f>C572</f>
        <v>0</v>
      </c>
      <c r="EQ2" s="130">
        <f>H572</f>
        <v>0</v>
      </c>
      <c r="ER2" s="130">
        <f>N572</f>
        <v>0</v>
      </c>
      <c r="ES2" s="130">
        <f>C573</f>
        <v>0</v>
      </c>
      <c r="ET2" s="130">
        <f>H573</f>
        <v>0</v>
      </c>
      <c r="EU2" s="130">
        <f>N573</f>
        <v>0</v>
      </c>
      <c r="EV2" s="130">
        <f>T569</f>
        <v>0</v>
      </c>
      <c r="EW2" s="130">
        <f>Y569</f>
        <v>0</v>
      </c>
      <c r="EX2" s="130">
        <f>AD569</f>
        <v>0</v>
      </c>
      <c r="EY2" s="130">
        <f>T570</f>
        <v>0</v>
      </c>
      <c r="EZ2" s="130">
        <f>Y570</f>
        <v>0</v>
      </c>
      <c r="FA2" s="130">
        <f>AD570</f>
        <v>0</v>
      </c>
      <c r="FB2" s="130" t="e">
        <f>#REF!</f>
        <v>#REF!</v>
      </c>
      <c r="FC2" s="130" t="e">
        <f>#REF!</f>
        <v>#REF!</v>
      </c>
      <c r="FD2" s="130" t="e">
        <f>#REF!</f>
        <v>#REF!</v>
      </c>
      <c r="FE2" s="130" t="e">
        <f>#REF!</f>
        <v>#REF!</v>
      </c>
      <c r="FF2" s="130" t="e">
        <f>#REF!</f>
        <v>#REF!</v>
      </c>
      <c r="FG2" s="130" t="e">
        <f>#REF!</f>
        <v>#REF!</v>
      </c>
      <c r="FH2" s="130" t="e">
        <f>#REF!</f>
        <v>#REF!</v>
      </c>
      <c r="FI2" s="130" t="e">
        <f>#REF!</f>
        <v>#REF!</v>
      </c>
      <c r="FJ2" s="130" t="e">
        <f>#REF!</f>
        <v>#REF!</v>
      </c>
      <c r="FK2" s="130">
        <f>T572</f>
        <v>0</v>
      </c>
      <c r="FL2" s="130">
        <f>Y572</f>
        <v>0</v>
      </c>
      <c r="FM2" s="130">
        <f>AD572</f>
        <v>0</v>
      </c>
      <c r="FN2" s="130">
        <f>T573</f>
        <v>0</v>
      </c>
      <c r="FO2" s="130">
        <f>Y573</f>
        <v>0</v>
      </c>
      <c r="FP2" s="130">
        <f>AD573</f>
        <v>0</v>
      </c>
      <c r="FQ2" s="130">
        <f>H136</f>
        <v>0</v>
      </c>
      <c r="FR2" s="130">
        <f>X136</f>
        <v>0</v>
      </c>
      <c r="FS2" s="130">
        <f>X140</f>
        <v>0</v>
      </c>
      <c r="FT2" s="130" t="e">
        <f>#REF!</f>
        <v>#REF!</v>
      </c>
      <c r="FU2" s="130">
        <f>X142</f>
        <v>0</v>
      </c>
      <c r="FV2" s="130">
        <f>C147</f>
        <v>0</v>
      </c>
      <c r="FW2" s="130">
        <f>C150</f>
        <v>0</v>
      </c>
      <c r="FX2" s="130">
        <f>B164</f>
        <v>0</v>
      </c>
      <c r="FY2" s="130">
        <f>B165</f>
        <v>0</v>
      </c>
      <c r="FZ2" s="130">
        <f>B167</f>
        <v>0</v>
      </c>
      <c r="GA2" s="130">
        <f>B169</f>
        <v>0</v>
      </c>
      <c r="GB2" s="130">
        <f>B170</f>
        <v>0</v>
      </c>
      <c r="GC2" s="130">
        <f>B171</f>
        <v>0</v>
      </c>
      <c r="GD2" s="130">
        <f>B177</f>
        <v>0</v>
      </c>
      <c r="GE2" s="130">
        <f>B179</f>
        <v>0</v>
      </c>
      <c r="GF2" s="130">
        <f>B180</f>
        <v>0</v>
      </c>
      <c r="GG2" s="130">
        <f>B182</f>
        <v>0</v>
      </c>
      <c r="GH2" s="130">
        <f>F184</f>
        <v>0</v>
      </c>
      <c r="GI2" s="130">
        <f>B174</f>
        <v>0</v>
      </c>
      <c r="GJ2" s="130">
        <f>F176</f>
        <v>0</v>
      </c>
      <c r="GK2" s="130">
        <f>B185</f>
        <v>0</v>
      </c>
      <c r="GL2" s="130">
        <f>C187</f>
        <v>0</v>
      </c>
      <c r="GM2" s="130">
        <f>L165</f>
        <v>0</v>
      </c>
      <c r="GN2" s="130">
        <f>M150</f>
        <v>0</v>
      </c>
      <c r="GO2" s="130">
        <f>T147</f>
        <v>0</v>
      </c>
      <c r="GP2" s="130">
        <f>AE146</f>
        <v>0</v>
      </c>
      <c r="GQ2" s="130">
        <f>AE149</f>
        <v>0</v>
      </c>
      <c r="GR2" s="130">
        <f>AE151</f>
        <v>0</v>
      </c>
      <c r="GS2" s="130">
        <f>T154</f>
        <v>0</v>
      </c>
      <c r="GT2" s="130">
        <f>AE153</f>
        <v>0</v>
      </c>
      <c r="GU2" s="130">
        <f>AE156</f>
        <v>0</v>
      </c>
      <c r="GV2" s="130">
        <f>AE159</f>
        <v>0</v>
      </c>
      <c r="GW2" s="130">
        <f>T162</f>
        <v>0</v>
      </c>
      <c r="GX2" s="130">
        <f>AE161</f>
        <v>0</v>
      </c>
      <c r="GY2" s="130">
        <f>AE164</f>
        <v>0</v>
      </c>
      <c r="GZ2" s="130">
        <f>AE167</f>
        <v>0</v>
      </c>
      <c r="HA2" s="130">
        <f>T170</f>
        <v>0</v>
      </c>
      <c r="HB2" s="130">
        <f>AE169</f>
        <v>0</v>
      </c>
      <c r="HC2" s="130">
        <f>AE172</f>
        <v>0</v>
      </c>
      <c r="HD2" s="130">
        <f>AE174</f>
        <v>0</v>
      </c>
      <c r="HE2" s="130">
        <f>T177</f>
        <v>0</v>
      </c>
      <c r="HF2" s="130">
        <f>AE176</f>
        <v>0</v>
      </c>
      <c r="HG2" s="130">
        <f>AE179</f>
        <v>0</v>
      </c>
      <c r="HH2" s="130">
        <f>AE181</f>
        <v>0</v>
      </c>
      <c r="HI2" s="130">
        <f>T184</f>
        <v>0</v>
      </c>
      <c r="HJ2" s="130">
        <f>AE183</f>
        <v>0</v>
      </c>
      <c r="HK2" s="130">
        <f>AE185</f>
        <v>0</v>
      </c>
      <c r="HL2" s="130">
        <f>AE187</f>
        <v>0</v>
      </c>
      <c r="HM2" s="130">
        <f>C191</f>
        <v>0</v>
      </c>
      <c r="HN2" s="130">
        <f>H191</f>
        <v>0</v>
      </c>
    </row>
    <row r="3" spans="1:222" s="130" customFormat="1" ht="13.5" hidden="1" customHeight="1">
      <c r="A3" s="133"/>
      <c r="B3" s="129"/>
      <c r="AI3" s="165"/>
      <c r="DP3" s="130">
        <f>AD244</f>
        <v>0</v>
      </c>
      <c r="DQ3" s="130">
        <f>S245</f>
        <v>0</v>
      </c>
      <c r="DR3" s="130">
        <f>X245</f>
        <v>0</v>
      </c>
      <c r="DS3" s="130">
        <f>AD245</f>
        <v>0</v>
      </c>
      <c r="DT3" s="130">
        <f>D434</f>
        <v>0</v>
      </c>
      <c r="DU3" s="130">
        <f>I434</f>
        <v>0</v>
      </c>
      <c r="DV3" s="130">
        <f>N434</f>
        <v>0</v>
      </c>
      <c r="DW3" s="130">
        <f>S434</f>
        <v>0</v>
      </c>
      <c r="DX3" s="130">
        <f>D436</f>
        <v>0</v>
      </c>
      <c r="DY3" s="130">
        <f>N436</f>
        <v>0</v>
      </c>
      <c r="DZ3" s="130">
        <f>H438</f>
        <v>0</v>
      </c>
      <c r="EA3" s="130">
        <f>X438</f>
        <v>0</v>
      </c>
      <c r="EB3" s="130">
        <f>X440</f>
        <v>0</v>
      </c>
      <c r="EC3" s="130">
        <f>X442</f>
        <v>0</v>
      </c>
      <c r="ED3" s="130">
        <f>X444</f>
        <v>0</v>
      </c>
      <c r="EE3" s="130">
        <f>C449</f>
        <v>0</v>
      </c>
      <c r="EF3" s="130">
        <f>C452</f>
        <v>0</v>
      </c>
      <c r="EG3" s="130">
        <f>G455</f>
        <v>0</v>
      </c>
      <c r="EH3" s="130">
        <f>G458</f>
        <v>0</v>
      </c>
      <c r="EI3" s="130">
        <f>G461</f>
        <v>0</v>
      </c>
      <c r="EJ3" s="130">
        <f>M464</f>
        <v>0</v>
      </c>
      <c r="EK3" s="130">
        <f>O452</f>
        <v>0</v>
      </c>
      <c r="EL3" s="130">
        <f>O455</f>
        <v>0</v>
      </c>
      <c r="EM3" s="130">
        <f>O458</f>
        <v>0</v>
      </c>
      <c r="EN3" s="130">
        <f>W452</f>
        <v>0</v>
      </c>
      <c r="EO3" s="130">
        <f>W455</f>
        <v>0</v>
      </c>
      <c r="EP3" s="130">
        <f>Z457</f>
        <v>0</v>
      </c>
      <c r="EQ3" s="130">
        <f>W458</f>
        <v>0</v>
      </c>
      <c r="ER3" s="130">
        <f>C470</f>
        <v>0</v>
      </c>
      <c r="ES3" s="130">
        <f>H470</f>
        <v>0</v>
      </c>
      <c r="ET3" s="130">
        <f>N470</f>
        <v>0</v>
      </c>
      <c r="EU3" s="130">
        <f>C471</f>
        <v>0</v>
      </c>
      <c r="EV3" s="130">
        <f>H471</f>
        <v>0</v>
      </c>
      <c r="EW3" s="130">
        <f>N471</f>
        <v>0</v>
      </c>
      <c r="EX3" s="130">
        <f>C472</f>
        <v>0</v>
      </c>
      <c r="EY3" s="130">
        <f>H472</f>
        <v>0</v>
      </c>
      <c r="EZ3" s="130">
        <f>N472</f>
        <v>0</v>
      </c>
      <c r="FA3" s="130">
        <f>C473</f>
        <v>0</v>
      </c>
      <c r="FB3" s="130">
        <f>H473</f>
        <v>0</v>
      </c>
      <c r="FC3" s="130">
        <f>N473</f>
        <v>0</v>
      </c>
      <c r="FD3" s="130" t="e">
        <f>#REF!</f>
        <v>#REF!</v>
      </c>
      <c r="FE3" s="130" t="e">
        <f>#REF!</f>
        <v>#REF!</v>
      </c>
      <c r="FF3" s="130" t="e">
        <f>#REF!</f>
        <v>#REF!</v>
      </c>
      <c r="FG3" s="130" t="e">
        <f>#REF!</f>
        <v>#REF!</v>
      </c>
      <c r="FH3" s="130" t="e">
        <f>#REF!</f>
        <v>#REF!</v>
      </c>
      <c r="FI3" s="130" t="e">
        <f>#REF!</f>
        <v>#REF!</v>
      </c>
      <c r="FJ3" s="130">
        <f>C474</f>
        <v>0</v>
      </c>
      <c r="FK3" s="130">
        <f>H474</f>
        <v>0</v>
      </c>
      <c r="FL3" s="130">
        <f>N474</f>
        <v>0</v>
      </c>
      <c r="FM3" s="130">
        <f>C475</f>
        <v>0</v>
      </c>
      <c r="FN3" s="130">
        <f>H475</f>
        <v>0</v>
      </c>
      <c r="FO3" s="130">
        <f>N475</f>
        <v>0</v>
      </c>
      <c r="FP3" s="130">
        <f>T470</f>
        <v>0</v>
      </c>
      <c r="FQ3" s="130">
        <f>Y470</f>
        <v>0</v>
      </c>
      <c r="FR3" s="130">
        <f>AD470</f>
        <v>0</v>
      </c>
      <c r="FS3" s="130">
        <f>T471</f>
        <v>0</v>
      </c>
      <c r="FT3" s="130">
        <f>Y471</f>
        <v>0</v>
      </c>
      <c r="FU3" s="130">
        <f>AD471</f>
        <v>0</v>
      </c>
      <c r="FV3" s="130">
        <f>T472</f>
        <v>0</v>
      </c>
      <c r="FW3" s="130">
        <f>Y472</f>
        <v>0</v>
      </c>
      <c r="FX3" s="130">
        <f>AD472</f>
        <v>0</v>
      </c>
      <c r="FY3" s="130">
        <f>T473</f>
        <v>0</v>
      </c>
      <c r="FZ3" s="130">
        <f>Y473</f>
        <v>0</v>
      </c>
      <c r="GA3" s="130">
        <f>AD473</f>
        <v>0</v>
      </c>
      <c r="GB3" s="130" t="e">
        <f>#REF!</f>
        <v>#REF!</v>
      </c>
      <c r="GC3" s="130" t="e">
        <f>#REF!</f>
        <v>#REF!</v>
      </c>
      <c r="GD3" s="130" t="e">
        <f>#REF!</f>
        <v>#REF!</v>
      </c>
      <c r="GE3" s="130" t="e">
        <f>#REF!</f>
        <v>#REF!</v>
      </c>
      <c r="GF3" s="130" t="e">
        <f>#REF!</f>
        <v>#REF!</v>
      </c>
      <c r="GG3" s="130" t="e">
        <f>#REF!</f>
        <v>#REF!</v>
      </c>
      <c r="GH3" s="130">
        <f>T474</f>
        <v>0</v>
      </c>
      <c r="GI3" s="130">
        <f>Y474</f>
        <v>0</v>
      </c>
      <c r="GJ3" s="130">
        <f>AD474</f>
        <v>0</v>
      </c>
      <c r="GK3" s="130">
        <f>T475</f>
        <v>0</v>
      </c>
      <c r="GL3" s="130">
        <f>Y475</f>
        <v>0</v>
      </c>
      <c r="GM3" s="130">
        <f>AD475</f>
        <v>0</v>
      </c>
      <c r="GN3" s="130">
        <f>D484</f>
        <v>0</v>
      </c>
      <c r="GO3" s="130">
        <f>I484</f>
        <v>0</v>
      </c>
      <c r="GP3" s="130">
        <f>N484</f>
        <v>0</v>
      </c>
      <c r="GQ3" s="130">
        <f>S484</f>
        <v>0</v>
      </c>
      <c r="GR3" s="130">
        <f>D486</f>
        <v>0</v>
      </c>
      <c r="GS3" s="130">
        <f>N486</f>
        <v>0</v>
      </c>
      <c r="GT3" s="130">
        <f>H488</f>
        <v>0</v>
      </c>
      <c r="GU3" s="130">
        <f>X488</f>
        <v>0</v>
      </c>
      <c r="GV3" s="130">
        <f>X490</f>
        <v>0</v>
      </c>
      <c r="GW3" s="130">
        <f>X492</f>
        <v>0</v>
      </c>
      <c r="GX3" s="130">
        <f>X494</f>
        <v>0</v>
      </c>
      <c r="GY3" s="130">
        <f>C499</f>
        <v>0</v>
      </c>
      <c r="GZ3" s="130">
        <f>C502</f>
        <v>0</v>
      </c>
      <c r="HA3" s="130">
        <f>G505</f>
        <v>0</v>
      </c>
      <c r="HB3" s="130">
        <f>G509</f>
        <v>0</v>
      </c>
      <c r="HC3" s="130">
        <f>G512</f>
        <v>0</v>
      </c>
      <c r="HD3" s="130">
        <f>M514</f>
        <v>0</v>
      </c>
      <c r="HE3" s="130">
        <f>O502</f>
        <v>0</v>
      </c>
      <c r="HF3" s="130">
        <f>O505</f>
        <v>0</v>
      </c>
      <c r="HG3" s="130">
        <f>O508</f>
        <v>0</v>
      </c>
      <c r="HH3" s="130">
        <f>W502</f>
        <v>0</v>
      </c>
      <c r="HI3" s="130">
        <f>W505</f>
        <v>0</v>
      </c>
      <c r="HJ3" s="130">
        <f>W508</f>
        <v>0</v>
      </c>
      <c r="HK3" s="130">
        <f>W511</f>
        <v>0</v>
      </c>
      <c r="HL3" s="130">
        <f>Z513</f>
        <v>0</v>
      </c>
      <c r="HM3" s="130">
        <f>W514</f>
        <v>0</v>
      </c>
      <c r="HN3" s="130">
        <f>C520</f>
        <v>0</v>
      </c>
    </row>
    <row r="4" spans="1:222" s="130" customFormat="1" ht="13.5" hidden="1" customHeight="1">
      <c r="A4" s="133"/>
      <c r="B4" s="129">
        <f>N520</f>
        <v>0</v>
      </c>
      <c r="C4" s="130">
        <f>C521</f>
        <v>0</v>
      </c>
      <c r="D4" s="130">
        <f>H521</f>
        <v>0</v>
      </c>
      <c r="E4" s="130">
        <f>N521</f>
        <v>0</v>
      </c>
      <c r="F4" s="130">
        <f>C522</f>
        <v>0</v>
      </c>
      <c r="G4" s="130">
        <f>H522</f>
        <v>0</v>
      </c>
      <c r="H4" s="130">
        <f>N522</f>
        <v>0</v>
      </c>
      <c r="I4" s="130">
        <f>C523</f>
        <v>0</v>
      </c>
      <c r="J4" s="130">
        <f>H523</f>
        <v>0</v>
      </c>
      <c r="K4" s="130">
        <f>N523</f>
        <v>0</v>
      </c>
      <c r="R4" s="130">
        <f>C524</f>
        <v>0</v>
      </c>
      <c r="S4" s="130">
        <f>H524</f>
        <v>0</v>
      </c>
      <c r="T4" s="130">
        <f>N524</f>
        <v>0</v>
      </c>
      <c r="U4" s="130">
        <f>C525</f>
        <v>0</v>
      </c>
      <c r="V4" s="130">
        <f>H525</f>
        <v>0</v>
      </c>
      <c r="W4" s="130">
        <f>N525</f>
        <v>0</v>
      </c>
      <c r="X4" s="130">
        <f>T520</f>
        <v>0</v>
      </c>
      <c r="Y4" s="130">
        <f>Y520</f>
        <v>0</v>
      </c>
      <c r="Z4" s="130">
        <f>AD520</f>
        <v>0</v>
      </c>
      <c r="AA4" s="130">
        <f>T521</f>
        <v>0</v>
      </c>
      <c r="AB4" s="130">
        <f>Y521</f>
        <v>0</v>
      </c>
      <c r="AC4" s="130">
        <f>AD521</f>
        <v>0</v>
      </c>
      <c r="AD4" s="130">
        <f>T522</f>
        <v>0</v>
      </c>
      <c r="AE4" s="130">
        <f>Y522</f>
        <v>0</v>
      </c>
      <c r="AF4" s="130">
        <f>AD522</f>
        <v>0</v>
      </c>
      <c r="AG4" s="130">
        <f>T523</f>
        <v>0</v>
      </c>
      <c r="AH4" s="130">
        <f>Y523</f>
        <v>0</v>
      </c>
      <c r="AI4" s="165">
        <f>AD523</f>
        <v>0</v>
      </c>
      <c r="AJ4" s="130">
        <f>K678</f>
        <v>0</v>
      </c>
      <c r="AO4" s="130">
        <f>C681</f>
        <v>0</v>
      </c>
      <c r="AP4" s="130">
        <f>K681</f>
        <v>0</v>
      </c>
      <c r="AQ4" s="130">
        <f>C682</f>
        <v>0</v>
      </c>
      <c r="AR4" s="130">
        <f>K682</f>
        <v>0</v>
      </c>
      <c r="AS4" s="130">
        <f>C683</f>
        <v>0</v>
      </c>
      <c r="AT4" s="130">
        <f>K683</f>
        <v>0</v>
      </c>
      <c r="AU4" s="130">
        <f>C684</f>
        <v>0</v>
      </c>
      <c r="AV4" s="130">
        <f>K684</f>
        <v>0</v>
      </c>
      <c r="AW4" s="130">
        <f>C685</f>
        <v>0</v>
      </c>
      <c r="AX4" s="130">
        <f>K685</f>
        <v>0</v>
      </c>
      <c r="AY4" s="130">
        <f>C686</f>
        <v>0</v>
      </c>
      <c r="AZ4" s="130">
        <f>K686</f>
        <v>0</v>
      </c>
      <c r="BA4" s="130">
        <f>C687</f>
        <v>0</v>
      </c>
      <c r="BB4" s="130">
        <f>K687</f>
        <v>0</v>
      </c>
      <c r="BC4" s="130">
        <f>C688</f>
        <v>0</v>
      </c>
      <c r="BD4" s="130">
        <f>K688</f>
        <v>0</v>
      </c>
      <c r="BE4" s="130">
        <f>S674</f>
        <v>0</v>
      </c>
      <c r="BF4" s="130">
        <f>AA674</f>
        <v>0</v>
      </c>
      <c r="BG4" s="130">
        <f>S675</f>
        <v>0</v>
      </c>
      <c r="BH4" s="130">
        <f>AA675</f>
        <v>0</v>
      </c>
      <c r="BI4" s="130">
        <f>S676</f>
        <v>0</v>
      </c>
      <c r="BJ4" s="130">
        <f>AA676</f>
        <v>0</v>
      </c>
      <c r="BK4" s="130">
        <f>S677</f>
        <v>0</v>
      </c>
      <c r="DP4" s="130">
        <f>K718</f>
        <v>0</v>
      </c>
      <c r="DQ4" s="130">
        <f>C719</f>
        <v>0</v>
      </c>
      <c r="DR4" s="130">
        <f>K719</f>
        <v>0</v>
      </c>
      <c r="DS4" s="130">
        <f>C720</f>
        <v>0</v>
      </c>
      <c r="DT4" s="130">
        <f>K720</f>
        <v>0</v>
      </c>
      <c r="DU4" s="130">
        <f>C721</f>
        <v>0</v>
      </c>
      <c r="DV4" s="130">
        <f>K721</f>
        <v>0</v>
      </c>
      <c r="DW4" s="130">
        <f>C722</f>
        <v>0</v>
      </c>
      <c r="DX4" s="130">
        <f>K722</f>
        <v>0</v>
      </c>
      <c r="DY4" s="130">
        <f>C723</f>
        <v>0</v>
      </c>
      <c r="DZ4" s="130">
        <f>K723</f>
        <v>0</v>
      </c>
      <c r="EA4" s="130">
        <f>S709</f>
        <v>0</v>
      </c>
      <c r="EB4" s="130">
        <f>AA709</f>
        <v>0</v>
      </c>
      <c r="EC4" s="130">
        <f>S710</f>
        <v>0</v>
      </c>
      <c r="ED4" s="130">
        <f>AA710</f>
        <v>0</v>
      </c>
      <c r="EE4" s="130">
        <f>S711</f>
        <v>0</v>
      </c>
      <c r="EF4" s="130">
        <f>AA711</f>
        <v>0</v>
      </c>
      <c r="EG4" s="130">
        <f>S712</f>
        <v>0</v>
      </c>
      <c r="EH4" s="130">
        <f>AA712</f>
        <v>0</v>
      </c>
      <c r="EI4" s="130">
        <f>S713</f>
        <v>0</v>
      </c>
      <c r="EJ4" s="130">
        <f>AA713</f>
        <v>0</v>
      </c>
      <c r="EK4" s="130">
        <f>S714</f>
        <v>0</v>
      </c>
      <c r="EL4" s="130">
        <f>AA714</f>
        <v>0</v>
      </c>
      <c r="EM4" s="130">
        <f>S715</f>
        <v>0</v>
      </c>
      <c r="EN4" s="130">
        <f>AA715</f>
        <v>0</v>
      </c>
      <c r="EO4" s="130">
        <f>S716</f>
        <v>0</v>
      </c>
      <c r="EP4" s="130">
        <f>AA716</f>
        <v>0</v>
      </c>
      <c r="EQ4" s="130">
        <f>S717</f>
        <v>0</v>
      </c>
      <c r="ER4" s="130">
        <f>AA717</f>
        <v>0</v>
      </c>
      <c r="ES4" s="130">
        <f>S718</f>
        <v>0</v>
      </c>
      <c r="ET4" s="130">
        <f>AA718</f>
        <v>0</v>
      </c>
      <c r="EU4" s="130">
        <f>S719</f>
        <v>0</v>
      </c>
      <c r="EV4" s="130">
        <f>AA719</f>
        <v>0</v>
      </c>
      <c r="EW4" s="130">
        <f>S720</f>
        <v>0</v>
      </c>
      <c r="EX4" s="130">
        <f>AA720</f>
        <v>0</v>
      </c>
      <c r="EY4" s="130">
        <f>S721</f>
        <v>0</v>
      </c>
      <c r="EZ4" s="130">
        <f>AA721</f>
        <v>0</v>
      </c>
      <c r="FA4" s="130">
        <f>S722</f>
        <v>0</v>
      </c>
      <c r="FB4" s="130">
        <f>AA722</f>
        <v>0</v>
      </c>
      <c r="FC4" s="130">
        <f>S723</f>
        <v>0</v>
      </c>
      <c r="FD4" s="130">
        <f>AA723</f>
        <v>0</v>
      </c>
    </row>
    <row r="5" spans="1:222" ht="25.5">
      <c r="B5" s="415" t="s">
        <v>0</v>
      </c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  <c r="AA5" s="415"/>
      <c r="AB5" s="415"/>
      <c r="AC5" s="415"/>
      <c r="AD5" s="415"/>
      <c r="AE5" s="415"/>
      <c r="AF5" s="415"/>
      <c r="AG5" s="415"/>
      <c r="AH5" s="415"/>
      <c r="AK5" s="728" t="s">
        <v>1426</v>
      </c>
      <c r="AL5" s="728"/>
      <c r="AM5" s="728"/>
      <c r="AN5" s="728"/>
      <c r="AO5" s="728"/>
      <c r="AP5" s="728"/>
      <c r="AQ5" s="728"/>
      <c r="AR5" s="728"/>
      <c r="AS5" s="728"/>
      <c r="AT5" s="728"/>
      <c r="AU5" s="728"/>
      <c r="AV5" s="728"/>
      <c r="AW5" s="728"/>
      <c r="AX5" s="728"/>
      <c r="AY5" s="728"/>
      <c r="AZ5" s="728"/>
      <c r="BA5" s="728"/>
      <c r="BB5" s="728"/>
      <c r="BC5" s="728"/>
      <c r="BD5" s="728"/>
      <c r="BE5" s="728"/>
      <c r="BF5" s="728"/>
      <c r="BG5" s="728"/>
      <c r="BH5" s="728"/>
      <c r="BI5" s="728"/>
      <c r="BJ5" s="728"/>
    </row>
    <row r="6" spans="1:222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222" ht="24" customHeight="1">
      <c r="B7" s="20"/>
      <c r="C7" s="20"/>
      <c r="D7" s="20"/>
      <c r="E7" s="20"/>
      <c r="F7" s="718" t="s">
        <v>1</v>
      </c>
      <c r="G7" s="719"/>
      <c r="H7" s="720"/>
      <c r="I7" s="721" t="s">
        <v>2</v>
      </c>
      <c r="J7" s="722"/>
      <c r="K7" s="723"/>
      <c r="L7" s="723"/>
      <c r="M7" s="2" t="s">
        <v>6</v>
      </c>
      <c r="N7" s="320"/>
      <c r="O7" s="320"/>
      <c r="P7" s="2" t="s">
        <v>3</v>
      </c>
      <c r="Q7" s="320"/>
      <c r="R7" s="320"/>
      <c r="S7" s="3" t="s">
        <v>4</v>
      </c>
      <c r="T7" s="21"/>
      <c r="U7" s="20"/>
      <c r="V7" s="721" t="s">
        <v>5</v>
      </c>
      <c r="W7" s="722"/>
      <c r="X7" s="722"/>
      <c r="Y7" s="724"/>
      <c r="Z7" s="406"/>
      <c r="AA7" s="407"/>
      <c r="AB7" s="407"/>
      <c r="AC7" s="407"/>
      <c r="AD7" s="407"/>
      <c r="AE7" s="407"/>
      <c r="AF7" s="407"/>
      <c r="AG7" s="407"/>
      <c r="AH7" s="435"/>
      <c r="AK7" s="733" t="str">
        <f ca="1">Check!S5</f>
        <v>記入年月日を入力してください。
記入者名を入力してください。</v>
      </c>
      <c r="AL7" s="733"/>
      <c r="AM7" s="733"/>
      <c r="AN7" s="733"/>
      <c r="AO7" s="733"/>
      <c r="AP7" s="733"/>
      <c r="AQ7" s="733"/>
      <c r="AR7" s="733"/>
      <c r="AS7" s="733"/>
      <c r="AT7" s="733"/>
      <c r="AU7" s="733"/>
      <c r="AV7" s="733"/>
      <c r="AW7" s="733"/>
      <c r="AX7" s="733"/>
      <c r="AY7" s="733"/>
      <c r="AZ7" s="733"/>
      <c r="BA7" s="733"/>
      <c r="BB7" s="733"/>
      <c r="BC7" s="733"/>
      <c r="BD7" s="733"/>
      <c r="BE7" s="733"/>
      <c r="BF7" s="733"/>
      <c r="BG7" s="733"/>
      <c r="BH7" s="733"/>
      <c r="BI7" s="733"/>
      <c r="BJ7" s="733"/>
    </row>
    <row r="8" spans="1:222" ht="14.25" customHeight="1" thickBot="1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K8" s="733"/>
      <c r="AL8" s="733"/>
      <c r="AM8" s="733"/>
      <c r="AN8" s="733"/>
      <c r="AO8" s="733"/>
      <c r="AP8" s="733"/>
      <c r="AQ8" s="733"/>
      <c r="AR8" s="733"/>
      <c r="AS8" s="733"/>
      <c r="AT8" s="733"/>
      <c r="AU8" s="733"/>
      <c r="AV8" s="733"/>
      <c r="AW8" s="733"/>
      <c r="AX8" s="733"/>
      <c r="AY8" s="733"/>
      <c r="AZ8" s="733"/>
      <c r="BA8" s="733"/>
      <c r="BB8" s="733"/>
      <c r="BC8" s="733"/>
      <c r="BD8" s="733"/>
      <c r="BE8" s="733"/>
      <c r="BF8" s="733"/>
      <c r="BG8" s="733"/>
      <c r="BH8" s="733"/>
      <c r="BI8" s="733"/>
      <c r="BJ8" s="733"/>
    </row>
    <row r="9" spans="1:222" ht="24" customHeight="1" thickBot="1">
      <c r="B9" s="750" t="s">
        <v>7</v>
      </c>
      <c r="C9" s="751"/>
      <c r="D9" s="751"/>
      <c r="E9" s="751"/>
      <c r="F9" s="751"/>
      <c r="G9" s="751"/>
      <c r="H9" s="751"/>
      <c r="I9" s="751"/>
      <c r="J9" s="751"/>
      <c r="K9" s="751"/>
      <c r="L9" s="751"/>
      <c r="M9" s="751"/>
      <c r="N9" s="751"/>
      <c r="O9" s="751"/>
      <c r="P9" s="751"/>
      <c r="Q9" s="751"/>
      <c r="R9" s="751"/>
      <c r="S9" s="751"/>
      <c r="T9" s="751"/>
      <c r="U9" s="751"/>
      <c r="V9" s="751"/>
      <c r="W9" s="751"/>
      <c r="X9" s="751"/>
      <c r="Y9" s="751"/>
      <c r="Z9" s="751"/>
      <c r="AA9" s="751"/>
      <c r="AB9" s="751"/>
      <c r="AC9" s="751"/>
      <c r="AD9" s="751"/>
      <c r="AE9" s="751"/>
      <c r="AF9" s="751"/>
      <c r="AG9" s="751"/>
      <c r="AH9" s="752"/>
      <c r="AK9" s="743" t="str">
        <f ca="1">Check!S9</f>
        <v>法人番号を入力してください。個人事業者の場合は不要です。自社の番号を確認するには、国税庁のＨＰにアクセスし検索してください。</v>
      </c>
      <c r="AL9" s="743"/>
      <c r="AM9" s="743"/>
      <c r="AN9" s="743"/>
      <c r="AO9" s="743"/>
      <c r="AP9" s="743"/>
      <c r="AQ9" s="743"/>
      <c r="AR9" s="743"/>
      <c r="AS9" s="743"/>
      <c r="AT9" s="743"/>
      <c r="AU9" s="743"/>
      <c r="AV9" s="743"/>
      <c r="AW9" s="743"/>
      <c r="AX9" s="743"/>
      <c r="AY9" s="743"/>
      <c r="AZ9" s="743"/>
      <c r="BA9" s="743"/>
      <c r="BB9" s="743"/>
      <c r="BC9" s="743"/>
      <c r="BD9" s="743"/>
      <c r="BE9" s="743"/>
      <c r="BF9" s="743"/>
      <c r="BG9" s="743"/>
      <c r="BH9" s="743"/>
      <c r="BI9" s="743"/>
      <c r="BJ9" s="743"/>
    </row>
    <row r="10" spans="1:222" ht="24" customHeight="1" thickTop="1">
      <c r="B10" s="758" t="s">
        <v>306</v>
      </c>
      <c r="C10" s="759"/>
      <c r="D10" s="759"/>
      <c r="E10" s="760"/>
      <c r="F10" s="736"/>
      <c r="G10" s="737"/>
      <c r="H10" s="737"/>
      <c r="I10" s="737"/>
      <c r="J10" s="737"/>
      <c r="K10" s="737"/>
      <c r="L10" s="737"/>
      <c r="M10" s="737"/>
      <c r="N10" s="738"/>
      <c r="O10" s="741" t="s">
        <v>1423</v>
      </c>
      <c r="P10" s="742"/>
      <c r="Q10" s="742"/>
      <c r="R10" s="742"/>
      <c r="S10" s="742"/>
      <c r="T10" s="742"/>
      <c r="U10" s="742"/>
      <c r="V10" s="742"/>
      <c r="W10" s="739" t="s">
        <v>1422</v>
      </c>
      <c r="X10" s="739"/>
      <c r="Y10" s="739"/>
      <c r="Z10" s="739"/>
      <c r="AA10" s="739"/>
      <c r="AB10" s="739"/>
      <c r="AC10" s="739"/>
      <c r="AD10" s="739"/>
      <c r="AE10" s="739"/>
      <c r="AF10" s="739"/>
      <c r="AG10" s="739"/>
      <c r="AH10" s="740"/>
      <c r="AK10" s="743"/>
      <c r="AL10" s="743"/>
      <c r="AM10" s="743"/>
      <c r="AN10" s="743"/>
      <c r="AO10" s="743"/>
      <c r="AP10" s="743"/>
      <c r="AQ10" s="743"/>
      <c r="AR10" s="743"/>
      <c r="AS10" s="743"/>
      <c r="AT10" s="743"/>
      <c r="AU10" s="743"/>
      <c r="AV10" s="743"/>
      <c r="AW10" s="743"/>
      <c r="AX10" s="743"/>
      <c r="AY10" s="743"/>
      <c r="AZ10" s="743"/>
      <c r="BA10" s="743"/>
      <c r="BB10" s="743"/>
      <c r="BC10" s="743"/>
      <c r="BD10" s="743"/>
      <c r="BE10" s="743"/>
      <c r="BF10" s="743"/>
      <c r="BG10" s="743"/>
      <c r="BH10" s="743"/>
      <c r="BI10" s="743"/>
      <c r="BJ10" s="743"/>
    </row>
    <row r="11" spans="1:222" ht="24" customHeight="1">
      <c r="B11" s="661" t="s">
        <v>8</v>
      </c>
      <c r="C11" s="662"/>
      <c r="D11" s="662"/>
      <c r="E11" s="663"/>
      <c r="F11" s="753"/>
      <c r="G11" s="754"/>
      <c r="H11" s="754"/>
      <c r="I11" s="754"/>
      <c r="J11" s="754"/>
      <c r="K11" s="754"/>
      <c r="L11" s="754"/>
      <c r="M11" s="754"/>
      <c r="N11" s="754"/>
      <c r="O11" s="754"/>
      <c r="P11" s="754"/>
      <c r="Q11" s="754"/>
      <c r="R11" s="755"/>
      <c r="S11" s="756" t="s">
        <v>13</v>
      </c>
      <c r="T11" s="662"/>
      <c r="U11" s="662"/>
      <c r="V11" s="663"/>
      <c r="W11" s="692"/>
      <c r="X11" s="693"/>
      <c r="Y11" s="693"/>
      <c r="Z11" s="693"/>
      <c r="AA11" s="693"/>
      <c r="AB11" s="693"/>
      <c r="AC11" s="693"/>
      <c r="AD11" s="693"/>
      <c r="AE11" s="693"/>
      <c r="AF11" s="693"/>
      <c r="AG11" s="693"/>
      <c r="AH11" s="757"/>
      <c r="AK11" s="734" t="str">
        <f ca="1">Check!S10</f>
        <v>会社名・事業所名を入力してください。</v>
      </c>
      <c r="AL11" s="734"/>
      <c r="AM11" s="734"/>
      <c r="AN11" s="734"/>
      <c r="AO11" s="734"/>
      <c r="AP11" s="734"/>
      <c r="AQ11" s="734"/>
      <c r="AR11" s="734"/>
      <c r="AS11" s="734"/>
      <c r="AT11" s="734"/>
      <c r="AU11" s="734"/>
      <c r="AV11" s="734"/>
      <c r="AW11" s="734"/>
      <c r="AX11" s="734"/>
      <c r="AY11" s="734"/>
      <c r="AZ11" s="734"/>
      <c r="BA11" s="734"/>
      <c r="BB11" s="734"/>
      <c r="BC11" s="734"/>
      <c r="BD11" s="734"/>
      <c r="BE11" s="734"/>
      <c r="BF11" s="734"/>
      <c r="BG11" s="734"/>
      <c r="BH11" s="734"/>
      <c r="BI11" s="734"/>
      <c r="BJ11" s="734"/>
    </row>
    <row r="12" spans="1:222" ht="24" customHeight="1">
      <c r="B12" s="661" t="s">
        <v>9</v>
      </c>
      <c r="C12" s="662"/>
      <c r="D12" s="662"/>
      <c r="E12" s="663"/>
      <c r="F12" s="692"/>
      <c r="G12" s="693"/>
      <c r="H12" s="693"/>
      <c r="I12" s="693"/>
      <c r="J12" s="693"/>
      <c r="K12" s="693"/>
      <c r="L12" s="693"/>
      <c r="M12" s="693"/>
      <c r="N12" s="693"/>
      <c r="O12" s="693"/>
      <c r="P12" s="693"/>
      <c r="Q12" s="693"/>
      <c r="R12" s="693"/>
      <c r="S12" s="693"/>
      <c r="T12" s="693"/>
      <c r="U12" s="693"/>
      <c r="V12" s="693"/>
      <c r="W12" s="693"/>
      <c r="X12" s="693"/>
      <c r="Y12" s="693"/>
      <c r="Z12" s="693"/>
      <c r="AA12" s="693"/>
      <c r="AB12" s="693"/>
      <c r="AC12" s="693"/>
      <c r="AD12" s="693"/>
      <c r="AE12" s="693"/>
      <c r="AF12" s="693"/>
      <c r="AG12" s="693"/>
      <c r="AH12" s="757"/>
      <c r="AK12" s="276" t="str">
        <f ca="1">Check!S12</f>
        <v>事業所の住所を入力してください。</v>
      </c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/>
      <c r="BI12" s="276"/>
      <c r="BJ12" s="276"/>
    </row>
    <row r="13" spans="1:222" ht="24" customHeight="1">
      <c r="B13" s="661" t="s">
        <v>10</v>
      </c>
      <c r="C13" s="662"/>
      <c r="D13" s="662"/>
      <c r="E13" s="663"/>
      <c r="F13" s="664"/>
      <c r="G13" s="665"/>
      <c r="H13" s="665"/>
      <c r="I13" s="665"/>
      <c r="J13" s="665"/>
      <c r="K13" s="665"/>
      <c r="L13" s="665"/>
      <c r="M13" s="665"/>
      <c r="N13" s="666"/>
      <c r="O13" s="428" t="s">
        <v>14</v>
      </c>
      <c r="P13" s="667"/>
      <c r="Q13" s="667"/>
      <c r="R13" s="429"/>
      <c r="S13" s="664"/>
      <c r="T13" s="665"/>
      <c r="U13" s="665"/>
      <c r="V13" s="665"/>
      <c r="W13" s="665"/>
      <c r="X13" s="665"/>
      <c r="Y13" s="665"/>
      <c r="Z13" s="665"/>
      <c r="AA13" s="666"/>
      <c r="AB13" s="668"/>
      <c r="AC13" s="669"/>
      <c r="AD13" s="669"/>
      <c r="AE13" s="669"/>
      <c r="AF13" s="669"/>
      <c r="AG13" s="669"/>
      <c r="AH13" s="670"/>
      <c r="AK13" s="276" t="str">
        <f ca="1">Check!S13</f>
        <v>事業所の電話番号・ＦＡＸ番号を半角の数字で入力してください。</v>
      </c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</row>
    <row r="14" spans="1:222" ht="24" customHeight="1">
      <c r="B14" s="661" t="s">
        <v>11</v>
      </c>
      <c r="C14" s="662"/>
      <c r="D14" s="662"/>
      <c r="E14" s="663"/>
      <c r="F14" s="692"/>
      <c r="G14" s="693"/>
      <c r="H14" s="693"/>
      <c r="I14" s="693"/>
      <c r="J14" s="693"/>
      <c r="K14" s="693"/>
      <c r="L14" s="693"/>
      <c r="M14" s="693"/>
      <c r="N14" s="693"/>
      <c r="O14" s="693"/>
      <c r="P14" s="693"/>
      <c r="Q14" s="693"/>
      <c r="R14" s="693"/>
      <c r="S14" s="693"/>
      <c r="T14" s="693"/>
      <c r="U14" s="693"/>
      <c r="V14" s="693"/>
      <c r="W14" s="693"/>
      <c r="X14" s="693"/>
      <c r="Y14" s="693"/>
      <c r="Z14" s="693"/>
      <c r="AA14" s="694"/>
      <c r="AB14" s="671"/>
      <c r="AC14" s="672"/>
      <c r="AD14" s="672"/>
      <c r="AE14" s="672"/>
      <c r="AF14" s="672"/>
      <c r="AG14" s="672"/>
      <c r="AH14" s="673"/>
      <c r="AK14" s="276" t="str">
        <f ca="1">Check!S15</f>
        <v>本社の住所を入力してください。</v>
      </c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/>
      <c r="BE14" s="276"/>
      <c r="BF14" s="276"/>
      <c r="BG14" s="276"/>
      <c r="BH14" s="276"/>
      <c r="BI14" s="276"/>
      <c r="BJ14" s="276"/>
    </row>
    <row r="15" spans="1:222" ht="24" customHeight="1" thickBot="1">
      <c r="B15" s="695" t="s">
        <v>12</v>
      </c>
      <c r="C15" s="696"/>
      <c r="D15" s="696"/>
      <c r="E15" s="697"/>
      <c r="F15" s="698"/>
      <c r="G15" s="699"/>
      <c r="H15" s="699"/>
      <c r="I15" s="699"/>
      <c r="J15" s="699"/>
      <c r="K15" s="699"/>
      <c r="L15" s="699"/>
      <c r="M15" s="699"/>
      <c r="N15" s="700"/>
      <c r="O15" s="701" t="s">
        <v>15</v>
      </c>
      <c r="P15" s="696"/>
      <c r="Q15" s="696"/>
      <c r="R15" s="697"/>
      <c r="S15" s="698"/>
      <c r="T15" s="699"/>
      <c r="U15" s="699"/>
      <c r="V15" s="699"/>
      <c r="W15" s="699"/>
      <c r="X15" s="699"/>
      <c r="Y15" s="699"/>
      <c r="Z15" s="699"/>
      <c r="AA15" s="700"/>
      <c r="AB15" s="674"/>
      <c r="AC15" s="675"/>
      <c r="AD15" s="675"/>
      <c r="AE15" s="675"/>
      <c r="AF15" s="675"/>
      <c r="AG15" s="675"/>
      <c r="AH15" s="676"/>
      <c r="AK15" s="276" t="str">
        <f ca="1">Check!S16</f>
        <v>本社の電話番号・ＦＡＸ番号を半角の数字で入力してください。</v>
      </c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6"/>
      <c r="BE15" s="276"/>
      <c r="BF15" s="276"/>
      <c r="BG15" s="276"/>
      <c r="BH15" s="276"/>
      <c r="BI15" s="276"/>
      <c r="BJ15" s="276"/>
    </row>
    <row r="16" spans="1:222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2:64"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</row>
    <row r="18" spans="2:64" ht="18" customHeight="1">
      <c r="B18" s="144" t="s">
        <v>290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2:64">
      <c r="B19" s="149"/>
      <c r="C19" s="175" t="s">
        <v>326</v>
      </c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</row>
    <row r="20" spans="2:64" ht="18" customHeight="1">
      <c r="B20"/>
      <c r="C20" s="273"/>
      <c r="D20" s="20" t="s">
        <v>16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K20" s="302" t="str">
        <f ca="1">Check!S18</f>
        <v>必ず、該当する方の黄色の枠内に○印を入力してください。</v>
      </c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  <c r="BB20" s="302"/>
      <c r="BC20" s="302"/>
      <c r="BD20" s="302"/>
      <c r="BE20" s="302"/>
      <c r="BF20" s="302"/>
      <c r="BG20" s="302"/>
      <c r="BH20" s="302"/>
      <c r="BI20" s="302"/>
      <c r="BJ20" s="302"/>
    </row>
    <row r="21" spans="2:64" ht="18" customHeight="1">
      <c r="B21" s="20"/>
      <c r="C21" s="273"/>
      <c r="D21" s="20" t="s">
        <v>17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2"/>
      <c r="BA21" s="302"/>
      <c r="BB21" s="302"/>
      <c r="BC21" s="302"/>
      <c r="BD21" s="302"/>
      <c r="BE21" s="302"/>
      <c r="BF21" s="302"/>
      <c r="BG21" s="302"/>
      <c r="BH21" s="302"/>
      <c r="BI21" s="302"/>
      <c r="BJ21" s="302"/>
    </row>
    <row r="22" spans="2:64"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</row>
    <row r="23" spans="2:64"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</row>
    <row r="24" spans="2:64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BL24" s="256">
        <f ca="1">Check!$N$18</f>
        <v>0</v>
      </c>
    </row>
    <row r="25" spans="2:64" ht="20.100000000000001" customHeight="1" thickBot="1">
      <c r="B25" s="22" t="s">
        <v>19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761" t="s">
        <v>18</v>
      </c>
      <c r="AC25" s="762"/>
      <c r="AD25" s="762"/>
      <c r="AE25" s="762"/>
      <c r="AF25" s="762"/>
      <c r="AG25" s="762"/>
      <c r="AH25" s="763"/>
      <c r="AK25" s="729" t="str">
        <f ca="1">Check!S19</f>
        <v/>
      </c>
      <c r="AL25" s="729"/>
      <c r="AM25" s="729"/>
      <c r="AN25" s="729"/>
      <c r="AO25" s="729"/>
      <c r="AP25" s="729"/>
      <c r="AQ25" s="729"/>
      <c r="AR25" s="729"/>
      <c r="AS25" s="729"/>
      <c r="AT25" s="729"/>
      <c r="AU25" s="729"/>
      <c r="AV25" s="729"/>
      <c r="AW25" s="729"/>
      <c r="AX25" s="729"/>
      <c r="AY25" s="729"/>
      <c r="AZ25" s="729"/>
      <c r="BA25" s="729"/>
      <c r="BB25" s="729"/>
      <c r="BC25" s="729"/>
      <c r="BD25" s="729"/>
      <c r="BE25" s="729"/>
      <c r="BF25" s="729"/>
      <c r="BG25" s="729"/>
      <c r="BH25" s="729"/>
      <c r="BI25" s="729"/>
      <c r="BJ25" s="729"/>
    </row>
    <row r="26" spans="2:64" ht="23.1" customHeight="1" thickTop="1">
      <c r="B26" s="652"/>
      <c r="C26" s="24" t="s">
        <v>20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654"/>
      <c r="AC26" s="300"/>
      <c r="AD26" s="300"/>
      <c r="AE26" s="300"/>
      <c r="AF26" s="300"/>
      <c r="AG26" s="300"/>
      <c r="AH26" s="397"/>
      <c r="AK26" s="729"/>
      <c r="AL26" s="729"/>
      <c r="AM26" s="729"/>
      <c r="AN26" s="729"/>
      <c r="AO26" s="729"/>
      <c r="AP26" s="729"/>
      <c r="AQ26" s="729"/>
      <c r="AR26" s="729"/>
      <c r="AS26" s="729"/>
      <c r="AT26" s="729"/>
      <c r="AU26" s="729"/>
      <c r="AV26" s="729"/>
      <c r="AW26" s="729"/>
      <c r="AX26" s="729"/>
      <c r="AY26" s="729"/>
      <c r="AZ26" s="729"/>
      <c r="BA26" s="729"/>
      <c r="BB26" s="729"/>
      <c r="BC26" s="729"/>
      <c r="BD26" s="729"/>
      <c r="BE26" s="729"/>
      <c r="BF26" s="729"/>
      <c r="BG26" s="729"/>
      <c r="BH26" s="729"/>
      <c r="BI26" s="729"/>
      <c r="BJ26" s="729"/>
    </row>
    <row r="27" spans="2:64" ht="23.1" customHeight="1">
      <c r="B27" s="653"/>
      <c r="C27" s="26" t="s">
        <v>23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655" t="s">
        <v>21</v>
      </c>
      <c r="AC27" s="656"/>
      <c r="AD27" s="656"/>
      <c r="AE27" s="656"/>
      <c r="AF27" s="656"/>
      <c r="AG27" s="656"/>
      <c r="AH27" s="657"/>
      <c r="AK27" s="200"/>
    </row>
    <row r="28" spans="2:64" ht="23.1" customHeight="1">
      <c r="B28" s="653"/>
      <c r="C28" s="27" t="s">
        <v>208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655" t="s">
        <v>22</v>
      </c>
      <c r="AC28" s="656"/>
      <c r="AD28" s="656"/>
      <c r="AE28" s="656"/>
      <c r="AF28" s="656"/>
      <c r="AG28" s="656"/>
      <c r="AH28" s="657"/>
      <c r="AK28" s="200"/>
    </row>
    <row r="29" spans="2:64" ht="23.1" customHeight="1">
      <c r="B29" s="715"/>
      <c r="C29" s="143" t="s">
        <v>225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433"/>
      <c r="AC29" s="296"/>
      <c r="AD29" s="296"/>
      <c r="AE29" s="296"/>
      <c r="AF29" s="296"/>
      <c r="AG29" s="296"/>
      <c r="AH29" s="434"/>
    </row>
    <row r="30" spans="2:64" ht="23.1" customHeight="1">
      <c r="B30" s="653"/>
      <c r="C30" s="158" t="s">
        <v>29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703" t="s">
        <v>25</v>
      </c>
      <c r="AC30" s="656"/>
      <c r="AD30" s="656"/>
      <c r="AE30" s="656"/>
      <c r="AF30" s="656"/>
      <c r="AG30" s="656"/>
      <c r="AH30" s="657"/>
    </row>
    <row r="31" spans="2:64" ht="23.1" customHeight="1">
      <c r="B31" s="716"/>
      <c r="C31" s="158" t="s">
        <v>293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703" t="s">
        <v>26</v>
      </c>
      <c r="AC31" s="656"/>
      <c r="AD31" s="656"/>
      <c r="AE31" s="656"/>
      <c r="AF31" s="656"/>
      <c r="AG31" s="656"/>
      <c r="AH31" s="657"/>
      <c r="AK31" s="200"/>
    </row>
    <row r="32" spans="2:64" ht="23.1" customHeight="1">
      <c r="B32" s="715"/>
      <c r="C32" s="143" t="s">
        <v>256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658"/>
      <c r="AC32" s="659"/>
      <c r="AD32" s="659"/>
      <c r="AE32" s="659"/>
      <c r="AF32" s="659"/>
      <c r="AG32" s="659"/>
      <c r="AH32" s="660"/>
    </row>
    <row r="33" spans="2:64" ht="23.1" customHeight="1">
      <c r="B33" s="653"/>
      <c r="C33" s="26" t="s">
        <v>24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703" t="s">
        <v>27</v>
      </c>
      <c r="AC33" s="656"/>
      <c r="AD33" s="656"/>
      <c r="AE33" s="656"/>
      <c r="AF33" s="656"/>
      <c r="AG33" s="656"/>
      <c r="AH33" s="657"/>
    </row>
    <row r="34" spans="2:64" ht="23.1" customHeight="1">
      <c r="B34" s="716"/>
      <c r="C34" s="26" t="s">
        <v>209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703" t="s">
        <v>28</v>
      </c>
      <c r="AC34" s="656"/>
      <c r="AD34" s="656"/>
      <c r="AE34" s="656"/>
      <c r="AF34" s="656"/>
      <c r="AG34" s="656"/>
      <c r="AH34" s="657"/>
    </row>
    <row r="35" spans="2:64" ht="23.1" customHeight="1">
      <c r="B35" s="715"/>
      <c r="C35" s="143" t="s">
        <v>255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658"/>
      <c r="AC35" s="659"/>
      <c r="AD35" s="659"/>
      <c r="AE35" s="659"/>
      <c r="AF35" s="659"/>
      <c r="AG35" s="659"/>
      <c r="AH35" s="660"/>
    </row>
    <row r="36" spans="2:64" ht="23.1" customHeight="1">
      <c r="B36" s="653"/>
      <c r="C36" s="158" t="s">
        <v>294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703" t="s">
        <v>226</v>
      </c>
      <c r="AC36" s="656"/>
      <c r="AD36" s="656"/>
      <c r="AE36" s="656"/>
      <c r="AF36" s="656"/>
      <c r="AG36" s="656"/>
      <c r="AH36" s="657"/>
    </row>
    <row r="37" spans="2:64" ht="23.1" customHeight="1">
      <c r="B37" s="716"/>
      <c r="C37" s="158" t="s">
        <v>295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703" t="s">
        <v>227</v>
      </c>
      <c r="AC37" s="656"/>
      <c r="AD37" s="656"/>
      <c r="AE37" s="656"/>
      <c r="AF37" s="656"/>
      <c r="AG37" s="656"/>
      <c r="AH37" s="657"/>
      <c r="AK37" s="200"/>
    </row>
    <row r="38" spans="2:64" ht="23.1" customHeight="1">
      <c r="B38" s="273"/>
      <c r="C38" s="167" t="s">
        <v>266</v>
      </c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703" t="s">
        <v>228</v>
      </c>
      <c r="AC38" s="656"/>
      <c r="AD38" s="656"/>
      <c r="AE38" s="656"/>
      <c r="AF38" s="656"/>
      <c r="AG38" s="656"/>
      <c r="AH38" s="657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</row>
    <row r="39" spans="2:64" ht="23.1" customHeight="1">
      <c r="B39" s="273"/>
      <c r="C39" s="167" t="s">
        <v>267</v>
      </c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704" t="s">
        <v>30</v>
      </c>
      <c r="AC39" s="705"/>
      <c r="AD39" s="705"/>
      <c r="AE39" s="705"/>
      <c r="AF39" s="705"/>
      <c r="AG39" s="705"/>
      <c r="AH39" s="706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</row>
    <row r="40" spans="2:64" ht="23.1" customHeight="1">
      <c r="B40" s="273"/>
      <c r="C40" s="143" t="s">
        <v>268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704" t="s">
        <v>31</v>
      </c>
      <c r="AC40" s="705"/>
      <c r="AD40" s="705"/>
      <c r="AE40" s="705"/>
      <c r="AF40" s="705"/>
      <c r="AG40" s="705"/>
      <c r="AH40" s="706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</row>
    <row r="41" spans="2:64" ht="23.1" customHeight="1">
      <c r="B41" s="273"/>
      <c r="C41" s="143" t="s">
        <v>34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703" t="s">
        <v>32</v>
      </c>
      <c r="AC41" s="656"/>
      <c r="AD41" s="656"/>
      <c r="AE41" s="656"/>
      <c r="AF41" s="656"/>
      <c r="AG41" s="656"/>
      <c r="AH41" s="657"/>
      <c r="AK41" s="200"/>
    </row>
    <row r="42" spans="2:64" ht="23.1" customHeight="1">
      <c r="B42" s="273"/>
      <c r="C42" s="143" t="s">
        <v>35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703" t="s">
        <v>33</v>
      </c>
      <c r="AC42" s="656"/>
      <c r="AD42" s="656"/>
      <c r="AE42" s="656"/>
      <c r="AF42" s="656"/>
      <c r="AG42" s="656"/>
      <c r="AH42" s="657"/>
      <c r="AK42" s="200"/>
    </row>
    <row r="43" spans="2:64" ht="14.25" thickBot="1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</row>
    <row r="44" spans="2:64">
      <c r="B44" s="640" t="s">
        <v>70</v>
      </c>
      <c r="C44" s="409"/>
      <c r="D44" s="409"/>
      <c r="E44" s="41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79" t="s">
        <v>1623</v>
      </c>
      <c r="AC44" s="279"/>
      <c r="AD44" s="279"/>
      <c r="AE44" s="279"/>
      <c r="AF44" s="279"/>
      <c r="AG44" s="279"/>
      <c r="AH44" s="279"/>
      <c r="AI44" s="166"/>
      <c r="AL44"/>
      <c r="AM44"/>
      <c r="BL44" s="256">
        <f ca="1">Check!$P$30</f>
        <v>0</v>
      </c>
    </row>
    <row r="45" spans="2:64" ht="14.25" thickBot="1">
      <c r="B45" s="411"/>
      <c r="C45" s="412"/>
      <c r="D45" s="412"/>
      <c r="E45" s="413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</row>
    <row r="46" spans="2:64">
      <c r="B46" s="28"/>
      <c r="C46" s="28"/>
      <c r="D46" s="28"/>
      <c r="E46" s="28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</row>
    <row r="47" spans="2:64" ht="25.5">
      <c r="B47" s="415" t="s">
        <v>36</v>
      </c>
      <c r="C47" s="415"/>
      <c r="D47" s="415"/>
      <c r="E47" s="415"/>
      <c r="F47" s="415"/>
      <c r="G47" s="415"/>
      <c r="H47" s="415"/>
      <c r="I47" s="415"/>
      <c r="J47" s="415"/>
      <c r="K47" s="415"/>
      <c r="L47" s="415"/>
      <c r="M47" s="415"/>
      <c r="N47" s="415"/>
      <c r="O47" s="415"/>
      <c r="P47" s="415"/>
      <c r="Q47" s="415"/>
      <c r="R47" s="415"/>
      <c r="S47" s="415"/>
      <c r="T47" s="415"/>
      <c r="U47" s="415"/>
      <c r="V47" s="415"/>
      <c r="W47" s="415"/>
      <c r="X47" s="415"/>
      <c r="Y47" s="415"/>
      <c r="Z47" s="415"/>
      <c r="AA47" s="415"/>
      <c r="AB47" s="415"/>
      <c r="AC47" s="415"/>
      <c r="AD47" s="415"/>
      <c r="AE47" s="415"/>
      <c r="AF47" s="415"/>
      <c r="AG47" s="415"/>
      <c r="AH47" s="415"/>
    </row>
    <row r="48" spans="2:64" ht="14.25" thickBot="1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</row>
    <row r="49" spans="2:62" ht="24" customHeight="1" thickBot="1">
      <c r="B49" s="473" t="s">
        <v>37</v>
      </c>
      <c r="C49" s="474"/>
      <c r="D49" s="474"/>
      <c r="E49" s="474"/>
      <c r="F49" s="474"/>
      <c r="G49" s="474"/>
      <c r="H49" s="474"/>
      <c r="I49" s="474"/>
      <c r="J49" s="474"/>
      <c r="K49" s="474"/>
      <c r="L49" s="474"/>
      <c r="M49" s="474"/>
      <c r="N49" s="474"/>
      <c r="O49" s="474"/>
      <c r="P49" s="474"/>
      <c r="Q49" s="474"/>
      <c r="R49" s="474"/>
      <c r="S49" s="474"/>
      <c r="T49" s="474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5"/>
    </row>
    <row r="50" spans="2:62" ht="14.25" thickTop="1">
      <c r="B50" s="398" t="s">
        <v>38</v>
      </c>
      <c r="C50" s="399"/>
      <c r="D50" s="399"/>
      <c r="E50" s="399"/>
      <c r="F50" s="400"/>
      <c r="G50" s="29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1"/>
    </row>
    <row r="51" spans="2:62" ht="13.5" customHeight="1">
      <c r="B51" s="401" t="s">
        <v>39</v>
      </c>
      <c r="C51" s="358"/>
      <c r="D51" s="358"/>
      <c r="E51" s="358"/>
      <c r="F51" s="359"/>
      <c r="G51" s="32"/>
      <c r="H51" s="21"/>
      <c r="I51" s="21"/>
      <c r="J51" s="21"/>
      <c r="K51" s="21"/>
      <c r="L51" s="21"/>
      <c r="M51" s="21"/>
      <c r="N51" s="273"/>
      <c r="O51" s="730" t="s">
        <v>40</v>
      </c>
      <c r="P51" s="731"/>
      <c r="Q51" s="731"/>
      <c r="R51" s="731"/>
      <c r="S51" s="731"/>
      <c r="T51" s="731"/>
      <c r="U51" s="731"/>
      <c r="V51" s="732"/>
      <c r="W51" s="273"/>
      <c r="X51" s="730" t="s">
        <v>42</v>
      </c>
      <c r="Y51" s="731"/>
      <c r="Z51" s="731"/>
      <c r="AA51" s="731"/>
      <c r="AB51" s="731"/>
      <c r="AC51" s="731"/>
      <c r="AD51" s="731"/>
      <c r="AE51" s="731"/>
      <c r="AF51" s="21"/>
      <c r="AG51" s="21"/>
      <c r="AH51" s="34"/>
      <c r="AK51" s="276" t="str">
        <f ca="1">Check!S32</f>
        <v/>
      </c>
      <c r="AL51" s="276"/>
      <c r="AM51" s="276"/>
      <c r="AN51" s="276"/>
      <c r="AO51" s="276"/>
      <c r="AP51" s="276"/>
      <c r="AQ51" s="276"/>
      <c r="AR51" s="276"/>
      <c r="AS51" s="276"/>
      <c r="AT51" s="276"/>
      <c r="AU51" s="276"/>
      <c r="AV51" s="276"/>
      <c r="AW51" s="276"/>
      <c r="AX51" s="276"/>
      <c r="AY51" s="276"/>
      <c r="AZ51" s="276"/>
      <c r="BA51" s="276"/>
      <c r="BB51" s="276"/>
      <c r="BC51" s="276"/>
      <c r="BD51" s="276"/>
      <c r="BE51" s="276"/>
      <c r="BF51" s="276"/>
      <c r="BG51" s="276"/>
      <c r="BH51" s="276"/>
      <c r="BI51" s="276"/>
      <c r="BJ51" s="276"/>
    </row>
    <row r="52" spans="2:62">
      <c r="B52" s="401"/>
      <c r="C52" s="358"/>
      <c r="D52" s="358"/>
      <c r="E52" s="358"/>
      <c r="F52" s="359"/>
      <c r="G52" s="3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34"/>
    </row>
    <row r="53" spans="2:62">
      <c r="B53" s="402"/>
      <c r="C53" s="361"/>
      <c r="D53" s="361"/>
      <c r="E53" s="361"/>
      <c r="F53" s="362"/>
      <c r="G53" s="33"/>
      <c r="H53" s="25"/>
      <c r="I53" s="25"/>
      <c r="J53" s="25"/>
      <c r="K53" s="25"/>
      <c r="L53" s="25" t="s">
        <v>41</v>
      </c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3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35"/>
    </row>
    <row r="54" spans="2:62" ht="24" customHeight="1">
      <c r="B54" s="453" t="s">
        <v>48</v>
      </c>
      <c r="C54" s="433" t="s">
        <v>43</v>
      </c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296"/>
      <c r="R54" s="434"/>
      <c r="S54" s="433" t="s">
        <v>44</v>
      </c>
      <c r="T54" s="296"/>
      <c r="U54" s="296"/>
      <c r="V54" s="296"/>
      <c r="W54" s="296"/>
      <c r="X54" s="296"/>
      <c r="Y54" s="296"/>
      <c r="Z54" s="296"/>
      <c r="AA54" s="296"/>
      <c r="AB54" s="296"/>
      <c r="AC54" s="296"/>
      <c r="AD54" s="296"/>
      <c r="AE54" s="296"/>
      <c r="AF54" s="296"/>
      <c r="AG54" s="296"/>
      <c r="AH54" s="297"/>
      <c r="AK54" s="734" t="str">
        <f ca="1">Check!S34</f>
        <v/>
      </c>
      <c r="AL54" s="734"/>
      <c r="AM54" s="734"/>
      <c r="AN54" s="734"/>
      <c r="AO54" s="734"/>
      <c r="AP54" s="734"/>
      <c r="AQ54" s="734"/>
      <c r="AR54" s="734"/>
      <c r="AS54" s="734"/>
      <c r="AT54" s="734"/>
      <c r="AU54" s="734"/>
      <c r="AV54" s="734"/>
      <c r="AW54" s="734"/>
      <c r="AX54" s="734"/>
      <c r="AY54" s="734"/>
      <c r="AZ54" s="734"/>
      <c r="BA54" s="734"/>
      <c r="BB54" s="734"/>
      <c r="BC54" s="734"/>
      <c r="BD54" s="734"/>
      <c r="BE54" s="734"/>
      <c r="BF54" s="734"/>
      <c r="BG54" s="734"/>
      <c r="BH54" s="734"/>
      <c r="BI54" s="734"/>
      <c r="BJ54" s="734"/>
    </row>
    <row r="55" spans="2:62" ht="15.95" customHeight="1">
      <c r="B55" s="454"/>
      <c r="C55" s="702" t="s">
        <v>45</v>
      </c>
      <c r="D55" s="535"/>
      <c r="E55" s="535"/>
      <c r="F55" s="535"/>
      <c r="G55" s="638"/>
      <c r="H55" s="471"/>
      <c r="I55" s="472"/>
      <c r="J55" s="472"/>
      <c r="K55" s="472"/>
      <c r="L55" s="472"/>
      <c r="M55" s="472"/>
      <c r="N55" s="472"/>
      <c r="O55" s="472"/>
      <c r="P55" s="535" t="s">
        <v>65</v>
      </c>
      <c r="Q55" s="535"/>
      <c r="R55" s="638"/>
      <c r="S55" s="702" t="s">
        <v>47</v>
      </c>
      <c r="T55" s="535"/>
      <c r="U55" s="535"/>
      <c r="V55" s="535"/>
      <c r="W55" s="535"/>
      <c r="X55" s="744"/>
      <c r="Y55" s="745"/>
      <c r="Z55" s="745"/>
      <c r="AA55" s="745"/>
      <c r="AB55" s="745"/>
      <c r="AC55" s="745"/>
      <c r="AD55" s="745"/>
      <c r="AE55" s="745"/>
      <c r="AF55" s="535" t="s">
        <v>67</v>
      </c>
      <c r="AG55" s="535"/>
      <c r="AH55" s="536"/>
      <c r="AK55" s="733" t="str">
        <f ca="1">Check!S35</f>
        <v/>
      </c>
      <c r="AL55" s="733"/>
      <c r="AM55" s="733"/>
      <c r="AN55" s="733"/>
      <c r="AO55" s="733"/>
      <c r="AP55" s="733"/>
      <c r="AQ55" s="733"/>
      <c r="AR55" s="733"/>
      <c r="AS55" s="733"/>
      <c r="AT55" s="733"/>
      <c r="AU55" s="733"/>
      <c r="AV55" s="733"/>
      <c r="AW55" s="733"/>
      <c r="AX55" s="733"/>
      <c r="AY55" s="733"/>
      <c r="AZ55" s="733"/>
      <c r="BA55" s="733"/>
      <c r="BB55" s="733"/>
      <c r="BC55" s="733"/>
      <c r="BD55" s="733"/>
      <c r="BE55" s="733"/>
      <c r="BF55" s="733"/>
      <c r="BG55" s="733"/>
      <c r="BH55" s="733"/>
      <c r="BI55" s="733"/>
      <c r="BJ55" s="733"/>
    </row>
    <row r="56" spans="2:62" ht="15.95" customHeight="1">
      <c r="B56" s="454"/>
      <c r="C56" s="654"/>
      <c r="D56" s="300"/>
      <c r="E56" s="300"/>
      <c r="F56" s="300"/>
      <c r="G56" s="397"/>
      <c r="H56" s="394"/>
      <c r="I56" s="395"/>
      <c r="J56" s="395"/>
      <c r="K56" s="395"/>
      <c r="L56" s="395"/>
      <c r="M56" s="395"/>
      <c r="N56" s="395"/>
      <c r="O56" s="395"/>
      <c r="P56" s="300"/>
      <c r="Q56" s="300"/>
      <c r="R56" s="397"/>
      <c r="S56" s="654"/>
      <c r="T56" s="300"/>
      <c r="U56" s="300"/>
      <c r="V56" s="300"/>
      <c r="W56" s="300"/>
      <c r="X56" s="746"/>
      <c r="Y56" s="747"/>
      <c r="Z56" s="747"/>
      <c r="AA56" s="747"/>
      <c r="AB56" s="747"/>
      <c r="AC56" s="747"/>
      <c r="AD56" s="747"/>
      <c r="AE56" s="747"/>
      <c r="AF56" s="748" t="s">
        <v>68</v>
      </c>
      <c r="AG56" s="748"/>
      <c r="AH56" s="749"/>
      <c r="AK56" s="733"/>
      <c r="AL56" s="733"/>
      <c r="AM56" s="733"/>
      <c r="AN56" s="733"/>
      <c r="AO56" s="733"/>
      <c r="AP56" s="733"/>
      <c r="AQ56" s="733"/>
      <c r="AR56" s="733"/>
      <c r="AS56" s="733"/>
      <c r="AT56" s="733"/>
      <c r="AU56" s="733"/>
      <c r="AV56" s="733"/>
      <c r="AW56" s="733"/>
      <c r="AX56" s="733"/>
      <c r="AY56" s="733"/>
      <c r="AZ56" s="733"/>
      <c r="BA56" s="733"/>
      <c r="BB56" s="733"/>
      <c r="BC56" s="733"/>
      <c r="BD56" s="733"/>
      <c r="BE56" s="733"/>
      <c r="BF56" s="733"/>
      <c r="BG56" s="733"/>
      <c r="BH56" s="733"/>
      <c r="BI56" s="733"/>
      <c r="BJ56" s="733"/>
    </row>
    <row r="57" spans="2:62" ht="14.1" customHeight="1">
      <c r="B57" s="454"/>
      <c r="C57" s="677" t="s">
        <v>46</v>
      </c>
      <c r="D57" s="355"/>
      <c r="E57" s="355"/>
      <c r="F57" s="355"/>
      <c r="G57" s="356"/>
      <c r="H57" s="471"/>
      <c r="I57" s="472"/>
      <c r="J57" s="472"/>
      <c r="K57" s="472"/>
      <c r="L57" s="472"/>
      <c r="M57" s="472"/>
      <c r="N57" s="472"/>
      <c r="O57" s="472"/>
      <c r="P57" s="535" t="s">
        <v>66</v>
      </c>
      <c r="Q57" s="535"/>
      <c r="R57" s="638"/>
      <c r="S57" s="678" t="s">
        <v>1409</v>
      </c>
      <c r="T57" s="679"/>
      <c r="U57" s="679"/>
      <c r="V57" s="679"/>
      <c r="W57" s="680"/>
      <c r="X57" s="471"/>
      <c r="Y57" s="472"/>
      <c r="Z57" s="472"/>
      <c r="AA57" s="472"/>
      <c r="AB57" s="472"/>
      <c r="AC57" s="472"/>
      <c r="AD57" s="472"/>
      <c r="AE57" s="472"/>
      <c r="AF57" s="684" t="s">
        <v>69</v>
      </c>
      <c r="AG57" s="684"/>
      <c r="AH57" s="685"/>
      <c r="AK57" s="733" t="str">
        <f ca="1">Check!S36&amp;Check!S37</f>
        <v/>
      </c>
      <c r="AL57" s="733"/>
      <c r="AM57" s="733"/>
      <c r="AN57" s="733"/>
      <c r="AO57" s="733"/>
      <c r="AP57" s="733"/>
      <c r="AQ57" s="733"/>
      <c r="AR57" s="733"/>
      <c r="AS57" s="733"/>
      <c r="AT57" s="733"/>
      <c r="AU57" s="733"/>
      <c r="AV57" s="733"/>
      <c r="AW57" s="733"/>
      <c r="AX57" s="733"/>
      <c r="AY57" s="733"/>
      <c r="AZ57" s="733"/>
      <c r="BA57" s="733"/>
      <c r="BB57" s="733"/>
      <c r="BC57" s="733"/>
      <c r="BD57" s="733"/>
      <c r="BE57" s="733"/>
      <c r="BF57" s="733"/>
      <c r="BG57" s="733"/>
      <c r="BH57" s="733"/>
      <c r="BI57" s="733"/>
      <c r="BJ57" s="733"/>
    </row>
    <row r="58" spans="2:62" ht="14.1" customHeight="1">
      <c r="B58" s="537"/>
      <c r="C58" s="360"/>
      <c r="D58" s="361"/>
      <c r="E58" s="361"/>
      <c r="F58" s="361"/>
      <c r="G58" s="362"/>
      <c r="H58" s="394"/>
      <c r="I58" s="395"/>
      <c r="J58" s="395"/>
      <c r="K58" s="395"/>
      <c r="L58" s="395"/>
      <c r="M58" s="395"/>
      <c r="N58" s="395"/>
      <c r="O58" s="395"/>
      <c r="P58" s="300"/>
      <c r="Q58" s="300"/>
      <c r="R58" s="397"/>
      <c r="S58" s="681"/>
      <c r="T58" s="682"/>
      <c r="U58" s="682"/>
      <c r="V58" s="682"/>
      <c r="W58" s="683"/>
      <c r="X58" s="394"/>
      <c r="Y58" s="395"/>
      <c r="Z58" s="395"/>
      <c r="AA58" s="395"/>
      <c r="AB58" s="395"/>
      <c r="AC58" s="395"/>
      <c r="AD58" s="395"/>
      <c r="AE58" s="395"/>
      <c r="AF58" s="686"/>
      <c r="AG58" s="686"/>
      <c r="AH58" s="687"/>
      <c r="AK58" s="733"/>
      <c r="AL58" s="733"/>
      <c r="AM58" s="733"/>
      <c r="AN58" s="733"/>
      <c r="AO58" s="733"/>
      <c r="AP58" s="733"/>
      <c r="AQ58" s="733"/>
      <c r="AR58" s="733"/>
      <c r="AS58" s="733"/>
      <c r="AT58" s="733"/>
      <c r="AU58" s="733"/>
      <c r="AV58" s="733"/>
      <c r="AW58" s="733"/>
      <c r="AX58" s="733"/>
      <c r="AY58" s="733"/>
      <c r="AZ58" s="733"/>
      <c r="BA58" s="733"/>
      <c r="BB58" s="733"/>
      <c r="BC58" s="733"/>
      <c r="BD58" s="733"/>
      <c r="BE58" s="733"/>
      <c r="BF58" s="733"/>
      <c r="BG58" s="733"/>
      <c r="BH58" s="733"/>
      <c r="BI58" s="733"/>
      <c r="BJ58" s="733"/>
    </row>
    <row r="59" spans="2:62" ht="24" customHeight="1">
      <c r="B59" s="378" t="s">
        <v>261</v>
      </c>
      <c r="C59" s="379"/>
      <c r="D59" s="379"/>
      <c r="E59" s="379"/>
      <c r="F59" s="379"/>
      <c r="G59" s="379"/>
      <c r="H59" s="379"/>
      <c r="I59" s="379"/>
      <c r="J59" s="379"/>
      <c r="K59" s="379"/>
      <c r="L59" s="379"/>
      <c r="M59" s="379"/>
      <c r="N59" s="379"/>
      <c r="O59" s="379"/>
      <c r="P59" s="379"/>
      <c r="Q59" s="379"/>
      <c r="R59" s="379"/>
      <c r="S59" s="379"/>
      <c r="T59" s="379"/>
      <c r="U59" s="379"/>
      <c r="V59" s="379"/>
      <c r="W59" s="379"/>
      <c r="X59" s="379"/>
      <c r="Y59" s="379"/>
      <c r="Z59" s="379"/>
      <c r="AA59" s="379"/>
      <c r="AB59" s="379"/>
      <c r="AC59" s="379"/>
      <c r="AD59" s="379"/>
      <c r="AE59" s="379"/>
      <c r="AF59" s="379"/>
      <c r="AG59" s="379"/>
      <c r="AH59" s="380"/>
      <c r="AK59" s="733" t="str">
        <f ca="1">Check!S39</f>
        <v/>
      </c>
      <c r="AL59" s="733"/>
      <c r="AM59" s="733"/>
      <c r="AN59" s="733"/>
      <c r="AO59" s="733"/>
      <c r="AP59" s="733"/>
      <c r="AQ59" s="733"/>
      <c r="AR59" s="733"/>
      <c r="AS59" s="733"/>
      <c r="AT59" s="733"/>
      <c r="AU59" s="733"/>
      <c r="AV59" s="733"/>
      <c r="AW59" s="733"/>
      <c r="AX59" s="733"/>
      <c r="AY59" s="733"/>
      <c r="AZ59" s="733"/>
      <c r="BA59" s="733"/>
      <c r="BB59" s="733"/>
      <c r="BC59" s="733"/>
      <c r="BD59" s="733"/>
      <c r="BE59" s="733"/>
      <c r="BF59" s="733"/>
      <c r="BG59" s="733"/>
      <c r="BH59" s="733"/>
      <c r="BI59" s="733"/>
      <c r="BJ59" s="733"/>
    </row>
    <row r="60" spans="2:62" ht="20.100000000000001" customHeight="1">
      <c r="B60" s="38"/>
      <c r="C60" s="21"/>
      <c r="D60" s="21"/>
      <c r="E60" s="39" t="s">
        <v>262</v>
      </c>
      <c r="F60" s="39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34"/>
      <c r="AK60" s="733"/>
      <c r="AL60" s="733"/>
      <c r="AM60" s="733"/>
      <c r="AN60" s="733"/>
      <c r="AO60" s="733"/>
      <c r="AP60" s="733"/>
      <c r="AQ60" s="733"/>
      <c r="AR60" s="733"/>
      <c r="AS60" s="733"/>
      <c r="AT60" s="733"/>
      <c r="AU60" s="733"/>
      <c r="AV60" s="733"/>
      <c r="AW60" s="733"/>
      <c r="AX60" s="733"/>
      <c r="AY60" s="733"/>
      <c r="AZ60" s="733"/>
      <c r="BA60" s="733"/>
      <c r="BB60" s="733"/>
      <c r="BC60" s="733"/>
      <c r="BD60" s="733"/>
      <c r="BE60" s="733"/>
      <c r="BF60" s="733"/>
      <c r="BG60" s="733"/>
      <c r="BH60" s="733"/>
      <c r="BI60" s="733"/>
      <c r="BJ60" s="733"/>
    </row>
    <row r="61" spans="2:62" ht="20.100000000000001" customHeight="1">
      <c r="B61" s="38"/>
      <c r="C61" s="522" t="s">
        <v>49</v>
      </c>
      <c r="D61" s="523"/>
      <c r="E61" s="523"/>
      <c r="F61" s="523"/>
      <c r="G61" s="523"/>
      <c r="H61" s="524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514" t="s">
        <v>54</v>
      </c>
      <c r="Y61" s="346"/>
      <c r="Z61" s="346"/>
      <c r="AA61" s="346"/>
      <c r="AB61" s="346"/>
      <c r="AC61" s="347"/>
      <c r="AD61" s="688" t="s">
        <v>60</v>
      </c>
      <c r="AE61" s="689"/>
      <c r="AF61" s="689"/>
      <c r="AG61" s="689"/>
      <c r="AH61" s="690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</row>
    <row r="62" spans="2:62" ht="20.100000000000001" customHeight="1">
      <c r="B62" s="38"/>
      <c r="C62" s="646"/>
      <c r="D62" s="647"/>
      <c r="E62" s="647"/>
      <c r="F62" s="315" t="s">
        <v>58</v>
      </c>
      <c r="G62" s="315"/>
      <c r="H62" s="316"/>
      <c r="I62" s="40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41"/>
      <c r="W62" s="27"/>
      <c r="X62" s="646"/>
      <c r="Y62" s="647"/>
      <c r="Z62" s="647"/>
      <c r="AA62" s="315" t="s">
        <v>59</v>
      </c>
      <c r="AB62" s="315"/>
      <c r="AC62" s="316"/>
      <c r="AD62" s="688"/>
      <c r="AE62" s="689"/>
      <c r="AF62" s="689"/>
      <c r="AG62" s="689"/>
      <c r="AH62" s="690"/>
      <c r="AK62" s="281" t="str">
        <f ca="1">Check!S42</f>
        <v/>
      </c>
      <c r="AL62" s="281"/>
      <c r="AM62" s="281"/>
      <c r="AN62" s="281"/>
      <c r="AO62" s="281"/>
      <c r="AP62" s="281"/>
      <c r="AQ62" s="281"/>
      <c r="AR62" s="281"/>
      <c r="AS62" s="281"/>
      <c r="AT62" s="281"/>
      <c r="AU62" s="281"/>
      <c r="AV62" s="281"/>
      <c r="AW62" s="281"/>
      <c r="AX62" s="281"/>
      <c r="AY62" s="281"/>
      <c r="AZ62" s="281"/>
      <c r="BA62" s="281"/>
      <c r="BB62" s="281"/>
      <c r="BC62" s="281"/>
      <c r="BD62" s="281"/>
      <c r="BE62" s="281"/>
      <c r="BF62" s="281"/>
      <c r="BG62" s="281"/>
      <c r="BH62" s="281"/>
      <c r="BI62" s="281"/>
      <c r="BJ62" s="281"/>
    </row>
    <row r="63" spans="2:62" ht="20.100000000000001" customHeight="1">
      <c r="B63" s="38"/>
      <c r="C63" s="21"/>
      <c r="D63" s="21"/>
      <c r="E63" s="21"/>
      <c r="F63" s="21"/>
      <c r="G63" s="21"/>
      <c r="H63" s="21"/>
      <c r="I63" s="45"/>
      <c r="J63" s="21"/>
      <c r="K63" s="528" t="s">
        <v>51</v>
      </c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32"/>
      <c r="W63" s="21"/>
      <c r="X63" s="21"/>
      <c r="Y63" s="126"/>
      <c r="Z63" s="21"/>
      <c r="AA63" s="21"/>
      <c r="AB63" s="21"/>
      <c r="AC63" s="21"/>
      <c r="AD63" s="21"/>
      <c r="AE63" s="21"/>
      <c r="AF63" s="21"/>
      <c r="AG63" s="21"/>
      <c r="AH63" s="34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</row>
    <row r="64" spans="2:62" ht="20.100000000000001" customHeight="1">
      <c r="B64" s="38"/>
      <c r="C64" s="525" t="s">
        <v>50</v>
      </c>
      <c r="D64" s="526"/>
      <c r="E64" s="526"/>
      <c r="F64" s="526"/>
      <c r="G64" s="526"/>
      <c r="H64" s="527"/>
      <c r="I64" s="46"/>
      <c r="J64" s="21"/>
      <c r="K64" s="529"/>
      <c r="L64" s="21"/>
      <c r="M64" s="21"/>
      <c r="N64" s="514" t="s">
        <v>52</v>
      </c>
      <c r="O64" s="346"/>
      <c r="P64" s="346"/>
      <c r="Q64" s="346"/>
      <c r="R64" s="346"/>
      <c r="S64" s="347"/>
      <c r="T64" s="21"/>
      <c r="U64" s="21"/>
      <c r="V64" s="32"/>
      <c r="W64" s="21"/>
      <c r="X64" s="514" t="s">
        <v>55</v>
      </c>
      <c r="Y64" s="346"/>
      <c r="Z64" s="346"/>
      <c r="AA64" s="346"/>
      <c r="AB64" s="346"/>
      <c r="AC64" s="347"/>
      <c r="AD64" s="648" t="s">
        <v>211</v>
      </c>
      <c r="AE64" s="649"/>
      <c r="AF64" s="649"/>
      <c r="AG64" s="649"/>
      <c r="AH64" s="650"/>
      <c r="AK64" s="277" t="str">
        <f ca="1">Check!S43</f>
        <v/>
      </c>
      <c r="AL64" s="277"/>
      <c r="AM64" s="277"/>
      <c r="AN64" s="277"/>
      <c r="AO64" s="277"/>
      <c r="AP64" s="277"/>
      <c r="AQ64" s="277"/>
      <c r="AR64" s="277"/>
      <c r="AS64" s="277"/>
      <c r="AT64" s="277"/>
      <c r="AU64" s="277"/>
      <c r="AV64" s="277"/>
      <c r="AW64" s="277"/>
      <c r="AX64" s="277"/>
      <c r="AY64" s="277"/>
      <c r="AZ64" s="277"/>
      <c r="BA64" s="277"/>
      <c r="BB64" s="277"/>
      <c r="BC64" s="277"/>
      <c r="BD64" s="277"/>
      <c r="BE64" s="277"/>
      <c r="BF64" s="277"/>
      <c r="BG64" s="277"/>
      <c r="BH64" s="277"/>
      <c r="BI64" s="277"/>
      <c r="BJ64" s="277"/>
    </row>
    <row r="65" spans="2:62" ht="20.100000000000001" customHeight="1">
      <c r="B65" s="38"/>
      <c r="C65" s="646"/>
      <c r="D65" s="647"/>
      <c r="E65" s="647"/>
      <c r="F65" s="315" t="s">
        <v>59</v>
      </c>
      <c r="G65" s="315"/>
      <c r="H65" s="316"/>
      <c r="I65" s="41"/>
      <c r="J65" s="27"/>
      <c r="K65" s="529"/>
      <c r="L65" s="41"/>
      <c r="M65" s="41"/>
      <c r="N65" s="646"/>
      <c r="O65" s="647"/>
      <c r="P65" s="647"/>
      <c r="Q65" s="315" t="s">
        <v>59</v>
      </c>
      <c r="R65" s="315"/>
      <c r="S65" s="316"/>
      <c r="T65" s="41"/>
      <c r="U65" s="27"/>
      <c r="V65" s="41"/>
      <c r="W65" s="27"/>
      <c r="X65" s="646"/>
      <c r="Y65" s="647"/>
      <c r="Z65" s="647"/>
      <c r="AA65" s="315" t="s">
        <v>59</v>
      </c>
      <c r="AB65" s="315"/>
      <c r="AC65" s="316"/>
      <c r="AD65" s="648"/>
      <c r="AE65" s="649"/>
      <c r="AF65" s="649"/>
      <c r="AG65" s="649"/>
      <c r="AH65" s="650"/>
      <c r="AK65" s="277"/>
      <c r="AL65" s="277"/>
      <c r="AM65" s="277"/>
      <c r="AN65" s="277"/>
      <c r="AO65" s="277"/>
      <c r="AP65" s="277"/>
      <c r="AQ65" s="277"/>
      <c r="AR65" s="277"/>
      <c r="AS65" s="277"/>
      <c r="AT65" s="277"/>
      <c r="AU65" s="277"/>
      <c r="AV65" s="277"/>
      <c r="AW65" s="277"/>
      <c r="AX65" s="277"/>
      <c r="AY65" s="277"/>
      <c r="AZ65" s="277"/>
      <c r="BA65" s="277"/>
      <c r="BB65" s="277"/>
      <c r="BC65" s="277"/>
      <c r="BD65" s="277"/>
      <c r="BE65" s="277"/>
      <c r="BF65" s="277"/>
      <c r="BG65" s="277"/>
      <c r="BH65" s="277"/>
      <c r="BI65" s="277"/>
      <c r="BJ65" s="277"/>
    </row>
    <row r="66" spans="2:62" ht="20.100000000000001" customHeight="1">
      <c r="B66" s="38"/>
      <c r="C66" s="21"/>
      <c r="D66" s="21"/>
      <c r="E66" s="21"/>
      <c r="F66" s="21"/>
      <c r="G66" s="21"/>
      <c r="H66" s="21"/>
      <c r="I66" s="21"/>
      <c r="J66" s="21"/>
      <c r="K66" s="529"/>
      <c r="L66" s="21"/>
      <c r="M66" s="32"/>
      <c r="N66" s="21"/>
      <c r="O66" s="21"/>
      <c r="P66" s="21"/>
      <c r="Q66" s="21"/>
      <c r="R66" s="21"/>
      <c r="S66" s="21"/>
      <c r="T66" s="21"/>
      <c r="U66" s="21"/>
      <c r="V66" s="32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34"/>
    </row>
    <row r="67" spans="2:62" ht="20.100000000000001" customHeight="1">
      <c r="B67" s="38"/>
      <c r="C67" s="21"/>
      <c r="D67" s="21"/>
      <c r="E67" s="21"/>
      <c r="F67" s="21"/>
      <c r="G67" s="21"/>
      <c r="H67" s="21"/>
      <c r="I67" s="21"/>
      <c r="J67" s="21"/>
      <c r="K67" s="529"/>
      <c r="L67" s="21"/>
      <c r="M67" s="32"/>
      <c r="N67" s="21"/>
      <c r="O67" s="21"/>
      <c r="P67" s="21"/>
      <c r="Q67" s="21"/>
      <c r="R67" s="21"/>
      <c r="S67" s="21"/>
      <c r="T67" s="21"/>
      <c r="U67" s="21"/>
      <c r="V67" s="32"/>
      <c r="W67" s="21"/>
      <c r="X67" s="514" t="s">
        <v>56</v>
      </c>
      <c r="Y67" s="346"/>
      <c r="Z67" s="346"/>
      <c r="AA67" s="346"/>
      <c r="AB67" s="346"/>
      <c r="AC67" s="347"/>
      <c r="AD67" s="648" t="s">
        <v>64</v>
      </c>
      <c r="AE67" s="649"/>
      <c r="AF67" s="649"/>
      <c r="AG67" s="649"/>
      <c r="AH67" s="650"/>
    </row>
    <row r="68" spans="2:62" ht="20.100000000000001" customHeight="1">
      <c r="B68" s="38"/>
      <c r="C68" s="21"/>
      <c r="D68" s="21"/>
      <c r="E68" s="21"/>
      <c r="F68" s="21"/>
      <c r="G68" s="21"/>
      <c r="H68" s="21"/>
      <c r="I68" s="21"/>
      <c r="J68" s="21"/>
      <c r="K68" s="651"/>
      <c r="L68" s="21"/>
      <c r="M68" s="32"/>
      <c r="N68" s="56" t="s">
        <v>263</v>
      </c>
      <c r="O68" s="21"/>
      <c r="P68" s="21"/>
      <c r="Q68" s="21"/>
      <c r="R68" s="21"/>
      <c r="S68" s="21"/>
      <c r="T68" s="21"/>
      <c r="U68" s="21"/>
      <c r="V68" s="41"/>
      <c r="W68" s="40"/>
      <c r="X68" s="646"/>
      <c r="Y68" s="647"/>
      <c r="Z68" s="647"/>
      <c r="AA68" s="315" t="s">
        <v>59</v>
      </c>
      <c r="AB68" s="315"/>
      <c r="AC68" s="316"/>
      <c r="AD68" s="648"/>
      <c r="AE68" s="649"/>
      <c r="AF68" s="649"/>
      <c r="AG68" s="649"/>
      <c r="AH68" s="650"/>
    </row>
    <row r="69" spans="2:62" ht="20.100000000000001" customHeight="1">
      <c r="B69" s="38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33"/>
      <c r="N69" s="514" t="s">
        <v>53</v>
      </c>
      <c r="O69" s="346"/>
      <c r="P69" s="346"/>
      <c r="Q69" s="346"/>
      <c r="R69" s="346"/>
      <c r="S69" s="347"/>
      <c r="T69" s="21"/>
      <c r="U69" s="21"/>
      <c r="V69" s="32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34"/>
    </row>
    <row r="70" spans="2:62" ht="20.100000000000001" customHeight="1">
      <c r="B70" s="38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508">
        <f>C62+C65-N65</f>
        <v>0</v>
      </c>
      <c r="O70" s="509"/>
      <c r="P70" s="509"/>
      <c r="Q70" s="315" t="s">
        <v>58</v>
      </c>
      <c r="R70" s="315"/>
      <c r="S70" s="316"/>
      <c r="T70" s="21"/>
      <c r="U70" s="21"/>
      <c r="V70" s="33"/>
      <c r="W70" s="25"/>
      <c r="X70" s="514" t="s">
        <v>57</v>
      </c>
      <c r="Y70" s="346"/>
      <c r="Z70" s="346"/>
      <c r="AA70" s="516"/>
      <c r="AB70" s="516"/>
      <c r="AC70" s="517"/>
      <c r="AD70" s="688" t="s">
        <v>1687</v>
      </c>
      <c r="AE70" s="689"/>
      <c r="AF70" s="689"/>
      <c r="AG70" s="689"/>
      <c r="AH70" s="69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</row>
    <row r="71" spans="2:62" ht="20.100000000000001" customHeight="1">
      <c r="B71" s="38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646"/>
      <c r="Y71" s="647"/>
      <c r="Z71" s="647"/>
      <c r="AA71" s="315" t="s">
        <v>59</v>
      </c>
      <c r="AB71" s="315"/>
      <c r="AC71" s="316"/>
      <c r="AD71" s="21"/>
      <c r="AE71" s="21"/>
      <c r="AF71" s="21"/>
      <c r="AG71" s="21"/>
      <c r="AH71" s="34"/>
    </row>
    <row r="72" spans="2:62">
      <c r="B72" s="38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34"/>
    </row>
    <row r="73" spans="2:62">
      <c r="B73" s="38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34"/>
    </row>
    <row r="74" spans="2:62">
      <c r="B74" s="38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34"/>
    </row>
    <row r="75" spans="2:62">
      <c r="B75" s="38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34"/>
    </row>
    <row r="76" spans="2:62" ht="18" customHeight="1">
      <c r="B76" s="387" t="s">
        <v>61</v>
      </c>
      <c r="C76" s="433" t="s">
        <v>63</v>
      </c>
      <c r="D76" s="296"/>
      <c r="E76" s="296"/>
      <c r="F76" s="296"/>
      <c r="G76" s="296"/>
      <c r="H76" s="296"/>
      <c r="I76" s="296"/>
      <c r="J76" s="434"/>
      <c r="K76" s="422" t="s">
        <v>212</v>
      </c>
      <c r="L76" s="423"/>
      <c r="M76" s="423"/>
      <c r="N76" s="423"/>
      <c r="O76" s="423"/>
      <c r="P76" s="423"/>
      <c r="Q76" s="423"/>
      <c r="R76" s="490"/>
      <c r="S76" s="491" t="s">
        <v>62</v>
      </c>
      <c r="T76" s="433" t="s">
        <v>63</v>
      </c>
      <c r="U76" s="296"/>
      <c r="V76" s="296"/>
      <c r="W76" s="296"/>
      <c r="X76" s="296"/>
      <c r="Y76" s="296"/>
      <c r="Z76" s="296"/>
      <c r="AA76" s="434"/>
      <c r="AB76" s="422" t="s">
        <v>212</v>
      </c>
      <c r="AC76" s="423"/>
      <c r="AD76" s="423"/>
      <c r="AE76" s="423"/>
      <c r="AF76" s="423"/>
      <c r="AG76" s="423"/>
      <c r="AH76" s="424"/>
      <c r="AK76" s="278" t="s">
        <v>1625</v>
      </c>
      <c r="AL76" s="278"/>
      <c r="AM76" s="278"/>
      <c r="AN76" s="278"/>
      <c r="AO76" s="278"/>
      <c r="AP76" s="278"/>
      <c r="AQ76" s="278"/>
      <c r="AR76" s="278"/>
      <c r="AS76" s="278"/>
      <c r="AT76" s="278"/>
      <c r="AU76" s="278"/>
      <c r="AV76" s="278"/>
      <c r="AW76" s="278"/>
      <c r="AX76" s="278"/>
      <c r="AY76" s="278"/>
      <c r="AZ76" s="278"/>
      <c r="BA76" s="278"/>
      <c r="BB76" s="278"/>
      <c r="BC76" s="278"/>
      <c r="BD76" s="278"/>
      <c r="BE76" s="278"/>
      <c r="BF76" s="278"/>
      <c r="BG76" s="278"/>
      <c r="BH76" s="278"/>
      <c r="BI76" s="278"/>
      <c r="BJ76" s="278"/>
    </row>
    <row r="77" spans="2:62" ht="21.95" customHeight="1">
      <c r="B77" s="388"/>
      <c r="C77" s="319"/>
      <c r="D77" s="320"/>
      <c r="E77" s="320"/>
      <c r="F77" s="320"/>
      <c r="G77" s="320"/>
      <c r="H77" s="320"/>
      <c r="I77" s="320"/>
      <c r="J77" s="321"/>
      <c r="K77" s="294"/>
      <c r="L77" s="295"/>
      <c r="M77" s="295"/>
      <c r="N77" s="295"/>
      <c r="O77" s="295"/>
      <c r="P77" s="340" t="s">
        <v>210</v>
      </c>
      <c r="Q77" s="340"/>
      <c r="R77" s="341"/>
      <c r="S77" s="492"/>
      <c r="T77" s="319"/>
      <c r="U77" s="320"/>
      <c r="V77" s="320"/>
      <c r="W77" s="320"/>
      <c r="X77" s="320"/>
      <c r="Y77" s="320"/>
      <c r="Z77" s="320"/>
      <c r="AA77" s="321"/>
      <c r="AB77" s="294"/>
      <c r="AC77" s="295"/>
      <c r="AD77" s="295"/>
      <c r="AE77" s="295"/>
      <c r="AF77" s="340" t="s">
        <v>210</v>
      </c>
      <c r="AG77" s="340"/>
      <c r="AH77" s="636"/>
      <c r="AK77" s="278"/>
      <c r="AL77" s="278"/>
      <c r="AM77" s="278"/>
      <c r="AN77" s="278"/>
      <c r="AO77" s="278"/>
      <c r="AP77" s="278"/>
      <c r="AQ77" s="278"/>
      <c r="AR77" s="278"/>
      <c r="AS77" s="278"/>
      <c r="AT77" s="278"/>
      <c r="AU77" s="278"/>
      <c r="AV77" s="278"/>
      <c r="AW77" s="278"/>
      <c r="AX77" s="278"/>
      <c r="AY77" s="278"/>
      <c r="AZ77" s="278"/>
      <c r="BA77" s="278"/>
      <c r="BB77" s="278"/>
      <c r="BC77" s="278"/>
      <c r="BD77" s="278"/>
      <c r="BE77" s="278"/>
      <c r="BF77" s="278"/>
      <c r="BG77" s="278"/>
      <c r="BH77" s="278"/>
      <c r="BI77" s="278"/>
      <c r="BJ77" s="278"/>
    </row>
    <row r="78" spans="2:62" ht="21.95" customHeight="1">
      <c r="B78" s="388"/>
      <c r="C78" s="319"/>
      <c r="D78" s="320"/>
      <c r="E78" s="320"/>
      <c r="F78" s="320"/>
      <c r="G78" s="320"/>
      <c r="H78" s="320"/>
      <c r="I78" s="320"/>
      <c r="J78" s="321"/>
      <c r="K78" s="294"/>
      <c r="L78" s="295"/>
      <c r="M78" s="295"/>
      <c r="N78" s="295"/>
      <c r="O78" s="295"/>
      <c r="P78" s="340" t="s">
        <v>210</v>
      </c>
      <c r="Q78" s="340"/>
      <c r="R78" s="341"/>
      <c r="S78" s="492"/>
      <c r="T78" s="319"/>
      <c r="U78" s="320"/>
      <c r="V78" s="320"/>
      <c r="W78" s="320"/>
      <c r="X78" s="320"/>
      <c r="Y78" s="320"/>
      <c r="Z78" s="320"/>
      <c r="AA78" s="321"/>
      <c r="AB78" s="294"/>
      <c r="AC78" s="295"/>
      <c r="AD78" s="295"/>
      <c r="AE78" s="295"/>
      <c r="AF78" s="340" t="s">
        <v>210</v>
      </c>
      <c r="AG78" s="340"/>
      <c r="AH78" s="636"/>
      <c r="AK78" s="278"/>
      <c r="AL78" s="278"/>
      <c r="AM78" s="278"/>
      <c r="AN78" s="278"/>
      <c r="AO78" s="278"/>
      <c r="AP78" s="278"/>
      <c r="AQ78" s="278"/>
      <c r="AR78" s="278"/>
      <c r="AS78" s="278"/>
      <c r="AT78" s="278"/>
      <c r="AU78" s="278"/>
      <c r="AV78" s="278"/>
      <c r="AW78" s="278"/>
      <c r="AX78" s="278"/>
      <c r="AY78" s="278"/>
      <c r="AZ78" s="278"/>
      <c r="BA78" s="278"/>
      <c r="BB78" s="278"/>
      <c r="BC78" s="278"/>
      <c r="BD78" s="278"/>
      <c r="BE78" s="278"/>
      <c r="BF78" s="278"/>
      <c r="BG78" s="278"/>
      <c r="BH78" s="278"/>
      <c r="BI78" s="278"/>
      <c r="BJ78" s="278"/>
    </row>
    <row r="79" spans="2:62" ht="21.95" customHeight="1">
      <c r="B79" s="388"/>
      <c r="C79" s="319"/>
      <c r="D79" s="320"/>
      <c r="E79" s="320"/>
      <c r="F79" s="320"/>
      <c r="G79" s="320"/>
      <c r="H79" s="320"/>
      <c r="I79" s="320"/>
      <c r="J79" s="321"/>
      <c r="K79" s="294"/>
      <c r="L79" s="295"/>
      <c r="M79" s="295"/>
      <c r="N79" s="295"/>
      <c r="O79" s="295"/>
      <c r="P79" s="340" t="s">
        <v>210</v>
      </c>
      <c r="Q79" s="340"/>
      <c r="R79" s="341"/>
      <c r="S79" s="492"/>
      <c r="T79" s="319"/>
      <c r="U79" s="320"/>
      <c r="V79" s="320"/>
      <c r="W79" s="320"/>
      <c r="X79" s="320"/>
      <c r="Y79" s="320"/>
      <c r="Z79" s="320"/>
      <c r="AA79" s="321"/>
      <c r="AB79" s="294"/>
      <c r="AC79" s="295"/>
      <c r="AD79" s="295"/>
      <c r="AE79" s="295"/>
      <c r="AF79" s="340" t="s">
        <v>210</v>
      </c>
      <c r="AG79" s="340"/>
      <c r="AH79" s="636"/>
    </row>
    <row r="80" spans="2:62" ht="21.95" customHeight="1">
      <c r="B80" s="388"/>
      <c r="C80" s="319"/>
      <c r="D80" s="320"/>
      <c r="E80" s="320"/>
      <c r="F80" s="320"/>
      <c r="G80" s="320"/>
      <c r="H80" s="320"/>
      <c r="I80" s="320"/>
      <c r="J80" s="321"/>
      <c r="K80" s="294"/>
      <c r="L80" s="295"/>
      <c r="M80" s="295"/>
      <c r="N80" s="295"/>
      <c r="O80" s="295"/>
      <c r="P80" s="340" t="s">
        <v>210</v>
      </c>
      <c r="Q80" s="340"/>
      <c r="R80" s="341"/>
      <c r="S80" s="492"/>
      <c r="T80" s="319"/>
      <c r="U80" s="320"/>
      <c r="V80" s="320"/>
      <c r="W80" s="320"/>
      <c r="X80" s="320"/>
      <c r="Y80" s="320"/>
      <c r="Z80" s="320"/>
      <c r="AA80" s="321"/>
      <c r="AB80" s="294"/>
      <c r="AC80" s="295"/>
      <c r="AD80" s="295"/>
      <c r="AE80" s="295"/>
      <c r="AF80" s="340" t="s">
        <v>210</v>
      </c>
      <c r="AG80" s="340"/>
      <c r="AH80" s="636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</row>
    <row r="81" spans="2:64" ht="21.95" customHeight="1">
      <c r="B81" s="388"/>
      <c r="C81" s="319"/>
      <c r="D81" s="320"/>
      <c r="E81" s="320"/>
      <c r="F81" s="320"/>
      <c r="G81" s="320"/>
      <c r="H81" s="320"/>
      <c r="I81" s="320"/>
      <c r="J81" s="321"/>
      <c r="K81" s="294"/>
      <c r="L81" s="295"/>
      <c r="M81" s="295"/>
      <c r="N81" s="295"/>
      <c r="O81" s="295"/>
      <c r="P81" s="340" t="s">
        <v>210</v>
      </c>
      <c r="Q81" s="340"/>
      <c r="R81" s="341"/>
      <c r="S81" s="492"/>
      <c r="T81" s="319"/>
      <c r="U81" s="320"/>
      <c r="V81" s="320"/>
      <c r="W81" s="320"/>
      <c r="X81" s="320"/>
      <c r="Y81" s="320"/>
      <c r="Z81" s="320"/>
      <c r="AA81" s="321"/>
      <c r="AB81" s="294"/>
      <c r="AC81" s="295"/>
      <c r="AD81" s="295"/>
      <c r="AE81" s="295"/>
      <c r="AF81" s="340" t="s">
        <v>210</v>
      </c>
      <c r="AG81" s="340"/>
      <c r="AH81" s="636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</row>
    <row r="82" spans="2:64" ht="21.95" customHeight="1">
      <c r="B82" s="388"/>
      <c r="C82" s="319"/>
      <c r="D82" s="320"/>
      <c r="E82" s="320"/>
      <c r="F82" s="320"/>
      <c r="G82" s="320"/>
      <c r="H82" s="320"/>
      <c r="I82" s="320"/>
      <c r="J82" s="321"/>
      <c r="K82" s="294"/>
      <c r="L82" s="295"/>
      <c r="M82" s="295"/>
      <c r="N82" s="295"/>
      <c r="O82" s="295"/>
      <c r="P82" s="340" t="s">
        <v>210</v>
      </c>
      <c r="Q82" s="340"/>
      <c r="R82" s="341"/>
      <c r="S82" s="492"/>
      <c r="T82" s="319"/>
      <c r="U82" s="320"/>
      <c r="V82" s="320"/>
      <c r="W82" s="320"/>
      <c r="X82" s="320"/>
      <c r="Y82" s="320"/>
      <c r="Z82" s="320"/>
      <c r="AA82" s="321"/>
      <c r="AB82" s="294"/>
      <c r="AC82" s="295"/>
      <c r="AD82" s="295"/>
      <c r="AE82" s="295"/>
      <c r="AF82" s="340" t="s">
        <v>210</v>
      </c>
      <c r="AG82" s="340"/>
      <c r="AH82" s="636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</row>
    <row r="83" spans="2:64" ht="21.95" customHeight="1">
      <c r="B83" s="388"/>
      <c r="C83" s="319"/>
      <c r="D83" s="320"/>
      <c r="E83" s="320"/>
      <c r="F83" s="320"/>
      <c r="G83" s="320"/>
      <c r="H83" s="320"/>
      <c r="I83" s="320"/>
      <c r="J83" s="321"/>
      <c r="K83" s="294"/>
      <c r="L83" s="295"/>
      <c r="M83" s="295"/>
      <c r="N83" s="295"/>
      <c r="O83" s="295"/>
      <c r="P83" s="340" t="s">
        <v>210</v>
      </c>
      <c r="Q83" s="340"/>
      <c r="R83" s="341"/>
      <c r="S83" s="492"/>
      <c r="T83" s="319"/>
      <c r="U83" s="320"/>
      <c r="V83" s="320"/>
      <c r="W83" s="320"/>
      <c r="X83" s="320"/>
      <c r="Y83" s="320"/>
      <c r="Z83" s="320"/>
      <c r="AA83" s="321"/>
      <c r="AB83" s="294"/>
      <c r="AC83" s="295"/>
      <c r="AD83" s="295"/>
      <c r="AE83" s="295"/>
      <c r="AF83" s="340" t="s">
        <v>210</v>
      </c>
      <c r="AG83" s="340"/>
      <c r="AH83" s="636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</row>
    <row r="84" spans="2:64" ht="21.95" customHeight="1">
      <c r="B84" s="388"/>
      <c r="C84" s="319"/>
      <c r="D84" s="320"/>
      <c r="E84" s="320"/>
      <c r="F84" s="320"/>
      <c r="G84" s="320"/>
      <c r="H84" s="320"/>
      <c r="I84" s="320"/>
      <c r="J84" s="321"/>
      <c r="K84" s="294"/>
      <c r="L84" s="295"/>
      <c r="M84" s="295"/>
      <c r="N84" s="295"/>
      <c r="O84" s="295"/>
      <c r="P84" s="340" t="s">
        <v>210</v>
      </c>
      <c r="Q84" s="340"/>
      <c r="R84" s="341"/>
      <c r="S84" s="492"/>
      <c r="T84" s="319"/>
      <c r="U84" s="320"/>
      <c r="V84" s="320"/>
      <c r="W84" s="320"/>
      <c r="X84" s="320"/>
      <c r="Y84" s="320"/>
      <c r="Z84" s="320"/>
      <c r="AA84" s="321"/>
      <c r="AB84" s="294"/>
      <c r="AC84" s="295"/>
      <c r="AD84" s="295"/>
      <c r="AE84" s="295"/>
      <c r="AF84" s="340" t="s">
        <v>210</v>
      </c>
      <c r="AG84" s="340"/>
      <c r="AH84" s="636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</row>
    <row r="85" spans="2:64" ht="21.95" customHeight="1">
      <c r="B85" s="388"/>
      <c r="C85" s="319"/>
      <c r="D85" s="320"/>
      <c r="E85" s="320"/>
      <c r="F85" s="320"/>
      <c r="G85" s="320"/>
      <c r="H85" s="320"/>
      <c r="I85" s="320"/>
      <c r="J85" s="321"/>
      <c r="K85" s="294"/>
      <c r="L85" s="295"/>
      <c r="M85" s="295"/>
      <c r="N85" s="295"/>
      <c r="O85" s="295"/>
      <c r="P85" s="340" t="s">
        <v>210</v>
      </c>
      <c r="Q85" s="340"/>
      <c r="R85" s="341"/>
      <c r="S85" s="492"/>
      <c r="T85" s="319"/>
      <c r="U85" s="320"/>
      <c r="V85" s="320"/>
      <c r="W85" s="320"/>
      <c r="X85" s="320"/>
      <c r="Y85" s="320"/>
      <c r="Z85" s="320"/>
      <c r="AA85" s="321"/>
      <c r="AB85" s="294"/>
      <c r="AC85" s="295"/>
      <c r="AD85" s="295"/>
      <c r="AE85" s="295"/>
      <c r="AF85" s="340" t="s">
        <v>210</v>
      </c>
      <c r="AG85" s="340"/>
      <c r="AH85" s="636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</row>
    <row r="86" spans="2:64" ht="21.95" customHeight="1" thickBot="1">
      <c r="B86" s="389"/>
      <c r="C86" s="417"/>
      <c r="D86" s="418"/>
      <c r="E86" s="418"/>
      <c r="F86" s="418"/>
      <c r="G86" s="418"/>
      <c r="H86" s="418"/>
      <c r="I86" s="418"/>
      <c r="J86" s="419"/>
      <c r="K86" s="446"/>
      <c r="L86" s="447"/>
      <c r="M86" s="447"/>
      <c r="N86" s="447"/>
      <c r="O86" s="447"/>
      <c r="P86" s="630" t="s">
        <v>210</v>
      </c>
      <c r="Q86" s="630"/>
      <c r="R86" s="645"/>
      <c r="S86" s="493"/>
      <c r="T86" s="417"/>
      <c r="U86" s="418"/>
      <c r="V86" s="418"/>
      <c r="W86" s="418"/>
      <c r="X86" s="418"/>
      <c r="Y86" s="418"/>
      <c r="Z86" s="418"/>
      <c r="AA86" s="419"/>
      <c r="AB86" s="446"/>
      <c r="AC86" s="447"/>
      <c r="AD86" s="447"/>
      <c r="AE86" s="447"/>
      <c r="AF86" s="630" t="s">
        <v>210</v>
      </c>
      <c r="AG86" s="630"/>
      <c r="AH86" s="632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</row>
    <row r="87" spans="2:64" ht="14.25" thickBot="1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</row>
    <row r="88" spans="2:64">
      <c r="B88" s="640" t="s">
        <v>71</v>
      </c>
      <c r="C88" s="409"/>
      <c r="D88" s="409"/>
      <c r="E88" s="41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79" t="s">
        <v>1623</v>
      </c>
      <c r="AC88" s="279"/>
      <c r="AD88" s="279"/>
      <c r="AE88" s="279"/>
      <c r="AF88" s="279"/>
      <c r="AG88" s="279"/>
      <c r="AH88" s="279"/>
      <c r="BL88" s="256">
        <f ca="1">Check!$N$19</f>
        <v>0</v>
      </c>
    </row>
    <row r="89" spans="2:64" ht="14.25" thickBot="1">
      <c r="B89" s="411"/>
      <c r="C89" s="412"/>
      <c r="D89" s="412"/>
      <c r="E89" s="413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</row>
    <row r="90" spans="2:64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</row>
    <row r="91" spans="2:64" ht="25.5">
      <c r="B91" s="415" t="s">
        <v>72</v>
      </c>
      <c r="C91" s="415"/>
      <c r="D91" s="415"/>
      <c r="E91" s="415"/>
      <c r="F91" s="415"/>
      <c r="G91" s="415"/>
      <c r="H91" s="415"/>
      <c r="I91" s="415"/>
      <c r="J91" s="415"/>
      <c r="K91" s="415"/>
      <c r="L91" s="415"/>
      <c r="M91" s="415"/>
      <c r="N91" s="415"/>
      <c r="O91" s="415"/>
      <c r="P91" s="415"/>
      <c r="Q91" s="415"/>
      <c r="R91" s="415"/>
      <c r="S91" s="415"/>
      <c r="T91" s="415"/>
      <c r="U91" s="415"/>
      <c r="V91" s="415"/>
      <c r="W91" s="415"/>
      <c r="X91" s="415"/>
      <c r="Y91" s="415"/>
      <c r="Z91" s="415"/>
      <c r="AA91" s="415"/>
      <c r="AB91" s="415"/>
      <c r="AC91" s="415"/>
      <c r="AD91" s="415"/>
      <c r="AE91" s="415"/>
      <c r="AF91" s="415"/>
      <c r="AG91" s="415"/>
      <c r="AH91" s="415"/>
    </row>
    <row r="92" spans="2:64" ht="14.25" thickBot="1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</row>
    <row r="93" spans="2:64" ht="24" customHeight="1" thickBot="1">
      <c r="B93" s="473" t="s">
        <v>73</v>
      </c>
      <c r="C93" s="474"/>
      <c r="D93" s="474"/>
      <c r="E93" s="474"/>
      <c r="F93" s="474"/>
      <c r="G93" s="474"/>
      <c r="H93" s="474"/>
      <c r="I93" s="474"/>
      <c r="J93" s="474"/>
      <c r="K93" s="474"/>
      <c r="L93" s="474"/>
      <c r="M93" s="474"/>
      <c r="N93" s="474"/>
      <c r="O93" s="474"/>
      <c r="P93" s="474"/>
      <c r="Q93" s="474"/>
      <c r="R93" s="474"/>
      <c r="S93" s="474"/>
      <c r="T93" s="474"/>
      <c r="U93" s="474"/>
      <c r="V93" s="474"/>
      <c r="W93" s="474"/>
      <c r="X93" s="474"/>
      <c r="Y93" s="474"/>
      <c r="Z93" s="474"/>
      <c r="AA93" s="474"/>
      <c r="AB93" s="474"/>
      <c r="AC93" s="474"/>
      <c r="AD93" s="474"/>
      <c r="AE93" s="474"/>
      <c r="AF93" s="474"/>
      <c r="AG93" s="474"/>
      <c r="AH93" s="475"/>
      <c r="AK93" s="221"/>
    </row>
    <row r="94" spans="2:64" ht="14.25" customHeight="1" thickTop="1">
      <c r="B94" s="641" t="s">
        <v>48</v>
      </c>
      <c r="C94" s="309"/>
      <c r="D94" s="309"/>
      <c r="E94" s="309"/>
      <c r="F94" s="604"/>
      <c r="G94" s="644" t="s">
        <v>74</v>
      </c>
      <c r="H94" s="399"/>
      <c r="I94" s="399"/>
      <c r="J94" s="399"/>
      <c r="K94" s="400"/>
      <c r="L94" s="602"/>
      <c r="M94" s="603"/>
      <c r="N94" s="603"/>
      <c r="O94" s="603"/>
      <c r="P94" s="603"/>
      <c r="Q94" s="603"/>
      <c r="R94" s="309" t="s">
        <v>66</v>
      </c>
      <c r="S94" s="309"/>
      <c r="T94" s="604"/>
      <c r="U94" s="601" t="s">
        <v>265</v>
      </c>
      <c r="V94" s="399"/>
      <c r="W94" s="399"/>
      <c r="X94" s="399"/>
      <c r="Y94" s="400"/>
      <c r="Z94" s="602"/>
      <c r="AA94" s="603"/>
      <c r="AB94" s="603"/>
      <c r="AC94" s="603"/>
      <c r="AD94" s="603"/>
      <c r="AE94" s="603"/>
      <c r="AF94" s="309" t="s">
        <v>66</v>
      </c>
      <c r="AG94" s="309"/>
      <c r="AH94" s="310"/>
    </row>
    <row r="95" spans="2:64">
      <c r="B95" s="642"/>
      <c r="C95" s="298"/>
      <c r="D95" s="298"/>
      <c r="E95" s="298"/>
      <c r="F95" s="396"/>
      <c r="G95" s="467"/>
      <c r="H95" s="468"/>
      <c r="I95" s="468"/>
      <c r="J95" s="468"/>
      <c r="K95" s="462"/>
      <c r="L95" s="392"/>
      <c r="M95" s="393"/>
      <c r="N95" s="393"/>
      <c r="O95" s="393"/>
      <c r="P95" s="393"/>
      <c r="Q95" s="393"/>
      <c r="R95" s="298"/>
      <c r="S95" s="298"/>
      <c r="T95" s="396"/>
      <c r="U95" s="467"/>
      <c r="V95" s="468"/>
      <c r="W95" s="468"/>
      <c r="X95" s="468"/>
      <c r="Y95" s="462"/>
      <c r="Z95" s="392"/>
      <c r="AA95" s="393"/>
      <c r="AB95" s="393"/>
      <c r="AC95" s="393"/>
      <c r="AD95" s="393"/>
      <c r="AE95" s="393"/>
      <c r="AF95" s="298"/>
      <c r="AG95" s="298"/>
      <c r="AH95" s="299"/>
      <c r="AK95" s="276" t="str">
        <f ca="1">Check!S91</f>
        <v/>
      </c>
      <c r="AL95" s="276"/>
      <c r="AM95" s="276"/>
      <c r="AN95" s="276"/>
      <c r="AO95" s="276"/>
      <c r="AP95" s="276"/>
      <c r="AQ95" s="276"/>
      <c r="AR95" s="276"/>
      <c r="AS95" s="276"/>
      <c r="AT95" s="276"/>
      <c r="AU95" s="276"/>
      <c r="AV95" s="276"/>
      <c r="AW95" s="276"/>
      <c r="AX95" s="276"/>
      <c r="AY95" s="276"/>
      <c r="AZ95" s="276"/>
      <c r="BA95" s="276"/>
      <c r="BB95" s="276"/>
      <c r="BC95" s="276"/>
      <c r="BD95" s="276"/>
      <c r="BE95" s="276"/>
      <c r="BF95" s="276"/>
      <c r="BG95" s="276"/>
      <c r="BH95" s="276"/>
      <c r="BI95" s="276"/>
      <c r="BJ95" s="276"/>
    </row>
    <row r="96" spans="2:64">
      <c r="B96" s="643"/>
      <c r="C96" s="300"/>
      <c r="D96" s="300"/>
      <c r="E96" s="300"/>
      <c r="F96" s="397"/>
      <c r="G96" s="469"/>
      <c r="H96" s="470"/>
      <c r="I96" s="470"/>
      <c r="J96" s="470"/>
      <c r="K96" s="464"/>
      <c r="L96" s="394"/>
      <c r="M96" s="395"/>
      <c r="N96" s="395"/>
      <c r="O96" s="395"/>
      <c r="P96" s="395"/>
      <c r="Q96" s="395"/>
      <c r="R96" s="300"/>
      <c r="S96" s="300"/>
      <c r="T96" s="397"/>
      <c r="U96" s="469"/>
      <c r="V96" s="470"/>
      <c r="W96" s="470"/>
      <c r="X96" s="470"/>
      <c r="Y96" s="464"/>
      <c r="Z96" s="394"/>
      <c r="AA96" s="395"/>
      <c r="AB96" s="395"/>
      <c r="AC96" s="395"/>
      <c r="AD96" s="395"/>
      <c r="AE96" s="395"/>
      <c r="AF96" s="300"/>
      <c r="AG96" s="300"/>
      <c r="AH96" s="301"/>
    </row>
    <row r="97" spans="2:62" ht="24" customHeight="1">
      <c r="B97" s="378" t="s">
        <v>261</v>
      </c>
      <c r="C97" s="379"/>
      <c r="D97" s="379"/>
      <c r="E97" s="379"/>
      <c r="F97" s="379"/>
      <c r="G97" s="379"/>
      <c r="H97" s="379"/>
      <c r="I97" s="379"/>
      <c r="J97" s="379"/>
      <c r="K97" s="379"/>
      <c r="L97" s="379"/>
      <c r="M97" s="379"/>
      <c r="N97" s="379"/>
      <c r="O97" s="379"/>
      <c r="P97" s="379"/>
      <c r="Q97" s="379"/>
      <c r="R97" s="379"/>
      <c r="S97" s="379"/>
      <c r="T97" s="379"/>
      <c r="U97" s="379"/>
      <c r="V97" s="379"/>
      <c r="W97" s="379"/>
      <c r="X97" s="379"/>
      <c r="Y97" s="379"/>
      <c r="Z97" s="379"/>
      <c r="AA97" s="379"/>
      <c r="AB97" s="379"/>
      <c r="AC97" s="379"/>
      <c r="AD97" s="379"/>
      <c r="AE97" s="379"/>
      <c r="AF97" s="379"/>
      <c r="AG97" s="379"/>
      <c r="AH97" s="380"/>
      <c r="AK97" s="729" t="str">
        <f ca="1">Check!S93</f>
        <v/>
      </c>
      <c r="AL97" s="729"/>
      <c r="AM97" s="729"/>
      <c r="AN97" s="729"/>
      <c r="AO97" s="729"/>
      <c r="AP97" s="729"/>
      <c r="AQ97" s="729"/>
      <c r="AR97" s="729"/>
      <c r="AS97" s="729"/>
      <c r="AT97" s="729"/>
      <c r="AU97" s="729"/>
      <c r="AV97" s="729"/>
      <c r="AW97" s="729"/>
      <c r="AX97" s="729"/>
      <c r="AY97" s="729"/>
      <c r="AZ97" s="729"/>
      <c r="BA97" s="729"/>
      <c r="BB97" s="729"/>
      <c r="BC97" s="729"/>
      <c r="BD97" s="729"/>
      <c r="BE97" s="729"/>
      <c r="BF97" s="729"/>
      <c r="BG97" s="729"/>
      <c r="BH97" s="729"/>
      <c r="BI97" s="729"/>
      <c r="BJ97" s="729"/>
    </row>
    <row r="98" spans="2:62" ht="18.95" customHeight="1">
      <c r="B98" s="38"/>
      <c r="C98" s="21"/>
      <c r="D98" s="21"/>
      <c r="E98" s="39"/>
      <c r="F98" s="39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 t="s">
        <v>76</v>
      </c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34"/>
      <c r="AK98" s="729"/>
      <c r="AL98" s="729"/>
      <c r="AM98" s="729"/>
      <c r="AN98" s="729"/>
      <c r="AO98" s="729"/>
      <c r="AP98" s="729"/>
      <c r="AQ98" s="729"/>
      <c r="AR98" s="729"/>
      <c r="AS98" s="729"/>
      <c r="AT98" s="729"/>
      <c r="AU98" s="729"/>
      <c r="AV98" s="729"/>
      <c r="AW98" s="729"/>
      <c r="AX98" s="729"/>
      <c r="AY98" s="729"/>
      <c r="AZ98" s="729"/>
      <c r="BA98" s="729"/>
      <c r="BB98" s="729"/>
      <c r="BC98" s="729"/>
      <c r="BD98" s="729"/>
      <c r="BE98" s="729"/>
      <c r="BF98" s="729"/>
      <c r="BG98" s="729"/>
      <c r="BH98" s="729"/>
      <c r="BI98" s="729"/>
      <c r="BJ98" s="729"/>
    </row>
    <row r="99" spans="2:62" ht="20.100000000000001" customHeight="1">
      <c r="B99" s="38"/>
      <c r="C99" s="522" t="s">
        <v>75</v>
      </c>
      <c r="D99" s="523"/>
      <c r="E99" s="523"/>
      <c r="F99" s="523"/>
      <c r="G99" s="523"/>
      <c r="H99" s="524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48"/>
      <c r="U99" s="48"/>
      <c r="V99" s="48"/>
      <c r="W99" s="48"/>
      <c r="X99" s="49"/>
      <c r="Y99" s="49"/>
      <c r="Z99" s="49"/>
      <c r="AA99" s="49"/>
      <c r="AB99" s="49"/>
      <c r="AC99" s="49"/>
      <c r="AD99" s="43"/>
      <c r="AE99" s="43"/>
      <c r="AF99" s="43"/>
      <c r="AG99" s="43"/>
      <c r="AH99" s="44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</row>
    <row r="100" spans="2:62" ht="20.100000000000001" customHeight="1">
      <c r="B100" s="38"/>
      <c r="C100" s="294"/>
      <c r="D100" s="295"/>
      <c r="E100" s="295"/>
      <c r="F100" s="315" t="s">
        <v>59</v>
      </c>
      <c r="G100" s="315"/>
      <c r="H100" s="316"/>
      <c r="I100" s="21"/>
      <c r="J100" s="21"/>
      <c r="K100" s="21"/>
      <c r="L100" s="21"/>
      <c r="M100" s="161" t="s">
        <v>314</v>
      </c>
      <c r="N100" s="21"/>
      <c r="O100" s="21"/>
      <c r="P100" s="21"/>
      <c r="Q100" s="21"/>
      <c r="R100" s="21"/>
      <c r="S100" s="21"/>
      <c r="T100" s="48"/>
      <c r="U100" s="48"/>
      <c r="V100" s="48"/>
      <c r="W100" s="48"/>
      <c r="X100" s="52"/>
      <c r="Y100" s="52"/>
      <c r="Z100" s="52"/>
      <c r="AA100" s="53"/>
      <c r="AB100" s="53"/>
      <c r="AC100" s="53"/>
      <c r="AD100" s="43"/>
      <c r="AE100" s="43"/>
      <c r="AF100" s="43"/>
      <c r="AG100" s="43"/>
      <c r="AH100" s="44"/>
      <c r="AK100" s="281" t="str">
        <f ca="1">Check!S94</f>
        <v/>
      </c>
      <c r="AL100" s="281"/>
      <c r="AM100" s="281"/>
      <c r="AN100" s="281"/>
      <c r="AO100" s="281"/>
      <c r="AP100" s="281"/>
      <c r="AQ100" s="281"/>
      <c r="AR100" s="281"/>
      <c r="AS100" s="281"/>
      <c r="AT100" s="281"/>
      <c r="AU100" s="281"/>
      <c r="AV100" s="281"/>
      <c r="AW100" s="281"/>
      <c r="AX100" s="281"/>
      <c r="AY100" s="281"/>
      <c r="AZ100" s="281"/>
      <c r="BA100" s="281"/>
      <c r="BB100" s="281"/>
      <c r="BC100" s="281"/>
      <c r="BD100" s="281"/>
      <c r="BE100" s="281"/>
      <c r="BF100" s="281"/>
      <c r="BG100" s="281"/>
      <c r="BH100" s="281"/>
      <c r="BI100" s="281"/>
      <c r="BJ100" s="281"/>
    </row>
    <row r="101" spans="2:62" ht="20.100000000000001" customHeight="1">
      <c r="B101" s="38"/>
      <c r="C101" s="21"/>
      <c r="D101" s="21"/>
      <c r="E101" s="21"/>
      <c r="F101" s="21"/>
      <c r="G101" s="21"/>
      <c r="H101" s="21"/>
      <c r="I101" s="21"/>
      <c r="J101" s="21"/>
      <c r="K101" s="50"/>
      <c r="L101" s="48"/>
      <c r="M101" s="162"/>
      <c r="N101" s="48"/>
      <c r="O101" s="48"/>
      <c r="P101" s="48"/>
      <c r="Q101" s="48"/>
      <c r="R101" s="395"/>
      <c r="S101" s="395"/>
      <c r="T101" s="395"/>
      <c r="U101" s="639" t="s">
        <v>59</v>
      </c>
      <c r="V101" s="639"/>
      <c r="W101" s="639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55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</row>
    <row r="102" spans="2:62" ht="20.100000000000001" customHeight="1">
      <c r="B102" s="38"/>
      <c r="C102" s="51"/>
      <c r="D102" s="51"/>
      <c r="E102" s="51"/>
      <c r="F102" s="51"/>
      <c r="G102" s="51"/>
      <c r="H102" s="51"/>
      <c r="I102" s="21"/>
      <c r="J102" s="21"/>
      <c r="K102" s="50"/>
      <c r="L102" s="48"/>
      <c r="M102" s="162"/>
      <c r="N102" s="49"/>
      <c r="O102" s="49"/>
      <c r="P102" s="49"/>
      <c r="Q102" s="49"/>
      <c r="R102" s="49"/>
      <c r="S102" s="49"/>
      <c r="T102" s="48"/>
      <c r="U102" s="48"/>
      <c r="V102" s="48"/>
      <c r="W102" s="48"/>
      <c r="X102" s="49"/>
      <c r="Y102" s="49"/>
      <c r="Z102" s="49"/>
      <c r="AA102" s="49"/>
      <c r="AB102" s="49"/>
      <c r="AC102" s="49"/>
      <c r="AD102" s="43"/>
      <c r="AE102" s="43"/>
      <c r="AF102" s="43"/>
      <c r="AG102" s="43"/>
      <c r="AH102" s="44"/>
    </row>
    <row r="103" spans="2:62" ht="20.100000000000001" customHeight="1">
      <c r="B103" s="38"/>
      <c r="C103" s="52"/>
      <c r="D103" s="52"/>
      <c r="E103" s="52"/>
      <c r="F103" s="53"/>
      <c r="G103" s="53"/>
      <c r="H103" s="53"/>
      <c r="I103" s="21"/>
      <c r="J103" s="21"/>
      <c r="K103" s="50"/>
      <c r="L103" s="48"/>
      <c r="M103" s="163" t="s">
        <v>77</v>
      </c>
      <c r="N103" s="21"/>
      <c r="O103" s="21"/>
      <c r="P103" s="21"/>
      <c r="Q103" s="21"/>
      <c r="R103" s="21"/>
      <c r="S103" s="21"/>
      <c r="T103" s="48"/>
      <c r="U103" s="48"/>
      <c r="V103" s="48"/>
      <c r="W103" s="48"/>
      <c r="X103" s="52"/>
      <c r="Y103" s="52"/>
      <c r="Z103" s="52"/>
      <c r="AA103" s="53"/>
      <c r="AB103" s="53"/>
      <c r="AC103" s="53"/>
      <c r="AD103" s="43"/>
      <c r="AE103" s="43"/>
      <c r="AF103" s="43"/>
      <c r="AG103" s="43"/>
      <c r="AH103" s="44"/>
    </row>
    <row r="104" spans="2:62" ht="20.100000000000001" customHeight="1">
      <c r="B104" s="38"/>
      <c r="C104" s="21"/>
      <c r="D104" s="21"/>
      <c r="E104" s="21"/>
      <c r="F104" s="21"/>
      <c r="G104" s="21"/>
      <c r="H104" s="21"/>
      <c r="I104" s="21"/>
      <c r="J104" s="21"/>
      <c r="K104" s="50"/>
      <c r="L104" s="48"/>
      <c r="M104" s="162"/>
      <c r="N104" s="48"/>
      <c r="O104" s="48"/>
      <c r="P104" s="48"/>
      <c r="Q104" s="48"/>
      <c r="R104" s="395"/>
      <c r="S104" s="395"/>
      <c r="T104" s="395"/>
      <c r="U104" s="639" t="s">
        <v>59</v>
      </c>
      <c r="V104" s="639"/>
      <c r="W104" s="639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55"/>
    </row>
    <row r="105" spans="2:62" ht="20.100000000000001" customHeight="1">
      <c r="B105" s="38"/>
      <c r="C105" s="21"/>
      <c r="D105" s="21"/>
      <c r="E105" s="21"/>
      <c r="F105" s="21"/>
      <c r="G105" s="21"/>
      <c r="H105" s="21"/>
      <c r="I105" s="21"/>
      <c r="J105" s="21"/>
      <c r="K105" s="50"/>
      <c r="L105" s="48"/>
      <c r="M105" s="162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9"/>
      <c r="Y105" s="49"/>
      <c r="Z105" s="49"/>
      <c r="AA105" s="49"/>
      <c r="AB105" s="49"/>
      <c r="AC105" s="49"/>
      <c r="AD105" s="43"/>
      <c r="AE105" s="43"/>
      <c r="AF105" s="43"/>
      <c r="AG105" s="43"/>
      <c r="AH105" s="44"/>
    </row>
    <row r="106" spans="2:62" ht="20.100000000000001" customHeight="1">
      <c r="B106" s="38"/>
      <c r="C106" s="21"/>
      <c r="D106" s="21"/>
      <c r="E106" s="21"/>
      <c r="F106" s="21"/>
      <c r="G106" s="21"/>
      <c r="H106" s="21"/>
      <c r="I106" s="21"/>
      <c r="J106" s="21"/>
      <c r="K106" s="50"/>
      <c r="L106" s="48"/>
      <c r="M106" s="163" t="s">
        <v>78</v>
      </c>
      <c r="N106" s="54"/>
      <c r="O106" s="21"/>
      <c r="P106" s="21"/>
      <c r="Q106" s="21"/>
      <c r="R106" s="21"/>
      <c r="S106" s="21"/>
      <c r="T106" s="48"/>
      <c r="U106" s="48"/>
      <c r="V106" s="48"/>
      <c r="W106" s="48"/>
      <c r="X106" s="52"/>
      <c r="Y106" s="52"/>
      <c r="Z106" s="52"/>
      <c r="AA106" s="53"/>
      <c r="AB106" s="53"/>
      <c r="AC106" s="53"/>
      <c r="AD106" s="43"/>
      <c r="AE106" s="43"/>
      <c r="AF106" s="43"/>
      <c r="AG106" s="43"/>
      <c r="AH106" s="44"/>
    </row>
    <row r="107" spans="2:62" ht="20.100000000000001" customHeight="1">
      <c r="B107" s="38"/>
      <c r="C107" s="21"/>
      <c r="D107" s="21"/>
      <c r="E107" s="21"/>
      <c r="F107" s="21"/>
      <c r="G107" s="21"/>
      <c r="H107" s="21"/>
      <c r="I107" s="21"/>
      <c r="J107" s="21"/>
      <c r="K107" s="48"/>
      <c r="L107" s="48"/>
      <c r="M107" s="162"/>
      <c r="N107" s="49"/>
      <c r="O107" s="48"/>
      <c r="P107" s="48"/>
      <c r="Q107" s="48"/>
      <c r="R107" s="395"/>
      <c r="S107" s="395"/>
      <c r="T107" s="395"/>
      <c r="U107" s="639" t="s">
        <v>59</v>
      </c>
      <c r="V107" s="639"/>
      <c r="W107" s="639"/>
      <c r="X107" s="48"/>
      <c r="Y107" s="48"/>
      <c r="Z107" s="48"/>
      <c r="AA107" s="48"/>
      <c r="AB107" s="48"/>
      <c r="AC107" s="48"/>
      <c r="AD107" s="21"/>
      <c r="AE107" s="21"/>
      <c r="AF107" s="21"/>
      <c r="AG107" s="21"/>
      <c r="AH107" s="34"/>
    </row>
    <row r="108" spans="2:62" ht="20.100000000000001" customHeight="1">
      <c r="B108" s="38"/>
      <c r="C108" s="21"/>
      <c r="D108" s="21"/>
      <c r="E108" s="21"/>
      <c r="F108" s="21"/>
      <c r="G108" s="21"/>
      <c r="H108" s="21"/>
      <c r="I108" s="21"/>
      <c r="J108" s="21"/>
      <c r="K108" s="48"/>
      <c r="L108" s="48"/>
      <c r="M108" s="162"/>
      <c r="N108" s="52"/>
      <c r="O108" s="52"/>
      <c r="P108" s="52"/>
      <c r="Q108" s="53"/>
      <c r="R108" s="53"/>
      <c r="S108" s="53"/>
      <c r="T108" s="48"/>
      <c r="U108" s="48"/>
      <c r="V108" s="48"/>
      <c r="W108" s="48"/>
      <c r="X108" s="49"/>
      <c r="Y108" s="49"/>
      <c r="Z108" s="49"/>
      <c r="AA108" s="47"/>
      <c r="AB108" s="47"/>
      <c r="AC108" s="47"/>
      <c r="AD108" s="21"/>
      <c r="AE108" s="21"/>
      <c r="AF108" s="21"/>
      <c r="AG108" s="21"/>
      <c r="AH108" s="34"/>
    </row>
    <row r="109" spans="2:62" ht="20.100000000000001" customHeight="1">
      <c r="B109" s="38"/>
      <c r="C109" s="21"/>
      <c r="D109" s="21"/>
      <c r="E109" s="21"/>
      <c r="F109" s="21"/>
      <c r="G109" s="21"/>
      <c r="H109" s="21"/>
      <c r="I109" s="21"/>
      <c r="J109" s="21"/>
      <c r="K109" s="48"/>
      <c r="L109" s="48"/>
      <c r="M109" s="161" t="s">
        <v>315</v>
      </c>
      <c r="N109" s="52"/>
      <c r="O109" s="21"/>
      <c r="P109" s="21"/>
      <c r="Q109" s="21"/>
      <c r="R109" s="21"/>
      <c r="S109" s="21"/>
      <c r="T109" s="48"/>
      <c r="U109" s="48"/>
      <c r="V109" s="48"/>
      <c r="W109" s="48"/>
      <c r="X109" s="49"/>
      <c r="Y109" s="49"/>
      <c r="Z109" s="49"/>
      <c r="AA109" s="47"/>
      <c r="AB109" s="47"/>
      <c r="AC109" s="47"/>
      <c r="AD109" s="21"/>
      <c r="AE109" s="21"/>
      <c r="AF109" s="21"/>
      <c r="AG109" s="21"/>
      <c r="AH109" s="34"/>
    </row>
    <row r="110" spans="2:62" ht="20.100000000000001" customHeight="1">
      <c r="B110" s="38"/>
      <c r="C110" s="21"/>
      <c r="D110" s="21"/>
      <c r="E110" s="21"/>
      <c r="F110" s="21"/>
      <c r="G110" s="21"/>
      <c r="H110" s="21"/>
      <c r="I110" s="21"/>
      <c r="J110" s="21"/>
      <c r="K110" s="48"/>
      <c r="L110" s="48"/>
      <c r="M110" s="162"/>
      <c r="N110" s="52"/>
      <c r="O110" s="48"/>
      <c r="P110" s="48"/>
      <c r="Q110" s="48"/>
      <c r="R110" s="395"/>
      <c r="S110" s="395"/>
      <c r="T110" s="395"/>
      <c r="U110" s="639" t="s">
        <v>59</v>
      </c>
      <c r="V110" s="639"/>
      <c r="W110" s="639"/>
      <c r="X110" s="49"/>
      <c r="Y110" s="49"/>
      <c r="Z110" s="49"/>
      <c r="AA110" s="47"/>
      <c r="AB110" s="47"/>
      <c r="AC110" s="47"/>
      <c r="AD110" s="21"/>
      <c r="AE110" s="21"/>
      <c r="AF110" s="21"/>
      <c r="AG110" s="21"/>
      <c r="AH110" s="34"/>
    </row>
    <row r="111" spans="2:62" ht="20.100000000000001" customHeight="1">
      <c r="B111" s="38"/>
      <c r="C111" s="21"/>
      <c r="D111" s="21"/>
      <c r="E111" s="21"/>
      <c r="F111" s="21"/>
      <c r="G111" s="21"/>
      <c r="H111" s="21"/>
      <c r="I111" s="21"/>
      <c r="J111" s="21"/>
      <c r="K111" s="48"/>
      <c r="L111" s="48"/>
      <c r="M111" s="162"/>
      <c r="N111" s="52"/>
      <c r="O111" s="52"/>
      <c r="P111" s="52"/>
      <c r="Q111" s="53"/>
      <c r="R111" s="53"/>
      <c r="S111" s="53"/>
      <c r="T111" s="48"/>
      <c r="U111" s="48"/>
      <c r="V111" s="48"/>
      <c r="W111" s="48"/>
      <c r="X111" s="49"/>
      <c r="Y111" s="49"/>
      <c r="Z111" s="49"/>
      <c r="AA111" s="47"/>
      <c r="AB111" s="47"/>
      <c r="AC111" s="47"/>
      <c r="AD111" s="21"/>
      <c r="AE111" s="21"/>
      <c r="AF111" s="21"/>
      <c r="AG111" s="21"/>
      <c r="AH111" s="34"/>
    </row>
    <row r="112" spans="2:62" ht="20.100000000000001" customHeight="1">
      <c r="B112" s="38"/>
      <c r="C112" s="21"/>
      <c r="D112" s="21"/>
      <c r="E112" s="21"/>
      <c r="F112" s="21"/>
      <c r="G112" s="21"/>
      <c r="H112" s="21"/>
      <c r="I112" s="21"/>
      <c r="J112" s="21"/>
      <c r="K112" s="48"/>
      <c r="L112" s="48"/>
      <c r="M112" s="161" t="s">
        <v>79</v>
      </c>
      <c r="N112" s="52"/>
      <c r="O112" s="21"/>
      <c r="P112" s="56" t="s">
        <v>1688</v>
      </c>
      <c r="Q112" s="56"/>
      <c r="R112" s="56"/>
      <c r="S112" s="56"/>
      <c r="T112" s="774"/>
      <c r="U112" s="774"/>
      <c r="V112" s="774"/>
      <c r="W112" s="774"/>
      <c r="X112" s="774"/>
      <c r="Y112" s="774"/>
      <c r="Z112" s="774"/>
      <c r="AA112" s="774"/>
      <c r="AB112" s="774"/>
      <c r="AC112" s="47"/>
      <c r="AD112" s="49" t="s">
        <v>80</v>
      </c>
      <c r="AE112" s="21"/>
      <c r="AF112" s="21"/>
      <c r="AG112" s="21"/>
      <c r="AH112" s="34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</row>
    <row r="113" spans="2:62" ht="20.100000000000001" customHeight="1">
      <c r="B113" s="38"/>
      <c r="C113" s="21"/>
      <c r="D113" s="21"/>
      <c r="E113" s="21"/>
      <c r="F113" s="21"/>
      <c r="G113" s="21"/>
      <c r="H113" s="21"/>
      <c r="I113" s="21"/>
      <c r="J113" s="21"/>
      <c r="K113" s="48"/>
      <c r="L113" s="48"/>
      <c r="M113" s="48"/>
      <c r="N113" s="52"/>
      <c r="O113" s="48"/>
      <c r="P113" s="48"/>
      <c r="Q113" s="48"/>
      <c r="R113" s="395"/>
      <c r="S113" s="395"/>
      <c r="T113" s="395"/>
      <c r="U113" s="639" t="s">
        <v>59</v>
      </c>
      <c r="V113" s="639"/>
      <c r="W113" s="639"/>
      <c r="X113" s="49"/>
      <c r="Y113" s="49"/>
      <c r="Z113" s="49"/>
      <c r="AA113" s="47"/>
      <c r="AB113" s="47"/>
      <c r="AC113" s="47"/>
      <c r="AD113" s="21"/>
      <c r="AE113" s="21"/>
      <c r="AF113" s="21"/>
      <c r="AG113" s="21"/>
      <c r="AH113" s="34"/>
    </row>
    <row r="114" spans="2:62">
      <c r="B114" s="38"/>
      <c r="C114" s="21"/>
      <c r="D114" s="21"/>
      <c r="E114" s="21"/>
      <c r="F114" s="21"/>
      <c r="G114" s="21"/>
      <c r="H114" s="21"/>
      <c r="I114" s="21"/>
      <c r="J114" s="21"/>
      <c r="K114" s="48"/>
      <c r="L114" s="48"/>
      <c r="M114" s="48"/>
      <c r="N114" s="52"/>
      <c r="O114" s="52"/>
      <c r="P114" s="52"/>
      <c r="Q114" s="53"/>
      <c r="R114" s="53"/>
      <c r="S114" s="53"/>
      <c r="T114" s="48"/>
      <c r="U114" s="48"/>
      <c r="V114" s="48"/>
      <c r="W114" s="48"/>
      <c r="X114" s="49"/>
      <c r="Y114" s="49"/>
      <c r="Z114" s="49"/>
      <c r="AA114" s="47"/>
      <c r="AB114" s="47"/>
      <c r="AC114" s="47"/>
      <c r="AD114" s="21"/>
      <c r="AE114" s="21"/>
      <c r="AF114" s="21"/>
      <c r="AG114" s="21"/>
      <c r="AH114" s="34"/>
    </row>
    <row r="115" spans="2:62">
      <c r="B115" s="38"/>
      <c r="C115" s="21"/>
      <c r="D115" s="21"/>
      <c r="E115" s="21"/>
      <c r="F115" s="21"/>
      <c r="G115" s="21"/>
      <c r="H115" s="21"/>
      <c r="I115" s="21"/>
      <c r="J115" s="21"/>
      <c r="K115" s="48"/>
      <c r="L115" s="48"/>
      <c r="M115" s="48"/>
      <c r="N115" s="52"/>
      <c r="O115" s="52"/>
      <c r="P115" s="52"/>
      <c r="Q115" s="53"/>
      <c r="R115" s="53"/>
      <c r="S115" s="53"/>
      <c r="T115" s="48"/>
      <c r="U115" s="48"/>
      <c r="V115" s="48"/>
      <c r="W115" s="48"/>
      <c r="X115" s="49"/>
      <c r="Y115" s="49"/>
      <c r="Z115" s="49"/>
      <c r="AA115" s="47"/>
      <c r="AB115" s="47"/>
      <c r="AC115" s="47"/>
      <c r="AD115" s="21"/>
      <c r="AE115" s="21"/>
      <c r="AF115" s="21"/>
      <c r="AG115" s="21"/>
      <c r="AH115" s="34"/>
    </row>
    <row r="116" spans="2:62">
      <c r="B116" s="38"/>
      <c r="C116" s="21"/>
      <c r="D116" s="21"/>
      <c r="E116" s="21"/>
      <c r="F116" s="21"/>
      <c r="G116" s="21"/>
      <c r="H116" s="21"/>
      <c r="I116" s="21"/>
      <c r="J116" s="21"/>
      <c r="K116" s="48"/>
      <c r="L116" s="48"/>
      <c r="M116" s="48"/>
      <c r="N116" s="52"/>
      <c r="O116" s="52"/>
      <c r="P116" s="52"/>
      <c r="Q116" s="53"/>
      <c r="R116" s="53"/>
      <c r="S116" s="53"/>
      <c r="T116" s="48"/>
      <c r="U116" s="48"/>
      <c r="V116" s="48"/>
      <c r="W116" s="48"/>
      <c r="X116" s="49"/>
      <c r="Y116" s="49"/>
      <c r="Z116" s="49"/>
      <c r="AA116" s="47"/>
      <c r="AB116" s="47"/>
      <c r="AC116" s="47"/>
      <c r="AD116" s="21"/>
      <c r="AE116" s="21"/>
      <c r="AF116" s="21"/>
      <c r="AG116" s="21"/>
      <c r="AH116" s="34"/>
    </row>
    <row r="117" spans="2:62">
      <c r="B117" s="38"/>
      <c r="C117" s="21"/>
      <c r="D117" s="21"/>
      <c r="E117" s="21"/>
      <c r="F117" s="21"/>
      <c r="G117" s="21"/>
      <c r="H117" s="21"/>
      <c r="I117" s="21"/>
      <c r="J117" s="21"/>
      <c r="K117" s="48"/>
      <c r="L117" s="48"/>
      <c r="M117" s="48"/>
      <c r="N117" s="52"/>
      <c r="O117" s="52"/>
      <c r="P117" s="52"/>
      <c r="Q117" s="53"/>
      <c r="R117" s="53"/>
      <c r="S117" s="53"/>
      <c r="T117" s="48"/>
      <c r="U117" s="48"/>
      <c r="V117" s="48"/>
      <c r="W117" s="48"/>
      <c r="X117" s="49"/>
      <c r="Y117" s="49"/>
      <c r="Z117" s="49"/>
      <c r="AA117" s="47"/>
      <c r="AB117" s="47"/>
      <c r="AC117" s="47"/>
      <c r="AD117" s="21"/>
      <c r="AE117" s="21"/>
      <c r="AF117" s="21"/>
      <c r="AG117" s="21"/>
      <c r="AH117" s="34"/>
    </row>
    <row r="118" spans="2:62">
      <c r="B118" s="38"/>
      <c r="C118" s="21"/>
      <c r="D118" s="21"/>
      <c r="E118" s="21"/>
      <c r="F118" s="21"/>
      <c r="G118" s="21"/>
      <c r="H118" s="21"/>
      <c r="I118" s="21"/>
      <c r="J118" s="21"/>
      <c r="K118" s="48"/>
      <c r="L118" s="48"/>
      <c r="M118" s="48"/>
      <c r="N118" s="52"/>
      <c r="O118" s="52"/>
      <c r="P118" s="52"/>
      <c r="Q118" s="53"/>
      <c r="R118" s="53"/>
      <c r="S118" s="53"/>
      <c r="T118" s="48"/>
      <c r="U118" s="48"/>
      <c r="V118" s="48"/>
      <c r="W118" s="48"/>
      <c r="X118" s="49"/>
      <c r="Y118" s="49"/>
      <c r="Z118" s="49"/>
      <c r="AA118" s="47"/>
      <c r="AB118" s="47"/>
      <c r="AC118" s="47"/>
      <c r="AD118" s="21"/>
      <c r="AE118" s="21"/>
      <c r="AF118" s="21"/>
      <c r="AG118" s="21"/>
      <c r="AH118" s="34"/>
    </row>
    <row r="119" spans="2:62" ht="13.15" customHeight="1">
      <c r="B119" s="38"/>
      <c r="C119" s="21"/>
      <c r="D119" s="21"/>
      <c r="E119" s="21"/>
      <c r="F119" s="21"/>
      <c r="G119" s="21"/>
      <c r="H119" s="21"/>
      <c r="I119" s="21"/>
      <c r="J119" s="21"/>
      <c r="K119" s="48"/>
      <c r="L119" s="48"/>
      <c r="M119" s="48"/>
      <c r="N119" s="52"/>
      <c r="O119" s="52"/>
      <c r="P119" s="52"/>
      <c r="Q119" s="53"/>
      <c r="R119" s="53"/>
      <c r="S119" s="53"/>
      <c r="T119" s="48"/>
      <c r="U119" s="48"/>
      <c r="V119" s="48"/>
      <c r="W119" s="48"/>
      <c r="X119" s="49"/>
      <c r="Y119" s="49"/>
      <c r="Z119" s="49"/>
      <c r="AA119" s="47"/>
      <c r="AB119" s="47"/>
      <c r="AC119" s="47"/>
      <c r="AD119" s="21"/>
      <c r="AE119" s="21"/>
      <c r="AF119" s="21"/>
      <c r="AG119" s="21"/>
      <c r="AH119" s="34"/>
      <c r="AL119" s="235"/>
      <c r="AM119" s="235"/>
      <c r="AN119" s="235"/>
      <c r="AO119" s="235"/>
      <c r="AP119" s="235"/>
      <c r="AQ119" s="235"/>
      <c r="AR119" s="235"/>
      <c r="AS119" s="235"/>
      <c r="AT119" s="235"/>
      <c r="AU119" s="235"/>
      <c r="AV119" s="235"/>
      <c r="AW119" s="235"/>
      <c r="AX119" s="235"/>
      <c r="AY119" s="235"/>
      <c r="AZ119" s="235"/>
      <c r="BA119" s="235"/>
      <c r="BB119" s="235"/>
      <c r="BC119" s="235"/>
      <c r="BD119" s="235"/>
      <c r="BE119" s="235"/>
      <c r="BF119" s="235"/>
      <c r="BG119" s="235"/>
      <c r="BH119" s="235"/>
      <c r="BI119" s="235"/>
      <c r="BJ119" s="235"/>
    </row>
    <row r="120" spans="2:62" ht="13.15" customHeight="1">
      <c r="B120" s="38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6"/>
      <c r="S120" s="21"/>
      <c r="T120" s="6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34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</row>
    <row r="121" spans="2:62" ht="18" customHeight="1">
      <c r="B121" s="387" t="s">
        <v>106</v>
      </c>
      <c r="C121" s="433" t="s">
        <v>63</v>
      </c>
      <c r="D121" s="296"/>
      <c r="E121" s="296"/>
      <c r="F121" s="296"/>
      <c r="G121" s="296"/>
      <c r="H121" s="296"/>
      <c r="I121" s="296"/>
      <c r="J121" s="434"/>
      <c r="K121" s="422" t="s">
        <v>212</v>
      </c>
      <c r="L121" s="423"/>
      <c r="M121" s="423"/>
      <c r="N121" s="423"/>
      <c r="O121" s="423"/>
      <c r="P121" s="423"/>
      <c r="Q121" s="423"/>
      <c r="R121" s="423"/>
      <c r="S121" s="637" t="s">
        <v>63</v>
      </c>
      <c r="T121" s="535"/>
      <c r="U121" s="535"/>
      <c r="V121" s="535"/>
      <c r="W121" s="535"/>
      <c r="X121" s="535"/>
      <c r="Y121" s="535"/>
      <c r="Z121" s="638"/>
      <c r="AA121" s="422" t="s">
        <v>212</v>
      </c>
      <c r="AB121" s="423"/>
      <c r="AC121" s="423"/>
      <c r="AD121" s="423"/>
      <c r="AE121" s="423"/>
      <c r="AF121" s="423"/>
      <c r="AG121" s="423"/>
      <c r="AH121" s="424"/>
      <c r="AK121" s="278" t="s">
        <v>1625</v>
      </c>
      <c r="AL121" s="278"/>
      <c r="AM121" s="278"/>
      <c r="AN121" s="278"/>
      <c r="AO121" s="278"/>
      <c r="AP121" s="278"/>
      <c r="AQ121" s="278"/>
      <c r="AR121" s="278"/>
      <c r="AS121" s="278"/>
      <c r="AT121" s="278"/>
      <c r="AU121" s="278"/>
      <c r="AV121" s="278"/>
      <c r="AW121" s="278"/>
      <c r="AX121" s="278"/>
      <c r="AY121" s="278"/>
      <c r="AZ121" s="278"/>
      <c r="BA121" s="278"/>
      <c r="BB121" s="278"/>
      <c r="BC121" s="278"/>
      <c r="BD121" s="278"/>
      <c r="BE121" s="278"/>
      <c r="BF121" s="278"/>
      <c r="BG121" s="278"/>
      <c r="BH121" s="278"/>
      <c r="BI121" s="278"/>
      <c r="BJ121" s="278"/>
    </row>
    <row r="122" spans="2:62" ht="21.95" customHeight="1">
      <c r="B122" s="388"/>
      <c r="C122" s="319"/>
      <c r="D122" s="320"/>
      <c r="E122" s="320"/>
      <c r="F122" s="320"/>
      <c r="G122" s="320"/>
      <c r="H122" s="320"/>
      <c r="I122" s="320"/>
      <c r="J122" s="321"/>
      <c r="K122" s="633"/>
      <c r="L122" s="634"/>
      <c r="M122" s="634"/>
      <c r="N122" s="634"/>
      <c r="O122" s="634"/>
      <c r="P122" s="340" t="s">
        <v>210</v>
      </c>
      <c r="Q122" s="340"/>
      <c r="R122" s="340"/>
      <c r="S122" s="635"/>
      <c r="T122" s="320"/>
      <c r="U122" s="320"/>
      <c r="V122" s="320"/>
      <c r="W122" s="320"/>
      <c r="X122" s="320"/>
      <c r="Y122" s="320"/>
      <c r="Z122" s="321"/>
      <c r="AA122" s="633"/>
      <c r="AB122" s="634"/>
      <c r="AC122" s="634"/>
      <c r="AD122" s="634"/>
      <c r="AE122" s="634"/>
      <c r="AF122" s="340" t="s">
        <v>210</v>
      </c>
      <c r="AG122" s="340"/>
      <c r="AH122" s="636"/>
      <c r="AK122" s="278"/>
      <c r="AL122" s="278"/>
      <c r="AM122" s="278"/>
      <c r="AN122" s="278"/>
      <c r="AO122" s="278"/>
      <c r="AP122" s="278"/>
      <c r="AQ122" s="278"/>
      <c r="AR122" s="278"/>
      <c r="AS122" s="278"/>
      <c r="AT122" s="278"/>
      <c r="AU122" s="278"/>
      <c r="AV122" s="278"/>
      <c r="AW122" s="278"/>
      <c r="AX122" s="278"/>
      <c r="AY122" s="278"/>
      <c r="AZ122" s="278"/>
      <c r="BA122" s="278"/>
      <c r="BB122" s="278"/>
      <c r="BC122" s="278"/>
      <c r="BD122" s="278"/>
      <c r="BE122" s="278"/>
      <c r="BF122" s="278"/>
      <c r="BG122" s="278"/>
      <c r="BH122" s="278"/>
      <c r="BI122" s="278"/>
      <c r="BJ122" s="278"/>
    </row>
    <row r="123" spans="2:62" ht="21.95" customHeight="1">
      <c r="B123" s="388"/>
      <c r="C123" s="319"/>
      <c r="D123" s="320"/>
      <c r="E123" s="320"/>
      <c r="F123" s="320"/>
      <c r="G123" s="320"/>
      <c r="H123" s="320"/>
      <c r="I123" s="320"/>
      <c r="J123" s="321"/>
      <c r="K123" s="633"/>
      <c r="L123" s="634"/>
      <c r="M123" s="634"/>
      <c r="N123" s="634"/>
      <c r="O123" s="634"/>
      <c r="P123" s="340" t="s">
        <v>210</v>
      </c>
      <c r="Q123" s="340"/>
      <c r="R123" s="340"/>
      <c r="S123" s="635"/>
      <c r="T123" s="320"/>
      <c r="U123" s="320"/>
      <c r="V123" s="320"/>
      <c r="W123" s="320"/>
      <c r="X123" s="320"/>
      <c r="Y123" s="320"/>
      <c r="Z123" s="321"/>
      <c r="AA123" s="633"/>
      <c r="AB123" s="634"/>
      <c r="AC123" s="634"/>
      <c r="AD123" s="634"/>
      <c r="AE123" s="634"/>
      <c r="AF123" s="340" t="s">
        <v>210</v>
      </c>
      <c r="AG123" s="340"/>
      <c r="AH123" s="636"/>
      <c r="AK123" s="278"/>
      <c r="AL123" s="278"/>
      <c r="AM123" s="278"/>
      <c r="AN123" s="278"/>
      <c r="AO123" s="278"/>
      <c r="AP123" s="278"/>
      <c r="AQ123" s="278"/>
      <c r="AR123" s="278"/>
      <c r="AS123" s="278"/>
      <c r="AT123" s="278"/>
      <c r="AU123" s="278"/>
      <c r="AV123" s="278"/>
      <c r="AW123" s="278"/>
      <c r="AX123" s="278"/>
      <c r="AY123" s="278"/>
      <c r="AZ123" s="278"/>
      <c r="BA123" s="278"/>
      <c r="BB123" s="278"/>
      <c r="BC123" s="278"/>
      <c r="BD123" s="278"/>
      <c r="BE123" s="278"/>
      <c r="BF123" s="278"/>
      <c r="BG123" s="278"/>
      <c r="BH123" s="278"/>
      <c r="BI123" s="278"/>
      <c r="BJ123" s="278"/>
    </row>
    <row r="124" spans="2:62" ht="21.95" customHeight="1">
      <c r="B124" s="388"/>
      <c r="C124" s="319"/>
      <c r="D124" s="320"/>
      <c r="E124" s="320"/>
      <c r="F124" s="320"/>
      <c r="G124" s="320"/>
      <c r="H124" s="320"/>
      <c r="I124" s="320"/>
      <c r="J124" s="321"/>
      <c r="K124" s="633"/>
      <c r="L124" s="634"/>
      <c r="M124" s="634"/>
      <c r="N124" s="634"/>
      <c r="O124" s="634"/>
      <c r="P124" s="340" t="s">
        <v>210</v>
      </c>
      <c r="Q124" s="340"/>
      <c r="R124" s="340"/>
      <c r="S124" s="635"/>
      <c r="T124" s="320"/>
      <c r="U124" s="320"/>
      <c r="V124" s="320"/>
      <c r="W124" s="320"/>
      <c r="X124" s="320"/>
      <c r="Y124" s="320"/>
      <c r="Z124" s="321"/>
      <c r="AA124" s="633"/>
      <c r="AB124" s="634"/>
      <c r="AC124" s="634"/>
      <c r="AD124" s="634"/>
      <c r="AE124" s="634"/>
      <c r="AF124" s="340" t="s">
        <v>210</v>
      </c>
      <c r="AG124" s="340"/>
      <c r="AH124" s="636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</row>
    <row r="125" spans="2:62" ht="21.95" customHeight="1">
      <c r="B125" s="388"/>
      <c r="C125" s="319"/>
      <c r="D125" s="320"/>
      <c r="E125" s="320"/>
      <c r="F125" s="320"/>
      <c r="G125" s="320"/>
      <c r="H125" s="320"/>
      <c r="I125" s="320"/>
      <c r="J125" s="321"/>
      <c r="K125" s="633"/>
      <c r="L125" s="634"/>
      <c r="M125" s="634"/>
      <c r="N125" s="634"/>
      <c r="O125" s="634"/>
      <c r="P125" s="340" t="s">
        <v>210</v>
      </c>
      <c r="Q125" s="340"/>
      <c r="R125" s="340"/>
      <c r="S125" s="635"/>
      <c r="T125" s="320"/>
      <c r="U125" s="320"/>
      <c r="V125" s="320"/>
      <c r="W125" s="320"/>
      <c r="X125" s="320"/>
      <c r="Y125" s="320"/>
      <c r="Z125" s="321"/>
      <c r="AA125" s="633"/>
      <c r="AB125" s="634"/>
      <c r="AC125" s="634"/>
      <c r="AD125" s="634"/>
      <c r="AE125" s="634"/>
      <c r="AF125" s="340" t="s">
        <v>210</v>
      </c>
      <c r="AG125" s="340"/>
      <c r="AH125" s="636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</row>
    <row r="126" spans="2:62" ht="21.95" customHeight="1">
      <c r="B126" s="388"/>
      <c r="C126" s="319"/>
      <c r="D126" s="320"/>
      <c r="E126" s="320"/>
      <c r="F126" s="320"/>
      <c r="G126" s="320"/>
      <c r="H126" s="320"/>
      <c r="I126" s="320"/>
      <c r="J126" s="321"/>
      <c r="K126" s="633"/>
      <c r="L126" s="634"/>
      <c r="M126" s="634"/>
      <c r="N126" s="634"/>
      <c r="O126" s="634"/>
      <c r="P126" s="340" t="s">
        <v>210</v>
      </c>
      <c r="Q126" s="340"/>
      <c r="R126" s="340"/>
      <c r="S126" s="635"/>
      <c r="T126" s="320"/>
      <c r="U126" s="320"/>
      <c r="V126" s="320"/>
      <c r="W126" s="320"/>
      <c r="X126" s="320"/>
      <c r="Y126" s="320"/>
      <c r="Z126" s="321"/>
      <c r="AA126" s="633"/>
      <c r="AB126" s="634"/>
      <c r="AC126" s="634"/>
      <c r="AD126" s="634"/>
      <c r="AE126" s="634"/>
      <c r="AF126" s="340" t="s">
        <v>210</v>
      </c>
      <c r="AG126" s="340"/>
      <c r="AH126" s="63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</row>
    <row r="127" spans="2:62" ht="21.95" customHeight="1">
      <c r="B127" s="388"/>
      <c r="C127" s="319"/>
      <c r="D127" s="320"/>
      <c r="E127" s="320"/>
      <c r="F127" s="320"/>
      <c r="G127" s="320"/>
      <c r="H127" s="320"/>
      <c r="I127" s="320"/>
      <c r="J127" s="321"/>
      <c r="K127" s="633"/>
      <c r="L127" s="634"/>
      <c r="M127" s="634"/>
      <c r="N127" s="634"/>
      <c r="O127" s="634"/>
      <c r="P127" s="340" t="s">
        <v>210</v>
      </c>
      <c r="Q127" s="340"/>
      <c r="R127" s="340"/>
      <c r="S127" s="635"/>
      <c r="T127" s="320"/>
      <c r="U127" s="320"/>
      <c r="V127" s="320"/>
      <c r="W127" s="320"/>
      <c r="X127" s="320"/>
      <c r="Y127" s="320"/>
      <c r="Z127" s="321"/>
      <c r="AA127" s="633"/>
      <c r="AB127" s="634"/>
      <c r="AC127" s="634"/>
      <c r="AD127" s="634"/>
      <c r="AE127" s="634"/>
      <c r="AF127" s="340" t="s">
        <v>210</v>
      </c>
      <c r="AG127" s="340"/>
      <c r="AH127" s="636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</row>
    <row r="128" spans="2:62" ht="21.95" customHeight="1" thickBot="1">
      <c r="B128" s="389"/>
      <c r="C128" s="417"/>
      <c r="D128" s="418"/>
      <c r="E128" s="418"/>
      <c r="F128" s="418"/>
      <c r="G128" s="418"/>
      <c r="H128" s="418"/>
      <c r="I128" s="418"/>
      <c r="J128" s="419"/>
      <c r="K128" s="628"/>
      <c r="L128" s="629"/>
      <c r="M128" s="629"/>
      <c r="N128" s="629"/>
      <c r="O128" s="629"/>
      <c r="P128" s="630" t="s">
        <v>210</v>
      </c>
      <c r="Q128" s="630"/>
      <c r="R128" s="631"/>
      <c r="S128" s="417"/>
      <c r="T128" s="418"/>
      <c r="U128" s="418"/>
      <c r="V128" s="418"/>
      <c r="W128" s="418"/>
      <c r="X128" s="418"/>
      <c r="Y128" s="418"/>
      <c r="Z128" s="419"/>
      <c r="AA128" s="628"/>
      <c r="AB128" s="629"/>
      <c r="AC128" s="629"/>
      <c r="AD128" s="629"/>
      <c r="AE128" s="629"/>
      <c r="AF128" s="630" t="s">
        <v>210</v>
      </c>
      <c r="AG128" s="630"/>
      <c r="AH128" s="632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</row>
    <row r="129" spans="1:64" ht="14.25" thickBot="1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</row>
    <row r="130" spans="1:64">
      <c r="A130" s="133"/>
      <c r="B130" s="408" t="s">
        <v>81</v>
      </c>
      <c r="C130" s="409"/>
      <c r="D130" s="409"/>
      <c r="E130" s="41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79" t="s">
        <v>1623</v>
      </c>
      <c r="AC130" s="279"/>
      <c r="AD130" s="279"/>
      <c r="AE130" s="279"/>
      <c r="AF130" s="279"/>
      <c r="AG130" s="279"/>
      <c r="AH130" s="279"/>
      <c r="BL130" s="256">
        <f ca="1">Check!$N$20</f>
        <v>0</v>
      </c>
    </row>
    <row r="131" spans="1:64" ht="14.25" thickBot="1">
      <c r="A131" s="133"/>
      <c r="B131" s="411"/>
      <c r="C131" s="412"/>
      <c r="D131" s="412"/>
      <c r="E131" s="413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</row>
    <row r="132" spans="1:64">
      <c r="A132" s="133"/>
      <c r="B132" s="28"/>
      <c r="C132" s="28"/>
      <c r="D132" s="28"/>
      <c r="E132" s="28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</row>
    <row r="133" spans="1:64" ht="25.5">
      <c r="A133" s="133"/>
      <c r="B133" s="414" t="s">
        <v>242</v>
      </c>
      <c r="C133" s="415"/>
      <c r="D133" s="415"/>
      <c r="E133" s="415"/>
      <c r="F133" s="415"/>
      <c r="G133" s="415"/>
      <c r="H133" s="415"/>
      <c r="I133" s="415"/>
      <c r="J133" s="415"/>
      <c r="K133" s="415"/>
      <c r="L133" s="415"/>
      <c r="M133" s="415"/>
      <c r="N133" s="415"/>
      <c r="O133" s="415"/>
      <c r="P133" s="415"/>
      <c r="Q133" s="415"/>
      <c r="R133" s="415"/>
      <c r="S133" s="415"/>
      <c r="T133" s="415"/>
      <c r="U133" s="415"/>
      <c r="V133" s="415"/>
      <c r="W133" s="415"/>
      <c r="X133" s="415"/>
      <c r="Y133" s="415"/>
      <c r="Z133" s="415"/>
      <c r="AA133" s="415"/>
      <c r="AB133" s="415"/>
      <c r="AC133" s="415"/>
      <c r="AD133" s="415"/>
      <c r="AE133" s="415"/>
      <c r="AF133" s="415"/>
      <c r="AG133" s="415"/>
      <c r="AH133" s="415"/>
    </row>
    <row r="134" spans="1:64" ht="14.25" thickBot="1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</row>
    <row r="135" spans="1:64" ht="24" customHeight="1" thickBot="1">
      <c r="B135" s="599" t="s">
        <v>236</v>
      </c>
      <c r="C135" s="474"/>
      <c r="D135" s="474"/>
      <c r="E135" s="474"/>
      <c r="F135" s="474"/>
      <c r="G135" s="474"/>
      <c r="H135" s="474"/>
      <c r="I135" s="474"/>
      <c r="J135" s="474"/>
      <c r="K135" s="474"/>
      <c r="L135" s="474"/>
      <c r="M135" s="474"/>
      <c r="N135" s="474"/>
      <c r="O135" s="474"/>
      <c r="P135" s="474"/>
      <c r="Q135" s="474"/>
      <c r="R135" s="474"/>
      <c r="S135" s="554"/>
      <c r="T135" s="554"/>
      <c r="U135" s="554"/>
      <c r="V135" s="554"/>
      <c r="W135" s="554"/>
      <c r="X135" s="474"/>
      <c r="Y135" s="474"/>
      <c r="Z135" s="474"/>
      <c r="AA135" s="474"/>
      <c r="AB135" s="474"/>
      <c r="AC135" s="474"/>
      <c r="AD135" s="474"/>
      <c r="AE135" s="474"/>
      <c r="AF135" s="474"/>
      <c r="AG135" s="474"/>
      <c r="AH135" s="475"/>
    </row>
    <row r="136" spans="1:64" ht="8.1" customHeight="1" thickTop="1">
      <c r="B136" s="600" t="s">
        <v>48</v>
      </c>
      <c r="C136" s="601" t="s">
        <v>83</v>
      </c>
      <c r="D136" s="399"/>
      <c r="E136" s="399"/>
      <c r="F136" s="399"/>
      <c r="G136" s="400"/>
      <c r="H136" s="602"/>
      <c r="I136" s="603"/>
      <c r="J136" s="603"/>
      <c r="K136" s="603"/>
      <c r="L136" s="603"/>
      <c r="M136" s="603"/>
      <c r="N136" s="603"/>
      <c r="O136" s="603"/>
      <c r="P136" s="309" t="s">
        <v>69</v>
      </c>
      <c r="Q136" s="309"/>
      <c r="R136" s="604"/>
      <c r="S136" s="354" t="s">
        <v>84</v>
      </c>
      <c r="T136" s="355"/>
      <c r="U136" s="355"/>
      <c r="V136" s="355"/>
      <c r="W136" s="356"/>
      <c r="X136" s="363"/>
      <c r="Y136" s="364"/>
      <c r="Z136" s="364"/>
      <c r="AA136" s="364"/>
      <c r="AB136" s="364"/>
      <c r="AC136" s="364"/>
      <c r="AD136" s="364"/>
      <c r="AE136" s="364"/>
      <c r="AF136" s="309" t="s">
        <v>86</v>
      </c>
      <c r="AG136" s="309"/>
      <c r="AH136" s="310"/>
      <c r="AK136" s="276" t="str">
        <f ca="1">Check!S131</f>
        <v/>
      </c>
      <c r="AL136" s="276"/>
      <c r="AM136" s="276"/>
      <c r="AN136" s="276"/>
      <c r="AO136" s="276"/>
      <c r="AP136" s="276"/>
      <c r="AQ136" s="276"/>
      <c r="AR136" s="276"/>
      <c r="AS136" s="276"/>
      <c r="AT136" s="276"/>
      <c r="AU136" s="276"/>
      <c r="AV136" s="276"/>
      <c r="AW136" s="276"/>
      <c r="AX136" s="276"/>
      <c r="AY136" s="276"/>
      <c r="AZ136" s="276"/>
      <c r="BA136" s="276"/>
      <c r="BB136" s="276"/>
      <c r="BC136" s="276"/>
      <c r="BD136" s="276"/>
      <c r="BE136" s="276"/>
      <c r="BF136" s="276"/>
      <c r="BG136" s="276"/>
      <c r="BH136" s="276"/>
      <c r="BI136" s="276"/>
      <c r="BJ136" s="276"/>
    </row>
    <row r="137" spans="1:64" ht="8.1" customHeight="1">
      <c r="B137" s="454"/>
      <c r="C137" s="467"/>
      <c r="D137" s="468"/>
      <c r="E137" s="468"/>
      <c r="F137" s="468"/>
      <c r="G137" s="462"/>
      <c r="H137" s="392"/>
      <c r="I137" s="393"/>
      <c r="J137" s="393"/>
      <c r="K137" s="393"/>
      <c r="L137" s="393"/>
      <c r="M137" s="393"/>
      <c r="N137" s="393"/>
      <c r="O137" s="393"/>
      <c r="P137" s="298"/>
      <c r="Q137" s="298"/>
      <c r="R137" s="396"/>
      <c r="S137" s="357"/>
      <c r="T137" s="358"/>
      <c r="U137" s="358"/>
      <c r="V137" s="358"/>
      <c r="W137" s="359"/>
      <c r="X137" s="306"/>
      <c r="Y137" s="365"/>
      <c r="Z137" s="365"/>
      <c r="AA137" s="365"/>
      <c r="AB137" s="365"/>
      <c r="AC137" s="365"/>
      <c r="AD137" s="365"/>
      <c r="AE137" s="365"/>
      <c r="AF137" s="298"/>
      <c r="AG137" s="298"/>
      <c r="AH137" s="299"/>
      <c r="AK137" s="276"/>
      <c r="AL137" s="276"/>
      <c r="AM137" s="276"/>
      <c r="AN137" s="276"/>
      <c r="AO137" s="276"/>
      <c r="AP137" s="276"/>
      <c r="AQ137" s="276"/>
      <c r="AR137" s="276"/>
      <c r="AS137" s="276"/>
      <c r="AT137" s="276"/>
      <c r="AU137" s="276"/>
      <c r="AV137" s="276"/>
      <c r="AW137" s="276"/>
      <c r="AX137" s="276"/>
      <c r="AY137" s="276"/>
      <c r="AZ137" s="276"/>
      <c r="BA137" s="276"/>
      <c r="BB137" s="276"/>
      <c r="BC137" s="276"/>
      <c r="BD137" s="276"/>
      <c r="BE137" s="276"/>
      <c r="BF137" s="276"/>
      <c r="BG137" s="276"/>
      <c r="BH137" s="276"/>
      <c r="BI137" s="276"/>
      <c r="BJ137" s="276"/>
    </row>
    <row r="138" spans="1:64" ht="8.1" customHeight="1">
      <c r="B138" s="454"/>
      <c r="C138" s="467"/>
      <c r="D138" s="468"/>
      <c r="E138" s="468"/>
      <c r="F138" s="468"/>
      <c r="G138" s="462"/>
      <c r="H138" s="392"/>
      <c r="I138" s="393"/>
      <c r="J138" s="393"/>
      <c r="K138" s="393"/>
      <c r="L138" s="393"/>
      <c r="M138" s="393"/>
      <c r="N138" s="393"/>
      <c r="O138" s="393"/>
      <c r="P138" s="298"/>
      <c r="Q138" s="298"/>
      <c r="R138" s="396"/>
      <c r="S138" s="357"/>
      <c r="T138" s="358"/>
      <c r="U138" s="358"/>
      <c r="V138" s="358"/>
      <c r="W138" s="359"/>
      <c r="X138" s="306"/>
      <c r="Y138" s="365"/>
      <c r="Z138" s="365"/>
      <c r="AA138" s="365"/>
      <c r="AB138" s="365"/>
      <c r="AC138" s="365"/>
      <c r="AD138" s="365"/>
      <c r="AE138" s="365"/>
      <c r="AF138" s="298"/>
      <c r="AG138" s="298"/>
      <c r="AH138" s="299"/>
    </row>
    <row r="139" spans="1:64" ht="8.1" customHeight="1">
      <c r="B139" s="454"/>
      <c r="C139" s="467"/>
      <c r="D139" s="468"/>
      <c r="E139" s="468"/>
      <c r="F139" s="468"/>
      <c r="G139" s="462"/>
      <c r="H139" s="392"/>
      <c r="I139" s="393"/>
      <c r="J139" s="393"/>
      <c r="K139" s="393"/>
      <c r="L139" s="393"/>
      <c r="M139" s="393"/>
      <c r="N139" s="393"/>
      <c r="O139" s="393"/>
      <c r="P139" s="298"/>
      <c r="Q139" s="298"/>
      <c r="R139" s="396"/>
      <c r="S139" s="357"/>
      <c r="T139" s="358"/>
      <c r="U139" s="358"/>
      <c r="V139" s="358"/>
      <c r="W139" s="359"/>
      <c r="X139" s="366"/>
      <c r="Y139" s="367"/>
      <c r="Z139" s="367"/>
      <c r="AA139" s="367"/>
      <c r="AB139" s="367"/>
      <c r="AC139" s="367"/>
      <c r="AD139" s="367"/>
      <c r="AE139" s="367"/>
      <c r="AF139" s="311"/>
      <c r="AG139" s="311"/>
      <c r="AH139" s="312"/>
      <c r="AK139" s="277" t="str">
        <f ca="1">Check!S132&amp;Check!S133</f>
        <v/>
      </c>
      <c r="AL139" s="277"/>
      <c r="AM139" s="277"/>
      <c r="AN139" s="277"/>
      <c r="AO139" s="277"/>
      <c r="AP139" s="277"/>
      <c r="AQ139" s="277"/>
      <c r="AR139" s="277"/>
      <c r="AS139" s="277"/>
      <c r="AT139" s="277"/>
      <c r="AU139" s="277"/>
      <c r="AV139" s="277"/>
      <c r="AW139" s="277"/>
      <c r="AX139" s="277"/>
      <c r="AY139" s="277"/>
      <c r="AZ139" s="277"/>
      <c r="BA139" s="277"/>
      <c r="BB139" s="277"/>
      <c r="BC139" s="277"/>
      <c r="BD139" s="277"/>
      <c r="BE139" s="277"/>
      <c r="BF139" s="277"/>
      <c r="BG139" s="277"/>
      <c r="BH139" s="277"/>
      <c r="BI139" s="277"/>
      <c r="BJ139" s="277"/>
    </row>
    <row r="140" spans="1:64" ht="8.1" customHeight="1">
      <c r="B140" s="454"/>
      <c r="C140" s="467"/>
      <c r="D140" s="468"/>
      <c r="E140" s="468"/>
      <c r="F140" s="468"/>
      <c r="G140" s="462"/>
      <c r="H140" s="392"/>
      <c r="I140" s="393"/>
      <c r="J140" s="393"/>
      <c r="K140" s="393"/>
      <c r="L140" s="393"/>
      <c r="M140" s="393"/>
      <c r="N140" s="393"/>
      <c r="O140" s="393"/>
      <c r="P140" s="298"/>
      <c r="Q140" s="298"/>
      <c r="R140" s="396"/>
      <c r="S140" s="357"/>
      <c r="T140" s="358"/>
      <c r="U140" s="358"/>
      <c r="V140" s="358"/>
      <c r="W140" s="359"/>
      <c r="X140" s="304"/>
      <c r="Y140" s="317"/>
      <c r="Z140" s="317"/>
      <c r="AA140" s="317"/>
      <c r="AB140" s="317"/>
      <c r="AC140" s="317"/>
      <c r="AD140" s="317"/>
      <c r="AE140" s="317"/>
      <c r="AF140" s="313" t="s">
        <v>119</v>
      </c>
      <c r="AG140" s="313"/>
      <c r="AH140" s="314"/>
      <c r="AK140" s="277"/>
      <c r="AL140" s="277"/>
      <c r="AM140" s="277"/>
      <c r="AN140" s="277"/>
      <c r="AO140" s="277"/>
      <c r="AP140" s="277"/>
      <c r="AQ140" s="277"/>
      <c r="AR140" s="277"/>
      <c r="AS140" s="277"/>
      <c r="AT140" s="277"/>
      <c r="AU140" s="277"/>
      <c r="AV140" s="277"/>
      <c r="AW140" s="277"/>
      <c r="AX140" s="277"/>
      <c r="AY140" s="277"/>
      <c r="AZ140" s="277"/>
      <c r="BA140" s="277"/>
      <c r="BB140" s="277"/>
      <c r="BC140" s="277"/>
      <c r="BD140" s="277"/>
      <c r="BE140" s="277"/>
      <c r="BF140" s="277"/>
      <c r="BG140" s="277"/>
      <c r="BH140" s="277"/>
      <c r="BI140" s="277"/>
      <c r="BJ140" s="277"/>
    </row>
    <row r="141" spans="1:64" ht="8.1" customHeight="1">
      <c r="B141" s="454"/>
      <c r="C141" s="467"/>
      <c r="D141" s="468"/>
      <c r="E141" s="468"/>
      <c r="F141" s="468"/>
      <c r="G141" s="462"/>
      <c r="H141" s="392"/>
      <c r="I141" s="393"/>
      <c r="J141" s="393"/>
      <c r="K141" s="393"/>
      <c r="L141" s="393"/>
      <c r="M141" s="393"/>
      <c r="N141" s="393"/>
      <c r="O141" s="393"/>
      <c r="P141" s="298"/>
      <c r="Q141" s="298"/>
      <c r="R141" s="396"/>
      <c r="S141" s="357"/>
      <c r="T141" s="358"/>
      <c r="U141" s="358"/>
      <c r="V141" s="358"/>
      <c r="W141" s="359"/>
      <c r="X141" s="306"/>
      <c r="Y141" s="365"/>
      <c r="Z141" s="365"/>
      <c r="AA141" s="365"/>
      <c r="AB141" s="365"/>
      <c r="AC141" s="365"/>
      <c r="AD141" s="365"/>
      <c r="AE141" s="365"/>
      <c r="AF141" s="298"/>
      <c r="AG141" s="298"/>
      <c r="AH141" s="299"/>
      <c r="AK141" s="277"/>
      <c r="AL141" s="277"/>
      <c r="AM141" s="277"/>
      <c r="AN141" s="277"/>
      <c r="AO141" s="277"/>
      <c r="AP141" s="277"/>
      <c r="AQ141" s="277"/>
      <c r="AR141" s="277"/>
      <c r="AS141" s="277"/>
      <c r="AT141" s="277"/>
      <c r="AU141" s="277"/>
      <c r="AV141" s="277"/>
      <c r="AW141" s="277"/>
      <c r="AX141" s="277"/>
      <c r="AY141" s="277"/>
      <c r="AZ141" s="277"/>
      <c r="BA141" s="277"/>
      <c r="BB141" s="277"/>
      <c r="BC141" s="277"/>
      <c r="BD141" s="277"/>
      <c r="BE141" s="277"/>
      <c r="BF141" s="277"/>
      <c r="BG141" s="277"/>
      <c r="BH141" s="277"/>
      <c r="BI141" s="277"/>
      <c r="BJ141" s="277"/>
    </row>
    <row r="142" spans="1:64" ht="8.1" customHeight="1">
      <c r="B142" s="454"/>
      <c r="C142" s="467"/>
      <c r="D142" s="468"/>
      <c r="E142" s="468"/>
      <c r="F142" s="468"/>
      <c r="G142" s="462"/>
      <c r="H142" s="392"/>
      <c r="I142" s="393"/>
      <c r="J142" s="393"/>
      <c r="K142" s="393"/>
      <c r="L142" s="393"/>
      <c r="M142" s="393"/>
      <c r="N142" s="393"/>
      <c r="O142" s="393"/>
      <c r="P142" s="298"/>
      <c r="Q142" s="298"/>
      <c r="R142" s="396"/>
      <c r="S142" s="357"/>
      <c r="T142" s="358"/>
      <c r="U142" s="358"/>
      <c r="V142" s="358"/>
      <c r="W142" s="359"/>
      <c r="X142" s="306"/>
      <c r="Y142" s="365"/>
      <c r="Z142" s="365"/>
      <c r="AA142" s="365"/>
      <c r="AB142" s="365"/>
      <c r="AC142" s="365"/>
      <c r="AD142" s="365"/>
      <c r="AE142" s="365"/>
      <c r="AF142" s="298"/>
      <c r="AG142" s="298"/>
      <c r="AH142" s="299"/>
      <c r="AK142" s="277"/>
      <c r="AL142" s="277"/>
      <c r="AM142" s="277"/>
      <c r="AN142" s="277"/>
      <c r="AO142" s="277"/>
      <c r="AP142" s="277"/>
      <c r="AQ142" s="277"/>
      <c r="AR142" s="277"/>
      <c r="AS142" s="277"/>
      <c r="AT142" s="277"/>
      <c r="AU142" s="277"/>
      <c r="AV142" s="277"/>
      <c r="AW142" s="277"/>
      <c r="AX142" s="277"/>
      <c r="AY142" s="277"/>
      <c r="AZ142" s="277"/>
      <c r="BA142" s="277"/>
      <c r="BB142" s="277"/>
      <c r="BC142" s="277"/>
      <c r="BD142" s="277"/>
      <c r="BE142" s="277"/>
      <c r="BF142" s="277"/>
      <c r="BG142" s="277"/>
      <c r="BH142" s="277"/>
      <c r="BI142" s="277"/>
      <c r="BJ142" s="277"/>
    </row>
    <row r="143" spans="1:64" ht="8.1" customHeight="1">
      <c r="B143" s="537"/>
      <c r="C143" s="469"/>
      <c r="D143" s="470"/>
      <c r="E143" s="470"/>
      <c r="F143" s="470"/>
      <c r="G143" s="464"/>
      <c r="H143" s="394"/>
      <c r="I143" s="395"/>
      <c r="J143" s="395"/>
      <c r="K143" s="395"/>
      <c r="L143" s="395"/>
      <c r="M143" s="395"/>
      <c r="N143" s="395"/>
      <c r="O143" s="395"/>
      <c r="P143" s="300"/>
      <c r="Q143" s="300"/>
      <c r="R143" s="397"/>
      <c r="S143" s="360"/>
      <c r="T143" s="361"/>
      <c r="U143" s="361"/>
      <c r="V143" s="361"/>
      <c r="W143" s="362"/>
      <c r="X143" s="308"/>
      <c r="Y143" s="318"/>
      <c r="Z143" s="318"/>
      <c r="AA143" s="318"/>
      <c r="AB143" s="318"/>
      <c r="AC143" s="318"/>
      <c r="AD143" s="318"/>
      <c r="AE143" s="318"/>
      <c r="AF143" s="300"/>
      <c r="AG143" s="300"/>
      <c r="AH143" s="301"/>
    </row>
    <row r="144" spans="1:64" ht="24" customHeight="1">
      <c r="B144" s="378" t="s">
        <v>261</v>
      </c>
      <c r="C144" s="379"/>
      <c r="D144" s="379"/>
      <c r="E144" s="379"/>
      <c r="F144" s="379"/>
      <c r="G144" s="379"/>
      <c r="H144" s="379"/>
      <c r="I144" s="379"/>
      <c r="J144" s="379"/>
      <c r="K144" s="379"/>
      <c r="L144" s="379"/>
      <c r="M144" s="379"/>
      <c r="N144" s="379"/>
      <c r="O144" s="379"/>
      <c r="P144" s="379"/>
      <c r="Q144" s="379"/>
      <c r="R144" s="379"/>
      <c r="S144" s="379"/>
      <c r="T144" s="379"/>
      <c r="U144" s="379"/>
      <c r="V144" s="379"/>
      <c r="W144" s="379"/>
      <c r="X144" s="379"/>
      <c r="Y144" s="379"/>
      <c r="Z144" s="379"/>
      <c r="AA144" s="379"/>
      <c r="AB144" s="379"/>
      <c r="AC144" s="379"/>
      <c r="AD144" s="379"/>
      <c r="AE144" s="379"/>
      <c r="AF144" s="379"/>
      <c r="AG144" s="379"/>
      <c r="AH144" s="380"/>
      <c r="AK144" s="277" t="str">
        <f ca="1">Check!S134</f>
        <v/>
      </c>
      <c r="AL144" s="277"/>
      <c r="AM144" s="277"/>
      <c r="AN144" s="277"/>
      <c r="AO144" s="277"/>
      <c r="AP144" s="277"/>
      <c r="AQ144" s="277"/>
      <c r="AR144" s="277"/>
      <c r="AS144" s="277"/>
      <c r="AT144" s="277"/>
      <c r="AU144" s="277"/>
      <c r="AV144" s="277"/>
      <c r="AW144" s="277"/>
      <c r="AX144" s="277"/>
      <c r="AY144" s="277"/>
      <c r="AZ144" s="277"/>
      <c r="BA144" s="277"/>
      <c r="BB144" s="277"/>
      <c r="BC144" s="277"/>
      <c r="BD144" s="277"/>
      <c r="BE144" s="277"/>
      <c r="BF144" s="277"/>
      <c r="BG144" s="277"/>
      <c r="BH144" s="277"/>
      <c r="BI144" s="277"/>
      <c r="BJ144" s="277"/>
    </row>
    <row r="145" spans="2:62">
      <c r="B145" s="38"/>
      <c r="C145" s="21"/>
      <c r="D145" s="21"/>
      <c r="E145" s="39" t="s">
        <v>262</v>
      </c>
      <c r="F145" s="39"/>
      <c r="G145" s="21"/>
      <c r="H145" s="21"/>
      <c r="I145" s="21"/>
      <c r="J145" s="21"/>
      <c r="K145" s="21"/>
      <c r="L145" s="21"/>
      <c r="M145" s="21"/>
      <c r="N145" s="70"/>
      <c r="O145" s="71"/>
      <c r="P145" s="70"/>
      <c r="Q145" s="70"/>
      <c r="R145" s="70"/>
      <c r="S145" s="70"/>
      <c r="T145" s="70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34"/>
      <c r="AK145" s="277"/>
      <c r="AL145" s="277"/>
      <c r="AM145" s="277"/>
      <c r="AN145" s="277"/>
      <c r="AO145" s="277"/>
      <c r="AP145" s="277"/>
      <c r="AQ145" s="277"/>
      <c r="AR145" s="277"/>
      <c r="AS145" s="277"/>
      <c r="AT145" s="277"/>
      <c r="AU145" s="277"/>
      <c r="AV145" s="277"/>
      <c r="AW145" s="277"/>
      <c r="AX145" s="277"/>
      <c r="AY145" s="277"/>
      <c r="AZ145" s="277"/>
      <c r="BA145" s="277"/>
      <c r="BB145" s="277"/>
      <c r="BC145" s="277"/>
      <c r="BD145" s="277"/>
      <c r="BE145" s="277"/>
      <c r="BF145" s="277"/>
      <c r="BG145" s="277"/>
      <c r="BH145" s="277"/>
      <c r="BI145" s="277"/>
      <c r="BJ145" s="277"/>
    </row>
    <row r="146" spans="2:62" ht="12.95" customHeight="1">
      <c r="B146" s="38"/>
      <c r="C146" s="342" t="s">
        <v>49</v>
      </c>
      <c r="D146" s="343"/>
      <c r="E146" s="343"/>
      <c r="F146" s="343"/>
      <c r="G146" s="343"/>
      <c r="H146" s="61"/>
      <c r="I146" s="21"/>
      <c r="J146" s="21"/>
      <c r="K146" s="21"/>
      <c r="L146" s="21"/>
      <c r="M146" s="209"/>
      <c r="N146" s="209"/>
      <c r="O146" s="209"/>
      <c r="P146" s="209"/>
      <c r="Q146" s="209"/>
      <c r="R146" s="209"/>
      <c r="S146" s="21"/>
      <c r="T146" s="384" t="s">
        <v>270</v>
      </c>
      <c r="U146" s="385"/>
      <c r="V146" s="385"/>
      <c r="W146" s="385"/>
      <c r="X146" s="386"/>
      <c r="Y146" s="62"/>
      <c r="Z146" s="597" t="s">
        <v>161</v>
      </c>
      <c r="AA146" s="598"/>
      <c r="AB146" s="598"/>
      <c r="AC146" s="598"/>
      <c r="AD146" s="598"/>
      <c r="AE146" s="334"/>
      <c r="AF146" s="334"/>
      <c r="AG146" s="203" t="s">
        <v>88</v>
      </c>
      <c r="AH146" s="219"/>
    </row>
    <row r="147" spans="2:62" ht="12.95" customHeight="1">
      <c r="B147" s="38"/>
      <c r="C147" s="294"/>
      <c r="D147" s="295"/>
      <c r="E147" s="295"/>
      <c r="F147" s="340" t="s">
        <v>85</v>
      </c>
      <c r="G147" s="340"/>
      <c r="H147" s="98"/>
      <c r="I147" s="32"/>
      <c r="J147" s="21"/>
      <c r="K147" s="21"/>
      <c r="L147" s="21"/>
      <c r="M147" s="210"/>
      <c r="N147" s="210"/>
      <c r="O147" s="210"/>
      <c r="P147" s="53"/>
      <c r="Q147" s="53"/>
      <c r="R147" s="53"/>
      <c r="S147" s="73"/>
      <c r="T147" s="294"/>
      <c r="U147" s="295"/>
      <c r="V147" s="295"/>
      <c r="W147" s="340" t="s">
        <v>88</v>
      </c>
      <c r="X147" s="341"/>
      <c r="Y147" s="117"/>
      <c r="Z147" s="574" t="s">
        <v>291</v>
      </c>
      <c r="AA147" s="575"/>
      <c r="AB147" s="575"/>
      <c r="AC147" s="575"/>
      <c r="AD147" s="575"/>
      <c r="AE147" s="575"/>
      <c r="AF147" s="575"/>
      <c r="AG147" s="575"/>
      <c r="AH147" s="219"/>
      <c r="AK147" s="276" t="str">
        <f ca="1">Check!S136</f>
        <v/>
      </c>
      <c r="AL147" s="276"/>
      <c r="AM147" s="276"/>
      <c r="AN147" s="276"/>
      <c r="AO147" s="276"/>
      <c r="AP147" s="276"/>
      <c r="AQ147" s="276"/>
      <c r="AR147" s="276"/>
      <c r="AS147" s="276"/>
      <c r="AT147" s="276"/>
      <c r="AU147" s="276"/>
      <c r="AV147" s="276"/>
      <c r="AW147" s="276"/>
      <c r="AX147" s="276"/>
      <c r="AY147" s="276"/>
      <c r="AZ147" s="276"/>
      <c r="BA147" s="276"/>
      <c r="BB147" s="276"/>
      <c r="BC147" s="276"/>
      <c r="BD147" s="276"/>
      <c r="BE147" s="276"/>
      <c r="BF147" s="276"/>
      <c r="BG147" s="276"/>
      <c r="BH147" s="276"/>
      <c r="BI147" s="276"/>
      <c r="BJ147" s="276"/>
    </row>
    <row r="148" spans="2:62" ht="6" customHeight="1">
      <c r="B148" s="38"/>
      <c r="C148" s="21"/>
      <c r="D148" s="21"/>
      <c r="E148" s="21"/>
      <c r="F148" s="21"/>
      <c r="G148" s="21"/>
      <c r="H148" s="21"/>
      <c r="I148" s="32"/>
      <c r="J148" s="21"/>
      <c r="K148" s="57"/>
      <c r="L148" s="21"/>
      <c r="M148" s="21"/>
      <c r="N148" s="21"/>
      <c r="O148" s="21"/>
      <c r="P148" s="21"/>
      <c r="Q148" s="21"/>
      <c r="R148" s="21"/>
      <c r="S148" s="32"/>
      <c r="T148" s="80"/>
      <c r="U148" s="80"/>
      <c r="V148" s="80"/>
      <c r="W148" s="81"/>
      <c r="X148" s="81"/>
      <c r="Y148" s="53"/>
      <c r="Z148" s="764" t="s">
        <v>162</v>
      </c>
      <c r="AA148" s="765"/>
      <c r="AB148" s="765"/>
      <c r="AC148" s="765"/>
      <c r="AD148" s="765"/>
      <c r="AE148" s="709"/>
      <c r="AF148" s="709"/>
      <c r="AG148" s="707" t="s">
        <v>88</v>
      </c>
      <c r="AH148" s="34"/>
    </row>
    <row r="149" spans="2:62" ht="12.95" customHeight="1">
      <c r="B149" s="38"/>
      <c r="C149" s="342" t="s">
        <v>87</v>
      </c>
      <c r="D149" s="343"/>
      <c r="E149" s="343"/>
      <c r="F149" s="343"/>
      <c r="G149" s="343"/>
      <c r="H149" s="61"/>
      <c r="I149" s="32"/>
      <c r="J149" s="21"/>
      <c r="K149" s="559" t="s">
        <v>160</v>
      </c>
      <c r="L149" s="21"/>
      <c r="M149" s="594" t="s">
        <v>130</v>
      </c>
      <c r="N149" s="595"/>
      <c r="O149" s="595"/>
      <c r="P149" s="595"/>
      <c r="Q149" s="596"/>
      <c r="R149" s="99"/>
      <c r="S149" s="32"/>
      <c r="T149" s="48"/>
      <c r="U149" s="48"/>
      <c r="V149" s="48"/>
      <c r="W149" s="48"/>
      <c r="X149" s="48"/>
      <c r="Y149" s="48"/>
      <c r="Z149" s="766"/>
      <c r="AA149" s="767"/>
      <c r="AB149" s="767"/>
      <c r="AC149" s="767"/>
      <c r="AD149" s="767"/>
      <c r="AE149" s="710"/>
      <c r="AF149" s="710"/>
      <c r="AG149" s="708"/>
      <c r="AH149" s="219"/>
    </row>
    <row r="150" spans="2:62" ht="12.95" customHeight="1">
      <c r="B150" s="38"/>
      <c r="C150" s="294"/>
      <c r="D150" s="295"/>
      <c r="E150" s="295"/>
      <c r="F150" s="340" t="s">
        <v>88</v>
      </c>
      <c r="G150" s="340"/>
      <c r="H150" s="98"/>
      <c r="I150" s="27"/>
      <c r="J150" s="41"/>
      <c r="K150" s="560"/>
      <c r="L150" s="41"/>
      <c r="M150" s="294"/>
      <c r="N150" s="295"/>
      <c r="O150" s="295"/>
      <c r="P150" s="315" t="s">
        <v>88</v>
      </c>
      <c r="Q150" s="315"/>
      <c r="R150" s="18"/>
      <c r="S150" s="32"/>
      <c r="T150" s="49"/>
      <c r="U150" s="49"/>
      <c r="V150" s="49"/>
      <c r="W150" s="49"/>
      <c r="X150" s="49"/>
      <c r="Y150" s="49"/>
      <c r="Z150" s="210"/>
      <c r="AA150" s="210"/>
      <c r="AB150" s="210"/>
      <c r="AC150" s="53"/>
      <c r="AD150" s="53"/>
      <c r="AE150" s="53"/>
      <c r="AF150" s="53"/>
      <c r="AG150" s="53"/>
      <c r="AH150" s="219"/>
      <c r="AK150" s="277" t="str">
        <f ca="1">Check!S137</f>
        <v/>
      </c>
      <c r="AL150" s="277"/>
      <c r="AM150" s="277"/>
      <c r="AN150" s="277"/>
      <c r="AO150" s="277"/>
      <c r="AP150" s="277"/>
      <c r="AQ150" s="277"/>
      <c r="AR150" s="277"/>
      <c r="AS150" s="277"/>
      <c r="AT150" s="277"/>
      <c r="AU150" s="277"/>
      <c r="AV150" s="277"/>
      <c r="AW150" s="277"/>
      <c r="AX150" s="277"/>
      <c r="AY150" s="277"/>
      <c r="AZ150" s="277"/>
      <c r="BA150" s="277"/>
      <c r="BB150" s="277"/>
      <c r="BC150" s="277"/>
      <c r="BD150" s="277"/>
      <c r="BE150" s="277"/>
      <c r="BF150" s="277"/>
      <c r="BG150" s="277"/>
      <c r="BH150" s="277"/>
      <c r="BI150" s="277"/>
      <c r="BJ150" s="277"/>
    </row>
    <row r="151" spans="2:62" ht="12.95" customHeight="1">
      <c r="B151" s="38"/>
      <c r="C151" s="49"/>
      <c r="D151" s="49"/>
      <c r="E151" s="49"/>
      <c r="F151" s="48"/>
      <c r="G151" s="48"/>
      <c r="H151" s="48"/>
      <c r="I151" s="48"/>
      <c r="J151" s="69"/>
      <c r="K151" s="560"/>
      <c r="L151" s="21"/>
      <c r="M151" s="21"/>
      <c r="N151" s="21"/>
      <c r="O151" s="21"/>
      <c r="P151" s="21"/>
      <c r="Q151" s="21"/>
      <c r="R151" s="45"/>
      <c r="S151" s="32"/>
      <c r="T151" s="209"/>
      <c r="U151" s="209"/>
      <c r="V151" s="209"/>
      <c r="W151" s="209"/>
      <c r="X151" s="209"/>
      <c r="Y151" s="53"/>
      <c r="Z151" s="515" t="s">
        <v>163</v>
      </c>
      <c r="AA151" s="385"/>
      <c r="AB151" s="385"/>
      <c r="AC151" s="385"/>
      <c r="AD151" s="385"/>
      <c r="AE151" s="334"/>
      <c r="AF151" s="334"/>
      <c r="AG151" s="203" t="s">
        <v>88</v>
      </c>
      <c r="AH151" s="55"/>
      <c r="AK151" s="277"/>
      <c r="AL151" s="277"/>
      <c r="AM151" s="277"/>
      <c r="AN151" s="277"/>
      <c r="AO151" s="277"/>
      <c r="AP151" s="277"/>
      <c r="AQ151" s="277"/>
      <c r="AR151" s="277"/>
      <c r="AS151" s="277"/>
      <c r="AT151" s="277"/>
      <c r="AU151" s="277"/>
      <c r="AV151" s="277"/>
      <c r="AW151" s="277"/>
      <c r="AX151" s="277"/>
      <c r="AY151" s="277"/>
      <c r="AZ151" s="277"/>
      <c r="BA151" s="277"/>
      <c r="BB151" s="277"/>
      <c r="BC151" s="277"/>
      <c r="BD151" s="277"/>
      <c r="BE151" s="277"/>
      <c r="BF151" s="277"/>
      <c r="BG151" s="277"/>
      <c r="BH151" s="277"/>
      <c r="BI151" s="277"/>
      <c r="BJ151" s="277"/>
    </row>
    <row r="152" spans="2:62" ht="6" customHeight="1">
      <c r="B152" s="369" t="s">
        <v>218</v>
      </c>
      <c r="C152" s="370"/>
      <c r="D152" s="370"/>
      <c r="E152" s="370"/>
      <c r="F152" s="370"/>
      <c r="G152" s="370"/>
      <c r="H152" s="371"/>
      <c r="I152" s="19"/>
      <c r="J152" s="14"/>
      <c r="K152" s="560"/>
      <c r="L152" s="21"/>
      <c r="M152" s="48"/>
      <c r="N152" s="49"/>
      <c r="O152" s="49"/>
      <c r="P152" s="49"/>
      <c r="Q152" s="49"/>
      <c r="R152" s="84"/>
      <c r="S152" s="32"/>
      <c r="T152" s="210"/>
      <c r="U152" s="210"/>
      <c r="V152" s="210"/>
      <c r="W152" s="53"/>
      <c r="X152" s="53"/>
      <c r="Y152" s="48"/>
      <c r="Z152" s="218"/>
      <c r="AA152" s="218"/>
      <c r="AB152" s="218"/>
      <c r="AC152" s="218"/>
      <c r="AD152" s="218"/>
      <c r="AE152" s="218"/>
      <c r="AF152" s="218"/>
      <c r="AG152" s="218"/>
      <c r="AH152" s="219"/>
    </row>
    <row r="153" spans="2:62" ht="12.95" customHeight="1">
      <c r="B153" s="372"/>
      <c r="C153" s="373"/>
      <c r="D153" s="373"/>
      <c r="E153" s="373"/>
      <c r="F153" s="373"/>
      <c r="G153" s="373"/>
      <c r="H153" s="374"/>
      <c r="I153" s="105"/>
      <c r="J153" s="106"/>
      <c r="K153" s="561"/>
      <c r="L153" s="79"/>
      <c r="M153" s="562" t="s">
        <v>307</v>
      </c>
      <c r="N153" s="506"/>
      <c r="O153" s="506"/>
      <c r="P153" s="506"/>
      <c r="Q153" s="530"/>
      <c r="R153" s="84"/>
      <c r="S153" s="32"/>
      <c r="T153" s="384" t="s">
        <v>243</v>
      </c>
      <c r="U153" s="385"/>
      <c r="V153" s="385"/>
      <c r="W153" s="385"/>
      <c r="X153" s="386"/>
      <c r="Y153" s="49"/>
      <c r="Z153" s="515" t="s">
        <v>161</v>
      </c>
      <c r="AA153" s="385"/>
      <c r="AB153" s="385"/>
      <c r="AC153" s="385"/>
      <c r="AD153" s="385"/>
      <c r="AE153" s="334"/>
      <c r="AF153" s="334"/>
      <c r="AG153" s="211" t="s">
        <v>88</v>
      </c>
      <c r="AH153" s="219"/>
      <c r="AK153" s="276" t="str">
        <f ca="1">Check!S138</f>
        <v/>
      </c>
      <c r="AL153" s="276"/>
      <c r="AM153" s="276"/>
      <c r="AN153" s="276"/>
      <c r="AO153" s="276"/>
      <c r="AP153" s="276"/>
      <c r="AQ153" s="276"/>
      <c r="AR153" s="276"/>
      <c r="AS153" s="276"/>
      <c r="AT153" s="276"/>
      <c r="AU153" s="276"/>
      <c r="AV153" s="276"/>
      <c r="AW153" s="276"/>
      <c r="AX153" s="276"/>
      <c r="AY153" s="276"/>
      <c r="AZ153" s="276"/>
      <c r="BA153" s="276"/>
      <c r="BB153" s="276"/>
      <c r="BC153" s="276"/>
      <c r="BD153" s="276"/>
      <c r="BE153" s="276"/>
      <c r="BF153" s="276"/>
      <c r="BG153" s="276"/>
      <c r="BH153" s="276"/>
      <c r="BI153" s="276"/>
      <c r="BJ153" s="276"/>
    </row>
    <row r="154" spans="2:62" ht="12.95" customHeight="1">
      <c r="B154" s="372"/>
      <c r="C154" s="373"/>
      <c r="D154" s="373"/>
      <c r="E154" s="373"/>
      <c r="F154" s="373"/>
      <c r="G154" s="373"/>
      <c r="H154" s="374"/>
      <c r="I154" s="105"/>
      <c r="J154" s="106"/>
      <c r="K154" s="45"/>
      <c r="L154" s="73"/>
      <c r="M154" s="294"/>
      <c r="N154" s="295"/>
      <c r="O154" s="295"/>
      <c r="P154" s="340" t="s">
        <v>88</v>
      </c>
      <c r="Q154" s="341"/>
      <c r="R154" s="154"/>
      <c r="S154" s="41"/>
      <c r="T154" s="294"/>
      <c r="U154" s="295"/>
      <c r="V154" s="295"/>
      <c r="W154" s="315" t="s">
        <v>88</v>
      </c>
      <c r="X154" s="316"/>
      <c r="Y154" s="15"/>
      <c r="Z154" s="725" t="s">
        <v>271</v>
      </c>
      <c r="AA154" s="725"/>
      <c r="AB154" s="725"/>
      <c r="AC154" s="725"/>
      <c r="AD154" s="725"/>
      <c r="AE154" s="725"/>
      <c r="AF154" s="725"/>
      <c r="AG154" s="725"/>
      <c r="AH154" s="34"/>
    </row>
    <row r="155" spans="2:62" ht="6" customHeight="1">
      <c r="B155" s="372"/>
      <c r="C155" s="373"/>
      <c r="D155" s="373"/>
      <c r="E155" s="373"/>
      <c r="F155" s="373"/>
      <c r="G155" s="373"/>
      <c r="H155" s="374"/>
      <c r="I155" s="107"/>
      <c r="J155" s="69"/>
      <c r="K155" s="45"/>
      <c r="L155" s="21"/>
      <c r="M155" s="48"/>
      <c r="N155" s="209"/>
      <c r="O155" s="209"/>
      <c r="P155" s="209"/>
      <c r="Q155" s="209"/>
      <c r="R155" s="155"/>
      <c r="S155" s="32"/>
      <c r="T155" s="202"/>
      <c r="U155" s="202"/>
      <c r="V155" s="202"/>
      <c r="W155" s="202"/>
      <c r="X155" s="202"/>
      <c r="Y155" s="48"/>
      <c r="Z155" s="726"/>
      <c r="AA155" s="726"/>
      <c r="AB155" s="726"/>
      <c r="AC155" s="726"/>
      <c r="AD155" s="726"/>
      <c r="AE155" s="726"/>
      <c r="AF155" s="726"/>
      <c r="AG155" s="726"/>
      <c r="AH155" s="34"/>
    </row>
    <row r="156" spans="2:62" ht="12.95" customHeight="1">
      <c r="B156" s="375"/>
      <c r="C156" s="376"/>
      <c r="D156" s="376"/>
      <c r="E156" s="376"/>
      <c r="F156" s="376"/>
      <c r="G156" s="376"/>
      <c r="H156" s="377"/>
      <c r="I156" s="107"/>
      <c r="J156" s="106"/>
      <c r="K156" s="45"/>
      <c r="L156" s="21"/>
      <c r="M156" s="368" t="s">
        <v>303</v>
      </c>
      <c r="N156" s="368"/>
      <c r="O156" s="368"/>
      <c r="P156" s="368"/>
      <c r="Q156" s="368"/>
      <c r="R156" s="156"/>
      <c r="S156" s="32"/>
      <c r="T156" s="210"/>
      <c r="U156" s="210"/>
      <c r="V156" s="210"/>
      <c r="W156" s="53"/>
      <c r="X156" s="53"/>
      <c r="Y156" s="209"/>
      <c r="Z156" s="768" t="s">
        <v>164</v>
      </c>
      <c r="AA156" s="769"/>
      <c r="AB156" s="769"/>
      <c r="AC156" s="769"/>
      <c r="AD156" s="769"/>
      <c r="AE156" s="772"/>
      <c r="AF156" s="772"/>
      <c r="AG156" s="707" t="s">
        <v>88</v>
      </c>
      <c r="AH156" s="34"/>
      <c r="AK156" s="276" t="str">
        <f ca="1">Check!S142</f>
        <v/>
      </c>
      <c r="AL156" s="276"/>
      <c r="AM156" s="276"/>
      <c r="AN156" s="276"/>
      <c r="AO156" s="276"/>
      <c r="AP156" s="276"/>
      <c r="AQ156" s="276"/>
      <c r="AR156" s="276"/>
      <c r="AS156" s="276"/>
      <c r="AT156" s="276"/>
      <c r="AU156" s="276"/>
      <c r="AV156" s="276"/>
      <c r="AW156" s="276"/>
      <c r="AX156" s="276"/>
      <c r="AY156" s="276"/>
      <c r="AZ156" s="276"/>
      <c r="BA156" s="276"/>
      <c r="BB156" s="276"/>
      <c r="BC156" s="276"/>
      <c r="BD156" s="276"/>
      <c r="BE156" s="276"/>
      <c r="BF156" s="276"/>
      <c r="BG156" s="276"/>
      <c r="BH156" s="276"/>
      <c r="BI156" s="276"/>
      <c r="BJ156" s="276"/>
    </row>
    <row r="157" spans="2:62" ht="12.95" customHeight="1">
      <c r="B157" s="369" t="s">
        <v>219</v>
      </c>
      <c r="C157" s="370"/>
      <c r="D157" s="370"/>
      <c r="E157" s="370"/>
      <c r="F157" s="370"/>
      <c r="G157" s="370"/>
      <c r="H157" s="371"/>
      <c r="I157" s="107"/>
      <c r="J157" s="106"/>
      <c r="K157" s="45"/>
      <c r="L157" s="74"/>
      <c r="M157" s="368"/>
      <c r="N157" s="368"/>
      <c r="O157" s="368"/>
      <c r="P157" s="368"/>
      <c r="Q157" s="368"/>
      <c r="R157" s="157"/>
      <c r="S157" s="32"/>
      <c r="T157" s="210"/>
      <c r="U157" s="210"/>
      <c r="V157" s="210"/>
      <c r="W157" s="53"/>
      <c r="X157" s="53"/>
      <c r="Y157" s="53"/>
      <c r="Z157" s="770"/>
      <c r="AA157" s="771"/>
      <c r="AB157" s="771"/>
      <c r="AC157" s="771"/>
      <c r="AD157" s="771"/>
      <c r="AE157" s="773"/>
      <c r="AF157" s="773"/>
      <c r="AG157" s="708"/>
      <c r="AH157" s="34"/>
    </row>
    <row r="158" spans="2:62" ht="6" customHeight="1">
      <c r="B158" s="372"/>
      <c r="C158" s="373"/>
      <c r="D158" s="373"/>
      <c r="E158" s="373"/>
      <c r="F158" s="373"/>
      <c r="G158" s="373"/>
      <c r="H158" s="374"/>
      <c r="I158" s="107"/>
      <c r="J158" s="69"/>
      <c r="K158" s="45"/>
      <c r="L158" s="32"/>
      <c r="M158" s="368"/>
      <c r="N158" s="368"/>
      <c r="O158" s="368"/>
      <c r="P158" s="368"/>
      <c r="Q158" s="368"/>
      <c r="R158" s="155"/>
      <c r="S158" s="32"/>
      <c r="T158" s="48"/>
      <c r="U158" s="48"/>
      <c r="V158" s="48"/>
      <c r="W158" s="48"/>
      <c r="X158" s="48"/>
      <c r="Y158" s="48"/>
      <c r="Z158" s="62"/>
      <c r="AA158" s="62"/>
      <c r="AB158" s="62"/>
      <c r="AC158" s="62"/>
      <c r="AD158" s="100"/>
      <c r="AE158" s="100"/>
      <c r="AF158" s="217"/>
      <c r="AG158" s="217"/>
      <c r="AH158" s="34"/>
    </row>
    <row r="159" spans="2:62" ht="12.95" customHeight="1">
      <c r="B159" s="372"/>
      <c r="C159" s="373"/>
      <c r="D159" s="373"/>
      <c r="E159" s="373"/>
      <c r="F159" s="373"/>
      <c r="G159" s="373"/>
      <c r="H159" s="374"/>
      <c r="I159" s="107"/>
      <c r="J159" s="106"/>
      <c r="K159" s="45"/>
      <c r="L159" s="32"/>
      <c r="M159" s="368"/>
      <c r="N159" s="368"/>
      <c r="O159" s="368"/>
      <c r="P159" s="368"/>
      <c r="Q159" s="368"/>
      <c r="R159" s="53"/>
      <c r="S159" s="32"/>
      <c r="T159" s="209"/>
      <c r="U159" s="209"/>
      <c r="V159" s="209"/>
      <c r="W159" s="209"/>
      <c r="X159" s="209"/>
      <c r="Y159" s="207"/>
      <c r="Z159" s="332" t="s">
        <v>163</v>
      </c>
      <c r="AA159" s="333"/>
      <c r="AB159" s="333"/>
      <c r="AC159" s="333"/>
      <c r="AD159" s="333"/>
      <c r="AE159" s="334"/>
      <c r="AF159" s="334"/>
      <c r="AG159" s="211" t="s">
        <v>88</v>
      </c>
      <c r="AH159" s="34"/>
      <c r="AK159" s="276" t="str">
        <f ca="1">Check!S146</f>
        <v/>
      </c>
      <c r="AL159" s="276"/>
      <c r="AM159" s="276"/>
      <c r="AN159" s="276"/>
      <c r="AO159" s="276"/>
      <c r="AP159" s="276"/>
      <c r="AQ159" s="276"/>
      <c r="AR159" s="276"/>
      <c r="AS159" s="276"/>
      <c r="AT159" s="276"/>
      <c r="AU159" s="276"/>
      <c r="AV159" s="276"/>
      <c r="AW159" s="276"/>
      <c r="AX159" s="276"/>
      <c r="AY159" s="276"/>
      <c r="AZ159" s="276"/>
      <c r="BA159" s="276"/>
      <c r="BB159" s="276"/>
      <c r="BC159" s="276"/>
      <c r="BD159" s="276"/>
      <c r="BE159" s="276"/>
      <c r="BF159" s="276"/>
      <c r="BG159" s="276"/>
      <c r="BH159" s="276"/>
      <c r="BI159" s="276"/>
      <c r="BJ159" s="276"/>
    </row>
    <row r="160" spans="2:62" ht="6" customHeight="1">
      <c r="B160" s="372"/>
      <c r="C160" s="373"/>
      <c r="D160" s="373"/>
      <c r="E160" s="373"/>
      <c r="F160" s="373"/>
      <c r="G160" s="373"/>
      <c r="H160" s="374"/>
      <c r="I160" s="108"/>
      <c r="J160" s="106"/>
      <c r="K160" s="45"/>
      <c r="L160" s="74"/>
      <c r="M160" s="368"/>
      <c r="N160" s="368"/>
      <c r="O160" s="368"/>
      <c r="P160" s="368"/>
      <c r="Q160" s="368"/>
      <c r="R160" s="21"/>
      <c r="S160" s="32"/>
      <c r="T160" s="210"/>
      <c r="U160" s="210"/>
      <c r="V160" s="210"/>
      <c r="W160" s="53"/>
      <c r="X160" s="53"/>
      <c r="Y160" s="53"/>
      <c r="Z160" s="48"/>
      <c r="AA160" s="48"/>
      <c r="AB160" s="48"/>
      <c r="AC160" s="48"/>
      <c r="AD160" s="48"/>
      <c r="AE160" s="48"/>
      <c r="AF160" s="48"/>
      <c r="AG160" s="48"/>
      <c r="AH160" s="34"/>
    </row>
    <row r="161" spans="2:62" ht="12.95" customHeight="1">
      <c r="B161" s="372"/>
      <c r="C161" s="373"/>
      <c r="D161" s="373"/>
      <c r="E161" s="373"/>
      <c r="F161" s="373"/>
      <c r="G161" s="373"/>
      <c r="H161" s="374"/>
      <c r="I161" s="109"/>
      <c r="J161" s="69"/>
      <c r="K161" s="137"/>
      <c r="L161" s="136"/>
      <c r="M161" s="164"/>
      <c r="N161" s="164"/>
      <c r="O161" s="164"/>
      <c r="P161" s="164"/>
      <c r="Q161" s="164"/>
      <c r="R161" s="136"/>
      <c r="S161" s="32"/>
      <c r="T161" s="584" t="s">
        <v>165</v>
      </c>
      <c r="U161" s="585"/>
      <c r="V161" s="585"/>
      <c r="W161" s="585"/>
      <c r="X161" s="586"/>
      <c r="Y161" s="16"/>
      <c r="Z161" s="332" t="s">
        <v>161</v>
      </c>
      <c r="AA161" s="333"/>
      <c r="AB161" s="333"/>
      <c r="AC161" s="333"/>
      <c r="AD161" s="333"/>
      <c r="AE161" s="334"/>
      <c r="AF161" s="334"/>
      <c r="AG161" s="211" t="s">
        <v>88</v>
      </c>
      <c r="AH161" s="216"/>
    </row>
    <row r="162" spans="2:62" ht="12.95" customHeight="1">
      <c r="B162" s="372"/>
      <c r="C162" s="373"/>
      <c r="D162" s="373"/>
      <c r="E162" s="373"/>
      <c r="F162" s="373"/>
      <c r="G162" s="373"/>
      <c r="H162" s="374"/>
      <c r="I162" s="109"/>
      <c r="J162" s="69"/>
      <c r="K162" s="137"/>
      <c r="L162" s="153"/>
      <c r="M162" s="136"/>
      <c r="N162" s="136"/>
      <c r="O162" s="136"/>
      <c r="P162" s="136"/>
      <c r="Q162" s="136"/>
      <c r="R162" s="136"/>
      <c r="S162" s="73"/>
      <c r="T162" s="587"/>
      <c r="U162" s="588"/>
      <c r="V162" s="588"/>
      <c r="W162" s="315" t="s">
        <v>88</v>
      </c>
      <c r="X162" s="316"/>
      <c r="Y162" s="48"/>
      <c r="Z162" s="589" t="s">
        <v>237</v>
      </c>
      <c r="AA162" s="590"/>
      <c r="AB162" s="590"/>
      <c r="AC162" s="590"/>
      <c r="AD162" s="590"/>
      <c r="AE162" s="590"/>
      <c r="AF162" s="590"/>
      <c r="AG162" s="591"/>
      <c r="AH162" s="55"/>
      <c r="AK162" s="276" t="str">
        <f ca="1">Check!S150</f>
        <v/>
      </c>
      <c r="AL162" s="276"/>
      <c r="AM162" s="276"/>
      <c r="AN162" s="276"/>
      <c r="AO162" s="276"/>
      <c r="AP162" s="276"/>
      <c r="AQ162" s="276"/>
      <c r="AR162" s="276"/>
      <c r="AS162" s="276"/>
      <c r="AT162" s="276"/>
      <c r="AU162" s="276"/>
      <c r="AV162" s="276"/>
      <c r="AW162" s="276"/>
      <c r="AX162" s="276"/>
      <c r="AY162" s="276"/>
      <c r="AZ162" s="276"/>
      <c r="BA162" s="276"/>
      <c r="BB162" s="276"/>
      <c r="BC162" s="276"/>
      <c r="BD162" s="276"/>
      <c r="BE162" s="276"/>
      <c r="BF162" s="276"/>
      <c r="BG162" s="276"/>
      <c r="BH162" s="276"/>
      <c r="BI162" s="276"/>
      <c r="BJ162" s="276"/>
    </row>
    <row r="163" spans="2:62" ht="6" customHeight="1">
      <c r="B163" s="38"/>
      <c r="C163" s="21"/>
      <c r="D163" s="21"/>
      <c r="E163" s="21"/>
      <c r="F163" s="21"/>
      <c r="G163" s="21"/>
      <c r="H163" s="21"/>
      <c r="I163" s="75"/>
      <c r="J163" s="32"/>
      <c r="K163" s="137"/>
      <c r="L163" s="153"/>
      <c r="M163" s="136"/>
      <c r="N163" s="136"/>
      <c r="O163" s="136"/>
      <c r="P163" s="136"/>
      <c r="Q163" s="136"/>
      <c r="R163" s="136"/>
      <c r="S163" s="32"/>
      <c r="T163" s="21"/>
      <c r="U163" s="21"/>
      <c r="V163" s="21"/>
      <c r="W163" s="21"/>
      <c r="X163" s="21"/>
      <c r="Y163" s="21"/>
      <c r="Z163" s="764" t="s">
        <v>162</v>
      </c>
      <c r="AA163" s="765"/>
      <c r="AB163" s="765"/>
      <c r="AC163" s="765"/>
      <c r="AD163" s="765"/>
      <c r="AE163" s="709"/>
      <c r="AF163" s="709"/>
      <c r="AG163" s="707" t="s">
        <v>88</v>
      </c>
      <c r="AH163" s="34"/>
    </row>
    <row r="164" spans="2:62" ht="12.95" customHeight="1">
      <c r="B164" s="275"/>
      <c r="C164" s="348" t="s">
        <v>153</v>
      </c>
      <c r="D164" s="348"/>
      <c r="E164" s="348"/>
      <c r="F164" s="348"/>
      <c r="G164" s="348"/>
      <c r="H164" s="349"/>
      <c r="I164" s="75"/>
      <c r="J164" s="33"/>
      <c r="K164" s="46"/>
      <c r="L164" s="515" t="s">
        <v>159</v>
      </c>
      <c r="M164" s="385"/>
      <c r="N164" s="385"/>
      <c r="O164" s="385"/>
      <c r="P164" s="386"/>
      <c r="Q164" s="74"/>
      <c r="R164" s="21"/>
      <c r="S164" s="104"/>
      <c r="T164" s="21"/>
      <c r="U164" s="21"/>
      <c r="V164" s="21"/>
      <c r="W164" s="21"/>
      <c r="X164" s="21"/>
      <c r="Y164" s="21"/>
      <c r="Z164" s="766"/>
      <c r="AA164" s="767"/>
      <c r="AB164" s="767"/>
      <c r="AC164" s="767"/>
      <c r="AD164" s="767"/>
      <c r="AE164" s="710"/>
      <c r="AF164" s="710"/>
      <c r="AG164" s="708"/>
      <c r="AH164" s="34"/>
    </row>
    <row r="165" spans="2:62" ht="12.95" customHeight="1">
      <c r="B165" s="275"/>
      <c r="C165" s="352" t="s">
        <v>154</v>
      </c>
      <c r="D165" s="352"/>
      <c r="E165" s="352"/>
      <c r="F165" s="352"/>
      <c r="G165" s="352"/>
      <c r="H165" s="353"/>
      <c r="I165" s="32"/>
      <c r="J165" s="27"/>
      <c r="K165" s="40"/>
      <c r="L165" s="566">
        <f>C147+C150-M150-M154</f>
        <v>0</v>
      </c>
      <c r="M165" s="567"/>
      <c r="N165" s="567"/>
      <c r="O165" s="315" t="s">
        <v>85</v>
      </c>
      <c r="P165" s="316"/>
      <c r="Q165" s="21"/>
      <c r="R165" s="21"/>
      <c r="S165" s="32"/>
      <c r="T165" s="56"/>
      <c r="U165" s="21"/>
      <c r="V165" s="21"/>
      <c r="W165" s="21"/>
      <c r="X165" s="21"/>
      <c r="Y165" s="21"/>
      <c r="Z165" s="168"/>
      <c r="AA165" s="168"/>
      <c r="AB165" s="168"/>
      <c r="AC165" s="168"/>
      <c r="AD165" s="168"/>
      <c r="AE165" s="168"/>
      <c r="AF165" s="168"/>
      <c r="AG165" s="168"/>
      <c r="AH165" s="34"/>
      <c r="AK165" s="276" t="str">
        <f ca="1">Check!S154</f>
        <v/>
      </c>
      <c r="AL165" s="276"/>
      <c r="AM165" s="276"/>
      <c r="AN165" s="276"/>
      <c r="AO165" s="276"/>
      <c r="AP165" s="276"/>
      <c r="AQ165" s="276"/>
      <c r="AR165" s="276"/>
      <c r="AS165" s="276"/>
      <c r="AT165" s="276"/>
      <c r="AU165" s="276"/>
      <c r="AV165" s="276"/>
      <c r="AW165" s="276"/>
      <c r="AX165" s="276"/>
      <c r="AY165" s="276"/>
      <c r="AZ165" s="276"/>
      <c r="BA165" s="276"/>
      <c r="BB165" s="276"/>
      <c r="BC165" s="276"/>
      <c r="BD165" s="276"/>
      <c r="BE165" s="276"/>
      <c r="BF165" s="276"/>
      <c r="BG165" s="276"/>
      <c r="BH165" s="276"/>
      <c r="BI165" s="276"/>
      <c r="BJ165" s="276"/>
    </row>
    <row r="166" spans="2:62" ht="6" customHeight="1">
      <c r="B166" s="223"/>
      <c r="C166" s="204"/>
      <c r="D166" s="204"/>
      <c r="E166" s="204"/>
      <c r="F166" s="204"/>
      <c r="G166" s="204"/>
      <c r="H166" s="205"/>
      <c r="I166" s="32"/>
      <c r="J166" s="21"/>
      <c r="K166" s="21"/>
      <c r="L166" s="21"/>
      <c r="M166" s="21"/>
      <c r="N166" s="504" t="s">
        <v>263</v>
      </c>
      <c r="O166" s="504"/>
      <c r="P166" s="504"/>
      <c r="Q166" s="504"/>
      <c r="R166" s="21"/>
      <c r="S166" s="32"/>
      <c r="T166" s="56"/>
      <c r="U166" s="21"/>
      <c r="V166" s="21"/>
      <c r="W166" s="21"/>
      <c r="X166" s="21"/>
      <c r="Y166" s="21"/>
      <c r="Z166" s="62"/>
      <c r="AA166" s="62"/>
      <c r="AB166" s="62"/>
      <c r="AC166" s="62"/>
      <c r="AD166" s="100"/>
      <c r="AE166" s="100"/>
      <c r="AF166" s="217"/>
      <c r="AG166" s="217"/>
      <c r="AH166" s="34"/>
    </row>
    <row r="167" spans="2:62" ht="12.95" customHeight="1">
      <c r="B167" s="275"/>
      <c r="C167" s="350" t="s">
        <v>269</v>
      </c>
      <c r="D167" s="350"/>
      <c r="E167" s="350"/>
      <c r="F167" s="350"/>
      <c r="G167" s="350"/>
      <c r="H167" s="351"/>
      <c r="I167" s="32"/>
      <c r="J167" s="21"/>
      <c r="K167" s="21"/>
      <c r="L167" s="21"/>
      <c r="M167" s="21"/>
      <c r="N167" s="504"/>
      <c r="O167" s="504"/>
      <c r="P167" s="504"/>
      <c r="Q167" s="504"/>
      <c r="R167" s="21"/>
      <c r="S167" s="32"/>
      <c r="T167" s="56"/>
      <c r="U167" s="21"/>
      <c r="V167" s="21"/>
      <c r="W167" s="21"/>
      <c r="X167" s="21"/>
      <c r="Y167" s="21"/>
      <c r="Z167" s="515" t="s">
        <v>163</v>
      </c>
      <c r="AA167" s="385"/>
      <c r="AB167" s="385"/>
      <c r="AC167" s="385"/>
      <c r="AD167" s="385"/>
      <c r="AE167" s="334"/>
      <c r="AF167" s="334"/>
      <c r="AG167" s="211" t="s">
        <v>88</v>
      </c>
      <c r="AH167" s="34"/>
    </row>
    <row r="168" spans="2:62" ht="6" customHeight="1">
      <c r="B168" s="223"/>
      <c r="C168" s="208"/>
      <c r="D168" s="208"/>
      <c r="E168" s="208"/>
      <c r="F168" s="208"/>
      <c r="G168" s="208"/>
      <c r="H168" s="213"/>
      <c r="I168" s="32"/>
      <c r="J168" s="21"/>
      <c r="K168" s="136"/>
      <c r="L168" s="136"/>
      <c r="M168" s="136"/>
      <c r="N168" s="136"/>
      <c r="O168" s="136"/>
      <c r="P168" s="136"/>
      <c r="Q168" s="136"/>
      <c r="R168" s="21"/>
      <c r="S168" s="32"/>
      <c r="T168" s="56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34"/>
    </row>
    <row r="169" spans="2:62" ht="12.95" customHeight="1">
      <c r="B169" s="275"/>
      <c r="C169" s="86" t="s">
        <v>155</v>
      </c>
      <c r="D169" s="86"/>
      <c r="E169" s="21"/>
      <c r="F169" s="21"/>
      <c r="G169" s="21"/>
      <c r="H169" s="45"/>
      <c r="I169" s="32"/>
      <c r="J169" s="21"/>
      <c r="K169" s="136"/>
      <c r="L169" s="136"/>
      <c r="M169" s="136"/>
      <c r="N169" s="136"/>
      <c r="O169" s="136"/>
      <c r="P169" s="152"/>
      <c r="Q169" s="136"/>
      <c r="R169" s="21"/>
      <c r="S169" s="33"/>
      <c r="T169" s="584" t="s">
        <v>166</v>
      </c>
      <c r="U169" s="585"/>
      <c r="V169" s="585"/>
      <c r="W169" s="585"/>
      <c r="X169" s="586"/>
      <c r="Y169" s="62"/>
      <c r="Z169" s="515" t="s">
        <v>161</v>
      </c>
      <c r="AA169" s="385"/>
      <c r="AB169" s="385"/>
      <c r="AC169" s="385"/>
      <c r="AD169" s="385"/>
      <c r="AE169" s="334"/>
      <c r="AF169" s="334"/>
      <c r="AG169" s="211" t="s">
        <v>88</v>
      </c>
      <c r="AH169" s="34"/>
      <c r="AK169" s="276" t="str">
        <f ca="1">Check!S158</f>
        <v/>
      </c>
      <c r="AL169" s="276"/>
      <c r="AM169" s="276"/>
      <c r="AN169" s="276"/>
      <c r="AO169" s="276"/>
      <c r="AP169" s="276"/>
      <c r="AQ169" s="276"/>
      <c r="AR169" s="276"/>
      <c r="AS169" s="276"/>
      <c r="AT169" s="276"/>
      <c r="AU169" s="276"/>
      <c r="AV169" s="276"/>
      <c r="AW169" s="276"/>
      <c r="AX169" s="276"/>
      <c r="AY169" s="276"/>
      <c r="AZ169" s="276"/>
      <c r="BA169" s="276"/>
      <c r="BB169" s="276"/>
      <c r="BC169" s="276"/>
      <c r="BD169" s="276"/>
      <c r="BE169" s="276"/>
      <c r="BF169" s="276"/>
      <c r="BG169" s="276"/>
      <c r="BH169" s="276"/>
      <c r="BI169" s="276"/>
      <c r="BJ169" s="276"/>
    </row>
    <row r="170" spans="2:62" ht="12.95" customHeight="1">
      <c r="B170" s="275"/>
      <c r="C170" s="86" t="s">
        <v>156</v>
      </c>
      <c r="D170" s="86"/>
      <c r="E170" s="21"/>
      <c r="F170" s="21"/>
      <c r="G170" s="21"/>
      <c r="H170" s="45"/>
      <c r="I170" s="32"/>
      <c r="J170" s="21"/>
      <c r="K170" s="136"/>
      <c r="L170" s="136"/>
      <c r="M170" s="136"/>
      <c r="N170" s="136"/>
      <c r="O170" s="136"/>
      <c r="P170" s="136"/>
      <c r="Q170" s="136"/>
      <c r="R170" s="21"/>
      <c r="S170" s="41"/>
      <c r="T170" s="294"/>
      <c r="U170" s="295"/>
      <c r="V170" s="295"/>
      <c r="W170" s="315" t="s">
        <v>88</v>
      </c>
      <c r="X170" s="316"/>
      <c r="Y170" s="69"/>
      <c r="Z170" s="574" t="s">
        <v>272</v>
      </c>
      <c r="AA170" s="575"/>
      <c r="AB170" s="575"/>
      <c r="AC170" s="575"/>
      <c r="AD170" s="575"/>
      <c r="AE170" s="575"/>
      <c r="AF170" s="575"/>
      <c r="AG170" s="575"/>
      <c r="AH170" s="34"/>
    </row>
    <row r="171" spans="2:62" ht="6" customHeight="1">
      <c r="B171" s="223"/>
      <c r="C171" s="432" t="s">
        <v>244</v>
      </c>
      <c r="D171" s="352"/>
      <c r="E171" s="352"/>
      <c r="F171" s="352"/>
      <c r="G171" s="352"/>
      <c r="H171" s="353"/>
      <c r="I171" s="32"/>
      <c r="J171" s="21"/>
      <c r="K171" s="136"/>
      <c r="L171" s="136"/>
      <c r="M171" s="136"/>
      <c r="N171" s="136"/>
      <c r="O171" s="136"/>
      <c r="P171" s="136"/>
      <c r="Q171" s="136"/>
      <c r="R171" s="21"/>
      <c r="S171" s="32"/>
      <c r="T171" s="80"/>
      <c r="U171" s="80"/>
      <c r="V171" s="80"/>
      <c r="W171" s="81"/>
      <c r="X171" s="81"/>
      <c r="Y171" s="53"/>
      <c r="Z171" s="764" t="s">
        <v>162</v>
      </c>
      <c r="AA171" s="765"/>
      <c r="AB171" s="765"/>
      <c r="AC171" s="765"/>
      <c r="AD171" s="765"/>
      <c r="AE171" s="709"/>
      <c r="AF171" s="709"/>
      <c r="AG171" s="707" t="s">
        <v>88</v>
      </c>
      <c r="AH171" s="34"/>
    </row>
    <row r="172" spans="2:62" ht="12.95" customHeight="1">
      <c r="B172" s="275"/>
      <c r="C172" s="352"/>
      <c r="D172" s="352"/>
      <c r="E172" s="352"/>
      <c r="F172" s="352"/>
      <c r="G172" s="352"/>
      <c r="H172" s="353"/>
      <c r="I172" s="32"/>
      <c r="J172" s="21"/>
      <c r="K172" s="136"/>
      <c r="L172" s="136"/>
      <c r="M172" s="136"/>
      <c r="N172" s="136"/>
      <c r="O172" s="136"/>
      <c r="P172" s="136"/>
      <c r="Q172" s="136"/>
      <c r="R172" s="21"/>
      <c r="S172" s="32"/>
      <c r="T172" s="48"/>
      <c r="U172" s="48"/>
      <c r="V172" s="48"/>
      <c r="W172" s="48"/>
      <c r="X172" s="48"/>
      <c r="Y172" s="48"/>
      <c r="Z172" s="766"/>
      <c r="AA172" s="767"/>
      <c r="AB172" s="767"/>
      <c r="AC172" s="767"/>
      <c r="AD172" s="767"/>
      <c r="AE172" s="710"/>
      <c r="AF172" s="710"/>
      <c r="AG172" s="708"/>
      <c r="AH172" s="34"/>
      <c r="AK172" s="277" t="str">
        <f ca="1">Check!S163</f>
        <v/>
      </c>
      <c r="AL172" s="277"/>
      <c r="AM172" s="277"/>
      <c r="AN172" s="277"/>
      <c r="AO172" s="277"/>
      <c r="AP172" s="277"/>
      <c r="AQ172" s="277"/>
      <c r="AR172" s="277"/>
      <c r="AS172" s="277"/>
      <c r="AT172" s="277"/>
      <c r="AU172" s="277"/>
      <c r="AV172" s="277"/>
      <c r="AW172" s="277"/>
      <c r="AX172" s="277"/>
      <c r="AY172" s="277"/>
      <c r="AZ172" s="277"/>
      <c r="BA172" s="277"/>
      <c r="BB172" s="277"/>
      <c r="BC172" s="277"/>
      <c r="BD172" s="277"/>
      <c r="BE172" s="277"/>
      <c r="BF172" s="277"/>
      <c r="BG172" s="277"/>
      <c r="BH172" s="277"/>
      <c r="BI172" s="277"/>
      <c r="BJ172" s="277"/>
    </row>
    <row r="173" spans="2:62" ht="6" customHeight="1">
      <c r="B173" s="223"/>
      <c r="C173" s="352"/>
      <c r="D173" s="352"/>
      <c r="E173" s="352"/>
      <c r="F173" s="352"/>
      <c r="G173" s="352"/>
      <c r="H173" s="353"/>
      <c r="I173" s="32"/>
      <c r="J173" s="21"/>
      <c r="K173" s="136"/>
      <c r="L173" s="136"/>
      <c r="M173" s="136"/>
      <c r="N173" s="136"/>
      <c r="O173" s="136"/>
      <c r="P173" s="136"/>
      <c r="Q173" s="136"/>
      <c r="R173" s="21"/>
      <c r="S173" s="32"/>
      <c r="T173" s="49"/>
      <c r="U173" s="49"/>
      <c r="V173" s="49"/>
      <c r="W173" s="49"/>
      <c r="X173" s="49"/>
      <c r="Y173" s="49"/>
      <c r="Z173" s="210"/>
      <c r="AA173" s="210"/>
      <c r="AB173" s="210"/>
      <c r="AC173" s="53"/>
      <c r="AD173" s="53"/>
      <c r="AE173" s="53"/>
      <c r="AF173" s="53"/>
      <c r="AG173" s="53"/>
      <c r="AH173" s="34"/>
      <c r="AK173" s="277"/>
      <c r="AL173" s="277"/>
      <c r="AM173" s="277"/>
      <c r="AN173" s="277"/>
      <c r="AO173" s="277"/>
      <c r="AP173" s="277"/>
      <c r="AQ173" s="277"/>
      <c r="AR173" s="277"/>
      <c r="AS173" s="277"/>
      <c r="AT173" s="277"/>
      <c r="AU173" s="277"/>
      <c r="AV173" s="277"/>
      <c r="AW173" s="277"/>
      <c r="AX173" s="277"/>
      <c r="AY173" s="277"/>
      <c r="AZ173" s="277"/>
      <c r="BA173" s="277"/>
      <c r="BB173" s="277"/>
      <c r="BC173" s="277"/>
      <c r="BD173" s="277"/>
      <c r="BE173" s="277"/>
      <c r="BF173" s="277"/>
      <c r="BG173" s="277"/>
      <c r="BH173" s="277"/>
      <c r="BI173" s="277"/>
      <c r="BJ173" s="277"/>
    </row>
    <row r="174" spans="2:62" ht="12.95" customHeight="1">
      <c r="B174" s="223"/>
      <c r="C174" s="432" t="s">
        <v>245</v>
      </c>
      <c r="D174" s="352"/>
      <c r="E174" s="352"/>
      <c r="F174" s="352"/>
      <c r="G174" s="352"/>
      <c r="H174" s="353"/>
      <c r="I174" s="32"/>
      <c r="J174" s="21"/>
      <c r="K174" s="136"/>
      <c r="L174" s="136"/>
      <c r="M174" s="136"/>
      <c r="N174" s="136"/>
      <c r="O174" s="136"/>
      <c r="P174" s="152"/>
      <c r="Q174" s="136"/>
      <c r="R174" s="21"/>
      <c r="S174" s="32"/>
      <c r="T174" s="209"/>
      <c r="U174" s="209"/>
      <c r="V174" s="209"/>
      <c r="W174" s="209"/>
      <c r="X174" s="209"/>
      <c r="Y174" s="53"/>
      <c r="Z174" s="332" t="s">
        <v>163</v>
      </c>
      <c r="AA174" s="333"/>
      <c r="AB174" s="333"/>
      <c r="AC174" s="333"/>
      <c r="AD174" s="333"/>
      <c r="AE174" s="334"/>
      <c r="AF174" s="334"/>
      <c r="AG174" s="211" t="s">
        <v>88</v>
      </c>
      <c r="AH174" s="34"/>
      <c r="AK174" s="277"/>
      <c r="AL174" s="277"/>
      <c r="AM174" s="277"/>
      <c r="AN174" s="277"/>
      <c r="AO174" s="277"/>
      <c r="AP174" s="277"/>
      <c r="AQ174" s="277"/>
      <c r="AR174" s="277"/>
      <c r="AS174" s="277"/>
      <c r="AT174" s="277"/>
      <c r="AU174" s="277"/>
      <c r="AV174" s="277"/>
      <c r="AW174" s="277"/>
      <c r="AX174" s="277"/>
      <c r="AY174" s="277"/>
      <c r="AZ174" s="277"/>
      <c r="BA174" s="277"/>
      <c r="BB174" s="277"/>
      <c r="BC174" s="277"/>
      <c r="BD174" s="277"/>
      <c r="BE174" s="277"/>
      <c r="BF174" s="277"/>
      <c r="BG174" s="277"/>
      <c r="BH174" s="277"/>
      <c r="BI174" s="277"/>
      <c r="BJ174" s="277"/>
    </row>
    <row r="175" spans="2:62" ht="6" customHeight="1">
      <c r="B175" s="223"/>
      <c r="C175" s="352"/>
      <c r="D175" s="352"/>
      <c r="E175" s="352"/>
      <c r="F175" s="352"/>
      <c r="G175" s="352"/>
      <c r="H175" s="353"/>
      <c r="I175" s="32"/>
      <c r="J175" s="21"/>
      <c r="K175" s="21"/>
      <c r="L175" s="21"/>
      <c r="M175" s="21"/>
      <c r="N175" s="21"/>
      <c r="O175" s="21"/>
      <c r="P175" s="56"/>
      <c r="Q175" s="21"/>
      <c r="R175" s="21"/>
      <c r="S175" s="32"/>
      <c r="T175" s="56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34"/>
    </row>
    <row r="176" spans="2:62" ht="12.95" customHeight="1">
      <c r="B176" s="223"/>
      <c r="C176" s="330" t="s">
        <v>170</v>
      </c>
      <c r="D176" s="330"/>
      <c r="E176" s="330"/>
      <c r="F176" s="294"/>
      <c r="G176" s="583"/>
      <c r="H176" s="102" t="s">
        <v>171</v>
      </c>
      <c r="I176" s="32"/>
      <c r="J176" s="21"/>
      <c r="K176" s="21"/>
      <c r="L176" s="21"/>
      <c r="M176" s="21"/>
      <c r="N176" s="21"/>
      <c r="O176" s="21"/>
      <c r="P176" s="56"/>
      <c r="Q176" s="21"/>
      <c r="R176" s="21"/>
      <c r="S176" s="33"/>
      <c r="T176" s="584" t="s">
        <v>167</v>
      </c>
      <c r="U176" s="585"/>
      <c r="V176" s="585"/>
      <c r="W176" s="585"/>
      <c r="X176" s="586"/>
      <c r="Y176" s="13"/>
      <c r="Z176" s="332" t="s">
        <v>161</v>
      </c>
      <c r="AA176" s="333"/>
      <c r="AB176" s="333"/>
      <c r="AC176" s="333"/>
      <c r="AD176" s="333"/>
      <c r="AE176" s="334"/>
      <c r="AF176" s="334"/>
      <c r="AG176" s="211" t="s">
        <v>88</v>
      </c>
      <c r="AH176" s="34"/>
    </row>
    <row r="177" spans="2:62" ht="12.95" customHeight="1">
      <c r="B177" s="275"/>
      <c r="C177" s="350" t="s">
        <v>238</v>
      </c>
      <c r="D177" s="592"/>
      <c r="E177" s="592"/>
      <c r="F177" s="592"/>
      <c r="G177" s="592"/>
      <c r="H177" s="593"/>
      <c r="I177" s="32"/>
      <c r="J177" s="21"/>
      <c r="K177" s="21"/>
      <c r="L177" s="21"/>
      <c r="M177" s="21"/>
      <c r="N177" s="21"/>
      <c r="O177" s="21"/>
      <c r="P177" s="56"/>
      <c r="Q177" s="21"/>
      <c r="R177" s="21"/>
      <c r="S177" s="41"/>
      <c r="T177" s="294"/>
      <c r="U177" s="295"/>
      <c r="V177" s="295"/>
      <c r="W177" s="315" t="s">
        <v>88</v>
      </c>
      <c r="X177" s="316"/>
      <c r="Y177" s="14"/>
      <c r="Z177" s="574" t="s">
        <v>272</v>
      </c>
      <c r="AA177" s="575"/>
      <c r="AB177" s="575"/>
      <c r="AC177" s="575"/>
      <c r="AD177" s="575"/>
      <c r="AE177" s="575"/>
      <c r="AF177" s="575"/>
      <c r="AG177" s="575"/>
      <c r="AH177" s="34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</row>
    <row r="178" spans="2:62" ht="6" customHeight="1">
      <c r="B178" s="223"/>
      <c r="C178" s="592"/>
      <c r="D178" s="592"/>
      <c r="E178" s="592"/>
      <c r="F178" s="592"/>
      <c r="G178" s="592"/>
      <c r="H178" s="593"/>
      <c r="I178" s="32"/>
      <c r="J178" s="21"/>
      <c r="K178" s="21"/>
      <c r="L178" s="21"/>
      <c r="M178" s="21"/>
      <c r="N178" s="21"/>
      <c r="O178" s="21"/>
      <c r="P178" s="56"/>
      <c r="Q178" s="21"/>
      <c r="R178" s="21"/>
      <c r="S178" s="32"/>
      <c r="T178" s="80"/>
      <c r="U178" s="80"/>
      <c r="V178" s="80"/>
      <c r="W178" s="81"/>
      <c r="X178" s="81"/>
      <c r="Y178" s="53"/>
      <c r="Z178" s="764" t="s">
        <v>162</v>
      </c>
      <c r="AA178" s="765"/>
      <c r="AB178" s="765"/>
      <c r="AC178" s="765"/>
      <c r="AD178" s="765"/>
      <c r="AE178" s="709"/>
      <c r="AF178" s="709"/>
      <c r="AG178" s="707" t="s">
        <v>88</v>
      </c>
      <c r="AH178" s="34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</row>
    <row r="179" spans="2:62" ht="12.95" customHeight="1">
      <c r="B179" s="275"/>
      <c r="C179" s="348" t="s">
        <v>169</v>
      </c>
      <c r="D179" s="348"/>
      <c r="E179" s="348"/>
      <c r="F179" s="348"/>
      <c r="G179" s="348"/>
      <c r="H179" s="349"/>
      <c r="I179" s="32"/>
      <c r="J179" s="168"/>
      <c r="K179" s="168"/>
      <c r="L179" s="168"/>
      <c r="M179" s="168"/>
      <c r="N179" s="168"/>
      <c r="O179" s="168"/>
      <c r="P179" s="168"/>
      <c r="Q179" s="168"/>
      <c r="R179" s="21"/>
      <c r="S179" s="32"/>
      <c r="T179" s="48"/>
      <c r="U179" s="48"/>
      <c r="V179" s="48"/>
      <c r="W179" s="48"/>
      <c r="X179" s="48"/>
      <c r="Y179" s="48"/>
      <c r="Z179" s="766"/>
      <c r="AA179" s="767"/>
      <c r="AB179" s="767"/>
      <c r="AC179" s="767"/>
      <c r="AD179" s="767"/>
      <c r="AE179" s="710"/>
      <c r="AF179" s="710"/>
      <c r="AG179" s="708"/>
      <c r="AH179" s="34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</row>
    <row r="180" spans="2:62" ht="6" customHeight="1">
      <c r="B180" s="223"/>
      <c r="C180" s="208"/>
      <c r="D180" s="208"/>
      <c r="E180" s="208"/>
      <c r="F180" s="208"/>
      <c r="G180" s="208"/>
      <c r="H180" s="213"/>
      <c r="I180" s="32"/>
      <c r="J180" s="168"/>
      <c r="K180" s="168"/>
      <c r="L180" s="168"/>
      <c r="M180" s="168"/>
      <c r="N180" s="168"/>
      <c r="O180" s="168"/>
      <c r="P180" s="168"/>
      <c r="Q180" s="168"/>
      <c r="R180" s="21"/>
      <c r="S180" s="32"/>
      <c r="T180" s="49"/>
      <c r="U180" s="49"/>
      <c r="V180" s="49"/>
      <c r="W180" s="49"/>
      <c r="X180" s="49"/>
      <c r="Y180" s="49"/>
      <c r="Z180" s="210"/>
      <c r="AA180" s="210"/>
      <c r="AB180" s="210"/>
      <c r="AC180" s="53"/>
      <c r="AD180" s="53"/>
      <c r="AE180" s="53"/>
      <c r="AF180" s="53"/>
      <c r="AG180" s="53"/>
      <c r="AH180" s="34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</row>
    <row r="181" spans="2:62" ht="12.95" customHeight="1">
      <c r="B181" s="275"/>
      <c r="C181" s="348" t="s">
        <v>157</v>
      </c>
      <c r="D181" s="348"/>
      <c r="E181" s="348"/>
      <c r="F181" s="348"/>
      <c r="G181" s="348"/>
      <c r="H181" s="349"/>
      <c r="I181" s="32"/>
      <c r="J181" s="168"/>
      <c r="K181" s="168"/>
      <c r="L181" s="168"/>
      <c r="M181" s="168"/>
      <c r="N181" s="168"/>
      <c r="O181" s="168"/>
      <c r="P181" s="168"/>
      <c r="Q181" s="168"/>
      <c r="R181" s="21"/>
      <c r="S181" s="32"/>
      <c r="T181" s="209"/>
      <c r="U181" s="209"/>
      <c r="V181" s="209"/>
      <c r="W181" s="209"/>
      <c r="X181" s="209"/>
      <c r="Y181" s="53"/>
      <c r="Z181" s="332" t="s">
        <v>163</v>
      </c>
      <c r="AA181" s="333"/>
      <c r="AB181" s="333"/>
      <c r="AC181" s="333"/>
      <c r="AD181" s="333"/>
      <c r="AE181" s="334"/>
      <c r="AF181" s="334"/>
      <c r="AG181" s="211" t="s">
        <v>88</v>
      </c>
      <c r="AH181" s="34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</row>
    <row r="182" spans="2:62" ht="6" customHeight="1">
      <c r="B182" s="223"/>
      <c r="C182" s="135"/>
      <c r="D182" s="135"/>
      <c r="E182" s="136"/>
      <c r="F182" s="136"/>
      <c r="G182" s="136"/>
      <c r="H182" s="137"/>
      <c r="I182" s="32"/>
      <c r="J182" s="168"/>
      <c r="K182" s="168"/>
      <c r="L182" s="168"/>
      <c r="M182" s="168"/>
      <c r="N182" s="168"/>
      <c r="O182" s="168"/>
      <c r="P182" s="168"/>
      <c r="Q182" s="168"/>
      <c r="R182" s="21"/>
      <c r="S182" s="32"/>
      <c r="T182" s="56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34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</row>
    <row r="183" spans="2:62" ht="12.95" customHeight="1">
      <c r="B183" s="275"/>
      <c r="C183" s="86" t="s">
        <v>158</v>
      </c>
      <c r="D183" s="86"/>
      <c r="E183" s="21"/>
      <c r="F183" s="21"/>
      <c r="G183" s="21"/>
      <c r="H183" s="45"/>
      <c r="I183" s="32"/>
      <c r="J183" s="168"/>
      <c r="K183" s="168"/>
      <c r="L183" s="168"/>
      <c r="M183" s="168"/>
      <c r="N183" s="168"/>
      <c r="O183" s="168"/>
      <c r="P183" s="168"/>
      <c r="Q183" s="168"/>
      <c r="R183" s="21"/>
      <c r="S183" s="33"/>
      <c r="T183" s="515" t="s">
        <v>168</v>
      </c>
      <c r="U183" s="385"/>
      <c r="V183" s="385"/>
      <c r="W183" s="385"/>
      <c r="X183" s="386"/>
      <c r="Y183" s="21"/>
      <c r="Z183" s="332" t="s">
        <v>161</v>
      </c>
      <c r="AA183" s="333"/>
      <c r="AB183" s="333"/>
      <c r="AC183" s="333"/>
      <c r="AD183" s="333"/>
      <c r="AE183" s="334"/>
      <c r="AF183" s="334"/>
      <c r="AG183" s="211" t="s">
        <v>88</v>
      </c>
      <c r="AH183" s="34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</row>
    <row r="184" spans="2:62" ht="12.95" customHeight="1">
      <c r="B184" s="223"/>
      <c r="C184" s="330" t="s">
        <v>170</v>
      </c>
      <c r="D184" s="330"/>
      <c r="E184" s="330"/>
      <c r="F184" s="294"/>
      <c r="G184" s="583"/>
      <c r="H184" s="102" t="s">
        <v>171</v>
      </c>
      <c r="I184" s="32"/>
      <c r="J184" s="168"/>
      <c r="K184" s="168"/>
      <c r="L184" s="168"/>
      <c r="M184" s="168"/>
      <c r="N184" s="168"/>
      <c r="O184" s="168"/>
      <c r="P184" s="168"/>
      <c r="Q184" s="168"/>
      <c r="R184" s="21"/>
      <c r="S184" s="21"/>
      <c r="T184" s="294"/>
      <c r="U184" s="295"/>
      <c r="V184" s="295"/>
      <c r="W184" s="315" t="s">
        <v>88</v>
      </c>
      <c r="X184" s="316"/>
      <c r="Y184" s="21"/>
      <c r="Z184" s="21"/>
      <c r="AA184" s="21"/>
      <c r="AB184" s="21"/>
      <c r="AC184" s="21"/>
      <c r="AD184" s="21"/>
      <c r="AE184" s="21"/>
      <c r="AF184" s="21"/>
      <c r="AG184" s="21"/>
      <c r="AH184" s="34"/>
    </row>
    <row r="185" spans="2:62" ht="12.95" customHeight="1">
      <c r="B185" s="275"/>
      <c r="C185" s="329" t="s">
        <v>246</v>
      </c>
      <c r="D185" s="330"/>
      <c r="E185" s="330"/>
      <c r="F185" s="330"/>
      <c r="G185" s="330"/>
      <c r="H185" s="331"/>
      <c r="I185" s="32"/>
      <c r="J185" s="168"/>
      <c r="K185" s="168"/>
      <c r="L185" s="168"/>
      <c r="M185" s="168"/>
      <c r="N185" s="168"/>
      <c r="O185" s="168"/>
      <c r="P185" s="168"/>
      <c r="Q185" s="168"/>
      <c r="R185" s="21"/>
      <c r="S185" s="21"/>
      <c r="T185" s="210"/>
      <c r="U185" s="210"/>
      <c r="V185" s="210"/>
      <c r="W185" s="53"/>
      <c r="X185" s="53"/>
      <c r="Y185" s="21"/>
      <c r="Z185" s="332" t="s">
        <v>162</v>
      </c>
      <c r="AA185" s="333"/>
      <c r="AB185" s="333"/>
      <c r="AC185" s="333"/>
      <c r="AD185" s="333"/>
      <c r="AE185" s="334"/>
      <c r="AF185" s="334"/>
      <c r="AG185" s="211" t="s">
        <v>88</v>
      </c>
      <c r="AH185" s="34"/>
    </row>
    <row r="186" spans="2:62" ht="6" customHeight="1">
      <c r="B186" s="38"/>
      <c r="C186" s="21"/>
      <c r="D186" s="21"/>
      <c r="E186" s="21"/>
      <c r="F186" s="21"/>
      <c r="G186" s="21"/>
      <c r="H186" s="45"/>
      <c r="I186" s="32"/>
      <c r="J186" s="168"/>
      <c r="K186" s="168"/>
      <c r="L186" s="168"/>
      <c r="M186" s="168"/>
      <c r="N186" s="168"/>
      <c r="O186" s="168"/>
      <c r="P186" s="168"/>
      <c r="Q186" s="168"/>
      <c r="R186" s="21"/>
      <c r="S186" s="21"/>
      <c r="T186" s="210"/>
      <c r="U186" s="210"/>
      <c r="V186" s="210"/>
      <c r="W186" s="53"/>
      <c r="X186" s="53"/>
      <c r="Y186" s="21"/>
      <c r="Z186" s="21"/>
      <c r="AA186" s="21"/>
      <c r="AB186" s="21"/>
      <c r="AC186" s="21"/>
      <c r="AD186" s="21"/>
      <c r="AE186" s="21"/>
      <c r="AF186" s="21"/>
      <c r="AG186" s="21"/>
      <c r="AH186" s="34"/>
    </row>
    <row r="187" spans="2:62" ht="12.95" customHeight="1">
      <c r="B187" s="38"/>
      <c r="C187" s="335"/>
      <c r="D187" s="335"/>
      <c r="E187" s="335"/>
      <c r="F187" s="335"/>
      <c r="G187" s="335"/>
      <c r="H187" s="45"/>
      <c r="I187" s="32"/>
      <c r="J187" s="21"/>
      <c r="K187" s="21"/>
      <c r="L187" s="21"/>
      <c r="M187" s="21"/>
      <c r="N187" s="21"/>
      <c r="O187" s="21"/>
      <c r="P187" s="56"/>
      <c r="Q187" s="21"/>
      <c r="R187" s="21"/>
      <c r="S187" s="21"/>
      <c r="T187" s="210"/>
      <c r="U187" s="210"/>
      <c r="V187" s="210"/>
      <c r="W187" s="53"/>
      <c r="X187" s="53"/>
      <c r="Y187" s="21"/>
      <c r="Z187" s="332" t="s">
        <v>163</v>
      </c>
      <c r="AA187" s="333"/>
      <c r="AB187" s="333"/>
      <c r="AC187" s="333"/>
      <c r="AD187" s="333"/>
      <c r="AE187" s="334"/>
      <c r="AF187" s="334"/>
      <c r="AG187" s="211" t="s">
        <v>88</v>
      </c>
      <c r="AH187" s="34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</row>
    <row r="188" spans="2:62" ht="12" customHeight="1">
      <c r="B188" s="38"/>
      <c r="C188" s="335"/>
      <c r="D188" s="335"/>
      <c r="E188" s="335"/>
      <c r="F188" s="335"/>
      <c r="G188" s="335"/>
      <c r="H188" s="21"/>
      <c r="I188" s="32"/>
      <c r="J188" s="21"/>
      <c r="K188" s="21"/>
      <c r="L188" s="21"/>
      <c r="M188" s="21"/>
      <c r="N188" s="21"/>
      <c r="O188" s="21"/>
      <c r="P188" s="56"/>
      <c r="Q188" s="21"/>
      <c r="R188" s="21"/>
      <c r="S188" s="21"/>
      <c r="T188" s="210"/>
      <c r="U188" s="210"/>
      <c r="V188" s="210"/>
      <c r="W188" s="53"/>
      <c r="X188" s="53"/>
      <c r="Y188" s="21"/>
      <c r="Z188" s="209"/>
      <c r="AA188" s="209"/>
      <c r="AB188" s="209"/>
      <c r="AC188" s="209"/>
      <c r="AD188" s="215"/>
      <c r="AE188" s="215"/>
      <c r="AF188" s="53"/>
      <c r="AG188" s="53"/>
      <c r="AH188" s="34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</row>
    <row r="189" spans="2:62" ht="6" customHeight="1">
      <c r="B189" s="103"/>
      <c r="C189" s="25"/>
      <c r="D189" s="25"/>
      <c r="E189" s="25"/>
      <c r="F189" s="25"/>
      <c r="G189" s="25"/>
      <c r="H189" s="25"/>
      <c r="I189" s="33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34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</row>
    <row r="190" spans="2:62" ht="24" customHeight="1">
      <c r="B190" s="387" t="s">
        <v>106</v>
      </c>
      <c r="C190" s="433" t="s">
        <v>109</v>
      </c>
      <c r="D190" s="296"/>
      <c r="E190" s="296"/>
      <c r="F190" s="296"/>
      <c r="G190" s="434"/>
      <c r="H190" s="339" t="s">
        <v>111</v>
      </c>
      <c r="I190" s="337"/>
      <c r="J190" s="337"/>
      <c r="K190" s="337"/>
      <c r="L190" s="337"/>
      <c r="M190" s="337"/>
      <c r="N190" s="570" t="s">
        <v>110</v>
      </c>
      <c r="O190" s="571"/>
      <c r="P190" s="571"/>
      <c r="Q190" s="571"/>
      <c r="R190" s="571"/>
      <c r="S190" s="572" t="s">
        <v>137</v>
      </c>
      <c r="T190" s="572"/>
      <c r="U190" s="572"/>
      <c r="V190" s="572"/>
      <c r="W190" s="573"/>
      <c r="X190" s="339" t="s">
        <v>111</v>
      </c>
      <c r="Y190" s="337"/>
      <c r="Z190" s="337"/>
      <c r="AA190" s="337"/>
      <c r="AB190" s="337"/>
      <c r="AC190" s="338"/>
      <c r="AD190" s="422" t="s">
        <v>110</v>
      </c>
      <c r="AE190" s="423"/>
      <c r="AF190" s="423"/>
      <c r="AG190" s="423"/>
      <c r="AH190" s="424"/>
      <c r="AK190" s="278" t="s">
        <v>1627</v>
      </c>
      <c r="AL190" s="278"/>
      <c r="AM190" s="278"/>
      <c r="AN190" s="278"/>
      <c r="AO190" s="278"/>
      <c r="AP190" s="278"/>
      <c r="AQ190" s="278"/>
      <c r="AR190" s="278"/>
      <c r="AS190" s="278"/>
      <c r="AT190" s="278"/>
      <c r="AU190" s="278"/>
      <c r="AV190" s="278"/>
      <c r="AW190" s="278"/>
      <c r="AX190" s="278"/>
      <c r="AY190" s="278"/>
      <c r="AZ190" s="278"/>
      <c r="BA190" s="278"/>
      <c r="BB190" s="278"/>
      <c r="BC190" s="278"/>
      <c r="BD190" s="278"/>
      <c r="BE190" s="278"/>
      <c r="BF190" s="278"/>
      <c r="BG190" s="278"/>
      <c r="BH190" s="278"/>
      <c r="BI190" s="278"/>
      <c r="BJ190" s="278"/>
    </row>
    <row r="191" spans="2:62" ht="18" customHeight="1">
      <c r="B191" s="388"/>
      <c r="C191" s="319"/>
      <c r="D191" s="320"/>
      <c r="E191" s="320"/>
      <c r="F191" s="320"/>
      <c r="G191" s="321"/>
      <c r="H191" s="322"/>
      <c r="I191" s="323"/>
      <c r="J191" s="323"/>
      <c r="K191" s="323"/>
      <c r="L191" s="323"/>
      <c r="M191" s="324"/>
      <c r="N191" s="576"/>
      <c r="O191" s="326"/>
      <c r="P191" s="326"/>
      <c r="Q191" s="326"/>
      <c r="R191" s="326"/>
      <c r="S191" s="327"/>
      <c r="T191" s="327"/>
      <c r="U191" s="327"/>
      <c r="V191" s="327"/>
      <c r="W191" s="328"/>
      <c r="X191" s="322"/>
      <c r="Y191" s="323"/>
      <c r="Z191" s="323"/>
      <c r="AA191" s="323"/>
      <c r="AB191" s="323"/>
      <c r="AC191" s="324"/>
      <c r="AD191" s="577"/>
      <c r="AE191" s="407"/>
      <c r="AF191" s="407"/>
      <c r="AG191" s="407"/>
      <c r="AH191" s="416"/>
      <c r="AK191" s="278"/>
      <c r="AL191" s="278"/>
      <c r="AM191" s="278"/>
      <c r="AN191" s="278"/>
      <c r="AO191" s="278"/>
      <c r="AP191" s="278"/>
      <c r="AQ191" s="278"/>
      <c r="AR191" s="278"/>
      <c r="AS191" s="278"/>
      <c r="AT191" s="278"/>
      <c r="AU191" s="278"/>
      <c r="AV191" s="278"/>
      <c r="AW191" s="278"/>
      <c r="AX191" s="278"/>
      <c r="AY191" s="278"/>
      <c r="AZ191" s="278"/>
      <c r="BA191" s="278"/>
      <c r="BB191" s="278"/>
      <c r="BC191" s="278"/>
      <c r="BD191" s="278"/>
      <c r="BE191" s="278"/>
      <c r="BF191" s="278"/>
      <c r="BG191" s="278"/>
      <c r="BH191" s="278"/>
      <c r="BI191" s="278"/>
      <c r="BJ191" s="278"/>
    </row>
    <row r="192" spans="2:62" ht="18" customHeight="1">
      <c r="B192" s="388"/>
      <c r="C192" s="319"/>
      <c r="D192" s="320"/>
      <c r="E192" s="320"/>
      <c r="F192" s="320"/>
      <c r="G192" s="321"/>
      <c r="H192" s="322"/>
      <c r="I192" s="323"/>
      <c r="J192" s="323"/>
      <c r="K192" s="323"/>
      <c r="L192" s="323"/>
      <c r="M192" s="324"/>
      <c r="N192" s="325"/>
      <c r="O192" s="326"/>
      <c r="P192" s="326"/>
      <c r="Q192" s="326"/>
      <c r="R192" s="326"/>
      <c r="S192" s="327"/>
      <c r="T192" s="327"/>
      <c r="U192" s="327"/>
      <c r="V192" s="327"/>
      <c r="W192" s="328"/>
      <c r="X192" s="322"/>
      <c r="Y192" s="323"/>
      <c r="Z192" s="323"/>
      <c r="AA192" s="323"/>
      <c r="AB192" s="323"/>
      <c r="AC192" s="324"/>
      <c r="AD192" s="406"/>
      <c r="AE192" s="407"/>
      <c r="AF192" s="407"/>
      <c r="AG192" s="407"/>
      <c r="AH192" s="416"/>
      <c r="AK192" s="278"/>
      <c r="AL192" s="278"/>
      <c r="AM192" s="278"/>
      <c r="AN192" s="278"/>
      <c r="AO192" s="278"/>
      <c r="AP192" s="278"/>
      <c r="AQ192" s="278"/>
      <c r="AR192" s="278"/>
      <c r="AS192" s="278"/>
      <c r="AT192" s="278"/>
      <c r="AU192" s="278"/>
      <c r="AV192" s="278"/>
      <c r="AW192" s="278"/>
      <c r="AX192" s="278"/>
      <c r="AY192" s="278"/>
      <c r="AZ192" s="278"/>
      <c r="BA192" s="278"/>
      <c r="BB192" s="278"/>
      <c r="BC192" s="278"/>
      <c r="BD192" s="278"/>
      <c r="BE192" s="278"/>
      <c r="BF192" s="278"/>
      <c r="BG192" s="278"/>
      <c r="BH192" s="278"/>
      <c r="BI192" s="278"/>
      <c r="BJ192" s="278"/>
    </row>
    <row r="193" spans="1:64" ht="18" customHeight="1">
      <c r="B193" s="388"/>
      <c r="C193" s="319"/>
      <c r="D193" s="320"/>
      <c r="E193" s="320"/>
      <c r="F193" s="320"/>
      <c r="G193" s="321"/>
      <c r="H193" s="322"/>
      <c r="I193" s="323"/>
      <c r="J193" s="323"/>
      <c r="K193" s="323"/>
      <c r="L193" s="323"/>
      <c r="M193" s="324"/>
      <c r="N193" s="325"/>
      <c r="O193" s="326"/>
      <c r="P193" s="326"/>
      <c r="Q193" s="326"/>
      <c r="R193" s="326"/>
      <c r="S193" s="327"/>
      <c r="T193" s="327"/>
      <c r="U193" s="327"/>
      <c r="V193" s="327"/>
      <c r="W193" s="328"/>
      <c r="X193" s="322"/>
      <c r="Y193" s="323"/>
      <c r="Z193" s="323"/>
      <c r="AA193" s="323"/>
      <c r="AB193" s="323"/>
      <c r="AC193" s="324"/>
      <c r="AD193" s="406"/>
      <c r="AE193" s="407"/>
      <c r="AF193" s="407"/>
      <c r="AG193" s="407"/>
      <c r="AH193" s="416"/>
      <c r="AK193" s="278" t="s">
        <v>1626</v>
      </c>
      <c r="AL193" s="278"/>
      <c r="AM193" s="278"/>
      <c r="AN193" s="278"/>
      <c r="AO193" s="278"/>
      <c r="AP193" s="278"/>
      <c r="AQ193" s="278"/>
      <c r="AR193" s="278"/>
      <c r="AS193" s="278"/>
      <c r="AT193" s="278"/>
      <c r="AU193" s="278"/>
      <c r="AV193" s="278"/>
      <c r="AW193" s="278"/>
      <c r="AX193" s="278"/>
      <c r="AY193" s="278"/>
      <c r="AZ193" s="278"/>
      <c r="BA193" s="278"/>
      <c r="BB193" s="278"/>
      <c r="BC193" s="278"/>
      <c r="BD193" s="278"/>
      <c r="BE193" s="278"/>
      <c r="BF193" s="278"/>
      <c r="BG193" s="278"/>
      <c r="BH193" s="278"/>
      <c r="BI193" s="278"/>
      <c r="BJ193" s="278"/>
    </row>
    <row r="194" spans="1:64" ht="18" customHeight="1">
      <c r="B194" s="388"/>
      <c r="C194" s="319"/>
      <c r="D194" s="320"/>
      <c r="E194" s="320"/>
      <c r="F194" s="320"/>
      <c r="G194" s="321"/>
      <c r="H194" s="322"/>
      <c r="I194" s="323"/>
      <c r="J194" s="323"/>
      <c r="K194" s="323"/>
      <c r="L194" s="323"/>
      <c r="M194" s="324"/>
      <c r="N194" s="325"/>
      <c r="O194" s="326"/>
      <c r="P194" s="326"/>
      <c r="Q194" s="326"/>
      <c r="R194" s="326"/>
      <c r="S194" s="327"/>
      <c r="T194" s="327"/>
      <c r="U194" s="327"/>
      <c r="V194" s="327"/>
      <c r="W194" s="328"/>
      <c r="X194" s="322"/>
      <c r="Y194" s="323"/>
      <c r="Z194" s="323"/>
      <c r="AA194" s="323"/>
      <c r="AB194" s="323"/>
      <c r="AC194" s="324"/>
      <c r="AD194" s="406"/>
      <c r="AE194" s="407"/>
      <c r="AF194" s="407"/>
      <c r="AG194" s="407"/>
      <c r="AH194" s="416"/>
      <c r="AK194" s="278"/>
      <c r="AL194" s="278"/>
      <c r="AM194" s="278"/>
      <c r="AN194" s="278"/>
      <c r="AO194" s="278"/>
      <c r="AP194" s="278"/>
      <c r="AQ194" s="278"/>
      <c r="AR194" s="278"/>
      <c r="AS194" s="278"/>
      <c r="AT194" s="278"/>
      <c r="AU194" s="278"/>
      <c r="AV194" s="278"/>
      <c r="AW194" s="278"/>
      <c r="AX194" s="278"/>
      <c r="AY194" s="278"/>
      <c r="AZ194" s="278"/>
      <c r="BA194" s="278"/>
      <c r="BB194" s="278"/>
      <c r="BC194" s="278"/>
      <c r="BD194" s="278"/>
      <c r="BE194" s="278"/>
      <c r="BF194" s="278"/>
      <c r="BG194" s="278"/>
      <c r="BH194" s="278"/>
      <c r="BI194" s="278"/>
      <c r="BJ194" s="278"/>
    </row>
    <row r="195" spans="1:64" ht="20.100000000000001" customHeight="1" thickBot="1">
      <c r="B195" s="389"/>
      <c r="C195" s="417"/>
      <c r="D195" s="418"/>
      <c r="E195" s="418"/>
      <c r="F195" s="418"/>
      <c r="G195" s="419"/>
      <c r="H195" s="497"/>
      <c r="I195" s="498"/>
      <c r="J195" s="498"/>
      <c r="K195" s="498"/>
      <c r="L195" s="498"/>
      <c r="M195" s="499"/>
      <c r="N195" s="555"/>
      <c r="O195" s="556"/>
      <c r="P195" s="556"/>
      <c r="Q195" s="556"/>
      <c r="R195" s="556"/>
      <c r="S195" s="557"/>
      <c r="T195" s="557"/>
      <c r="U195" s="557"/>
      <c r="V195" s="557"/>
      <c r="W195" s="558"/>
      <c r="X195" s="497"/>
      <c r="Y195" s="498"/>
      <c r="Z195" s="498"/>
      <c r="AA195" s="498"/>
      <c r="AB195" s="498"/>
      <c r="AC195" s="499"/>
      <c r="AD195" s="500"/>
      <c r="AE195" s="501"/>
      <c r="AF195" s="501"/>
      <c r="AG195" s="501"/>
      <c r="AH195" s="503"/>
      <c r="AK195" s="278"/>
      <c r="AL195" s="278"/>
      <c r="AM195" s="278"/>
      <c r="AN195" s="278"/>
      <c r="AO195" s="278"/>
      <c r="AP195" s="278"/>
      <c r="AQ195" s="278"/>
      <c r="AR195" s="278"/>
      <c r="AS195" s="278"/>
      <c r="AT195" s="278"/>
      <c r="AU195" s="278"/>
      <c r="AV195" s="278"/>
      <c r="AW195" s="278"/>
      <c r="AX195" s="278"/>
      <c r="AY195" s="278"/>
      <c r="AZ195" s="278"/>
      <c r="BA195" s="278"/>
      <c r="BB195" s="278"/>
      <c r="BC195" s="278"/>
      <c r="BD195" s="278"/>
      <c r="BE195" s="278"/>
      <c r="BF195" s="278"/>
      <c r="BG195" s="278"/>
      <c r="BH195" s="278"/>
      <c r="BI195" s="278"/>
      <c r="BJ195" s="278"/>
    </row>
    <row r="196" spans="1:64" ht="14.25" thickBot="1">
      <c r="B196" s="125"/>
      <c r="C196" s="126"/>
      <c r="D196" s="126"/>
      <c r="E196" s="126"/>
      <c r="F196" s="126"/>
      <c r="G196" s="126"/>
      <c r="H196" s="127"/>
      <c r="I196" s="127"/>
      <c r="J196" s="127"/>
      <c r="K196" s="127"/>
      <c r="L196" s="127"/>
      <c r="M196" s="127"/>
      <c r="N196" s="128"/>
      <c r="O196" s="128"/>
      <c r="P196" s="128"/>
      <c r="Q196" s="128"/>
      <c r="R196" s="128"/>
      <c r="S196" s="125"/>
      <c r="T196" s="126"/>
      <c r="U196" s="126"/>
      <c r="V196" s="126"/>
      <c r="W196" s="126"/>
      <c r="X196" s="126"/>
      <c r="Y196" s="127"/>
      <c r="Z196" s="127"/>
      <c r="AA196" s="127"/>
      <c r="AB196" s="127"/>
      <c r="AC196" s="127"/>
      <c r="AD196" s="128"/>
      <c r="AE196" s="128"/>
      <c r="AF196" s="128"/>
      <c r="AG196" s="128"/>
      <c r="AH196" s="128"/>
    </row>
    <row r="197" spans="1:64">
      <c r="A197" s="133"/>
      <c r="B197" s="408" t="s">
        <v>229</v>
      </c>
      <c r="C197" s="409"/>
      <c r="D197" s="409"/>
      <c r="E197" s="41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79" t="s">
        <v>1623</v>
      </c>
      <c r="AC197" s="279"/>
      <c r="AD197" s="279"/>
      <c r="AE197" s="279"/>
      <c r="AF197" s="279"/>
      <c r="AG197" s="279"/>
      <c r="AH197" s="279"/>
      <c r="AL197"/>
      <c r="BL197" s="256">
        <f ca="1">Check!$N$20</f>
        <v>0</v>
      </c>
    </row>
    <row r="198" spans="1:64" ht="14.25" thickBot="1">
      <c r="A198" s="133"/>
      <c r="B198" s="411"/>
      <c r="C198" s="412"/>
      <c r="D198" s="412"/>
      <c r="E198" s="413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</row>
    <row r="199" spans="1:64">
      <c r="A199" s="133"/>
      <c r="B199" s="28"/>
      <c r="C199" s="28"/>
      <c r="D199" s="28"/>
      <c r="E199" s="28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</row>
    <row r="200" spans="1:64" ht="25.5">
      <c r="A200" s="133"/>
      <c r="B200" s="414" t="s">
        <v>251</v>
      </c>
      <c r="C200" s="415"/>
      <c r="D200" s="415"/>
      <c r="E200" s="415"/>
      <c r="F200" s="415"/>
      <c r="G200" s="415"/>
      <c r="H200" s="415"/>
      <c r="I200" s="415"/>
      <c r="J200" s="415"/>
      <c r="K200" s="415"/>
      <c r="L200" s="415"/>
      <c r="M200" s="415"/>
      <c r="N200" s="415"/>
      <c r="O200" s="415"/>
      <c r="P200" s="415"/>
      <c r="Q200" s="415"/>
      <c r="R200" s="415"/>
      <c r="S200" s="415"/>
      <c r="T200" s="415"/>
      <c r="U200" s="415"/>
      <c r="V200" s="415"/>
      <c r="W200" s="415"/>
      <c r="X200" s="415"/>
      <c r="Y200" s="415"/>
      <c r="Z200" s="415"/>
      <c r="AA200" s="415"/>
      <c r="AB200" s="415"/>
      <c r="AC200" s="415"/>
      <c r="AD200" s="415"/>
      <c r="AE200" s="415"/>
      <c r="AF200" s="415"/>
      <c r="AG200" s="415"/>
      <c r="AH200" s="415"/>
    </row>
    <row r="201" spans="1:64" ht="14.25" thickBot="1">
      <c r="A201" s="133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</row>
    <row r="202" spans="1:64" ht="24" customHeight="1" thickBot="1">
      <c r="A202" s="133"/>
      <c r="B202" s="553" t="s">
        <v>296</v>
      </c>
      <c r="C202" s="554"/>
      <c r="D202" s="554"/>
      <c r="E202" s="554"/>
      <c r="F202" s="554"/>
      <c r="G202" s="554"/>
      <c r="H202" s="474"/>
      <c r="I202" s="474"/>
      <c r="J202" s="474"/>
      <c r="K202" s="474"/>
      <c r="L202" s="474"/>
      <c r="M202" s="474"/>
      <c r="N202" s="474"/>
      <c r="O202" s="474"/>
      <c r="P202" s="474"/>
      <c r="Q202" s="474"/>
      <c r="R202" s="474"/>
      <c r="S202" s="474"/>
      <c r="T202" s="474"/>
      <c r="U202" s="474"/>
      <c r="V202" s="474"/>
      <c r="W202" s="474"/>
      <c r="X202" s="474"/>
      <c r="Y202" s="474"/>
      <c r="Z202" s="474"/>
      <c r="AA202" s="474"/>
      <c r="AB202" s="474"/>
      <c r="AC202" s="474"/>
      <c r="AD202" s="474"/>
      <c r="AE202" s="474"/>
      <c r="AF202" s="474"/>
      <c r="AG202" s="474"/>
      <c r="AH202" s="475"/>
    </row>
    <row r="203" spans="1:64" ht="14.25" thickTop="1">
      <c r="A203" s="133"/>
      <c r="B203" s="398" t="s">
        <v>38</v>
      </c>
      <c r="C203" s="399"/>
      <c r="D203" s="399"/>
      <c r="E203" s="399"/>
      <c r="F203" s="400"/>
      <c r="G203" s="29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1"/>
    </row>
    <row r="204" spans="1:64" ht="13.5" customHeight="1">
      <c r="A204" s="133"/>
      <c r="B204" s="401" t="s">
        <v>39</v>
      </c>
      <c r="C204" s="358"/>
      <c r="D204" s="358"/>
      <c r="E204" s="358"/>
      <c r="F204" s="359"/>
      <c r="G204" s="32"/>
      <c r="H204" s="273"/>
      <c r="I204" s="136" t="s">
        <v>300</v>
      </c>
      <c r="J204" s="136"/>
      <c r="K204" s="136"/>
      <c r="L204" s="136"/>
      <c r="M204" s="136"/>
      <c r="N204" s="136"/>
      <c r="O204" s="136"/>
      <c r="P204" s="136"/>
      <c r="Q204" s="136"/>
      <c r="R204" s="273"/>
      <c r="S204" s="136" t="s">
        <v>301</v>
      </c>
      <c r="T204" s="136"/>
      <c r="U204" s="136"/>
      <c r="V204" s="136"/>
      <c r="W204" s="136"/>
      <c r="X204" s="136"/>
      <c r="Y204" s="136"/>
      <c r="Z204" s="273"/>
      <c r="AA204" s="136" t="s">
        <v>299</v>
      </c>
      <c r="AB204" s="136"/>
      <c r="AC204" s="136"/>
      <c r="AD204" s="169"/>
      <c r="AE204" s="136"/>
      <c r="AF204" s="136"/>
      <c r="AG204" s="21"/>
      <c r="AH204" s="34"/>
      <c r="AK204" s="276" t="str">
        <f ca="1">Check!S210</f>
        <v/>
      </c>
      <c r="AL204" s="276"/>
      <c r="AM204" s="276"/>
      <c r="AN204" s="276"/>
      <c r="AO204" s="276"/>
      <c r="AP204" s="276"/>
      <c r="AQ204" s="276"/>
      <c r="AR204" s="276"/>
      <c r="AS204" s="276"/>
      <c r="AT204" s="276"/>
      <c r="AU204" s="276"/>
      <c r="AV204" s="276"/>
      <c r="AW204" s="276"/>
      <c r="AX204" s="276"/>
      <c r="AY204" s="276"/>
      <c r="AZ204" s="276"/>
      <c r="BA204" s="276"/>
      <c r="BB204" s="276"/>
      <c r="BC204" s="276"/>
      <c r="BD204" s="276"/>
      <c r="BE204" s="276"/>
      <c r="BF204" s="276"/>
      <c r="BG204" s="276"/>
      <c r="BH204" s="276"/>
      <c r="BI204" s="276"/>
      <c r="BJ204" s="276"/>
    </row>
    <row r="205" spans="1:64">
      <c r="A205" s="133"/>
      <c r="B205" s="401"/>
      <c r="C205" s="358"/>
      <c r="D205" s="358"/>
      <c r="E205" s="358"/>
      <c r="F205" s="359"/>
      <c r="G205" s="32"/>
      <c r="H205" s="21"/>
      <c r="I205" s="170" t="s">
        <v>302</v>
      </c>
      <c r="J205" s="136"/>
      <c r="K205" s="136"/>
      <c r="L205" s="136"/>
      <c r="M205" s="136"/>
      <c r="N205" s="136"/>
      <c r="O205" s="136"/>
      <c r="P205" s="136"/>
      <c r="Q205" s="136"/>
      <c r="R205" s="21"/>
      <c r="S205" s="136"/>
      <c r="T205" s="136"/>
      <c r="U205" s="136"/>
      <c r="V205" s="136"/>
      <c r="W205" s="136"/>
      <c r="X205" s="136"/>
      <c r="Y205" s="136"/>
      <c r="Z205" s="21"/>
      <c r="AA205" s="136"/>
      <c r="AB205" s="136"/>
      <c r="AC205" s="136"/>
      <c r="AD205" s="136"/>
      <c r="AE205" s="136"/>
      <c r="AF205" s="136"/>
      <c r="AG205" s="21"/>
      <c r="AH205" s="34"/>
    </row>
    <row r="206" spans="1:64">
      <c r="A206" s="133"/>
      <c r="B206" s="402"/>
      <c r="C206" s="361"/>
      <c r="D206" s="361"/>
      <c r="E206" s="361"/>
      <c r="F206" s="362"/>
      <c r="G206" s="33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35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</row>
    <row r="207" spans="1:64" ht="9.9499999999999993" customHeight="1">
      <c r="A207" s="133"/>
      <c r="B207" s="390" t="s">
        <v>48</v>
      </c>
      <c r="C207" s="357" t="s">
        <v>83</v>
      </c>
      <c r="D207" s="358"/>
      <c r="E207" s="358"/>
      <c r="F207" s="358"/>
      <c r="G207" s="359"/>
      <c r="H207" s="392"/>
      <c r="I207" s="393"/>
      <c r="J207" s="393"/>
      <c r="K207" s="393"/>
      <c r="L207" s="393"/>
      <c r="M207" s="393"/>
      <c r="N207" s="393"/>
      <c r="O207" s="393"/>
      <c r="P207" s="298" t="s">
        <v>69</v>
      </c>
      <c r="Q207" s="298"/>
      <c r="R207" s="396"/>
      <c r="S207" s="357" t="s">
        <v>132</v>
      </c>
      <c r="T207" s="358"/>
      <c r="U207" s="358"/>
      <c r="V207" s="358"/>
      <c r="W207" s="359"/>
      <c r="X207" s="306"/>
      <c r="Y207" s="365"/>
      <c r="Z207" s="365"/>
      <c r="AA207" s="365"/>
      <c r="AB207" s="365"/>
      <c r="AC207" s="365"/>
      <c r="AD207" s="365"/>
      <c r="AE207" s="365"/>
      <c r="AF207" s="298" t="s">
        <v>86</v>
      </c>
      <c r="AG207" s="298"/>
      <c r="AH207" s="299"/>
      <c r="AK207" s="281" t="str">
        <f ca="1">Check!S213</f>
        <v/>
      </c>
      <c r="AL207" s="281"/>
      <c r="AM207" s="281"/>
      <c r="AN207" s="281"/>
      <c r="AO207" s="281"/>
      <c r="AP207" s="281"/>
      <c r="AQ207" s="281"/>
      <c r="AR207" s="281"/>
      <c r="AS207" s="281"/>
      <c r="AT207" s="281"/>
      <c r="AU207" s="281"/>
      <c r="AV207" s="281"/>
      <c r="AW207" s="281"/>
      <c r="AX207" s="281"/>
      <c r="AY207" s="281"/>
      <c r="AZ207" s="281"/>
      <c r="BA207" s="281"/>
      <c r="BB207" s="281"/>
      <c r="BC207" s="281"/>
      <c r="BD207" s="281"/>
      <c r="BE207" s="281"/>
      <c r="BF207" s="281"/>
      <c r="BG207" s="281"/>
      <c r="BH207" s="281"/>
      <c r="BI207" s="281"/>
      <c r="BJ207" s="281"/>
    </row>
    <row r="208" spans="1:64" ht="9.9499999999999993" customHeight="1">
      <c r="A208" s="133"/>
      <c r="B208" s="390"/>
      <c r="C208" s="357"/>
      <c r="D208" s="358"/>
      <c r="E208" s="358"/>
      <c r="F208" s="358"/>
      <c r="G208" s="359"/>
      <c r="H208" s="392"/>
      <c r="I208" s="393"/>
      <c r="J208" s="393"/>
      <c r="K208" s="393"/>
      <c r="L208" s="393"/>
      <c r="M208" s="393"/>
      <c r="N208" s="393"/>
      <c r="O208" s="393"/>
      <c r="P208" s="298"/>
      <c r="Q208" s="298"/>
      <c r="R208" s="396"/>
      <c r="S208" s="357"/>
      <c r="T208" s="358"/>
      <c r="U208" s="358"/>
      <c r="V208" s="358"/>
      <c r="W208" s="359"/>
      <c r="X208" s="366"/>
      <c r="Y208" s="367"/>
      <c r="Z208" s="367"/>
      <c r="AA208" s="367"/>
      <c r="AB208" s="367"/>
      <c r="AC208" s="367"/>
      <c r="AD208" s="367"/>
      <c r="AE208" s="367"/>
      <c r="AF208" s="311"/>
      <c r="AG208" s="311"/>
      <c r="AH208" s="312"/>
      <c r="AK208" s="281"/>
      <c r="AL208" s="281"/>
      <c r="AM208" s="281"/>
      <c r="AN208" s="281"/>
      <c r="AO208" s="281"/>
      <c r="AP208" s="281"/>
      <c r="AQ208" s="281"/>
      <c r="AR208" s="281"/>
      <c r="AS208" s="281"/>
      <c r="AT208" s="281"/>
      <c r="AU208" s="281"/>
      <c r="AV208" s="281"/>
      <c r="AW208" s="281"/>
      <c r="AX208" s="281"/>
      <c r="AY208" s="281"/>
      <c r="AZ208" s="281"/>
      <c r="BA208" s="281"/>
      <c r="BB208" s="281"/>
      <c r="BC208" s="281"/>
      <c r="BD208" s="281"/>
      <c r="BE208" s="281"/>
      <c r="BF208" s="281"/>
      <c r="BG208" s="281"/>
      <c r="BH208" s="281"/>
      <c r="BI208" s="281"/>
      <c r="BJ208" s="281"/>
    </row>
    <row r="209" spans="1:62" ht="9.9499999999999993" customHeight="1">
      <c r="A209" s="133"/>
      <c r="B209" s="390"/>
      <c r="C209" s="357"/>
      <c r="D209" s="358"/>
      <c r="E209" s="358"/>
      <c r="F209" s="358"/>
      <c r="G209" s="359"/>
      <c r="H209" s="392"/>
      <c r="I209" s="393"/>
      <c r="J209" s="393"/>
      <c r="K209" s="393"/>
      <c r="L209" s="393"/>
      <c r="M209" s="393"/>
      <c r="N209" s="393"/>
      <c r="O209" s="393"/>
      <c r="P209" s="298"/>
      <c r="Q209" s="298"/>
      <c r="R209" s="396"/>
      <c r="S209" s="357"/>
      <c r="T209" s="358"/>
      <c r="U209" s="358"/>
      <c r="V209" s="358"/>
      <c r="W209" s="359"/>
      <c r="X209" s="304"/>
      <c r="Y209" s="317"/>
      <c r="Z209" s="317"/>
      <c r="AA209" s="317"/>
      <c r="AB209" s="317"/>
      <c r="AC209" s="317"/>
      <c r="AD209" s="317"/>
      <c r="AE209" s="317"/>
      <c r="AF209" s="313" t="s">
        <v>119</v>
      </c>
      <c r="AG209" s="313"/>
      <c r="AH209" s="314"/>
      <c r="AK209" s="280" t="str">
        <f ca="1">Check!S214&amp;Check!S215</f>
        <v/>
      </c>
      <c r="AL209" s="280"/>
      <c r="AM209" s="280"/>
      <c r="AN209" s="280"/>
      <c r="AO209" s="280"/>
      <c r="AP209" s="280"/>
      <c r="AQ209" s="280"/>
      <c r="AR209" s="280"/>
      <c r="AS209" s="280"/>
      <c r="AT209" s="280"/>
      <c r="AU209" s="280"/>
      <c r="AV209" s="280"/>
      <c r="AW209" s="280"/>
      <c r="AX209" s="280"/>
      <c r="AY209" s="280"/>
      <c r="AZ209" s="280"/>
      <c r="BA209" s="280"/>
      <c r="BB209" s="280"/>
      <c r="BC209" s="280"/>
      <c r="BD209" s="280"/>
      <c r="BE209" s="280"/>
      <c r="BF209" s="280"/>
      <c r="BG209" s="280"/>
      <c r="BH209" s="280"/>
      <c r="BI209" s="280"/>
      <c r="BJ209" s="280"/>
    </row>
    <row r="210" spans="1:62" ht="9.9499999999999993" customHeight="1">
      <c r="A210" s="133"/>
      <c r="B210" s="390"/>
      <c r="C210" s="357"/>
      <c r="D210" s="358"/>
      <c r="E210" s="358"/>
      <c r="F210" s="358"/>
      <c r="G210" s="359"/>
      <c r="H210" s="392"/>
      <c r="I210" s="393"/>
      <c r="J210" s="393"/>
      <c r="K210" s="393"/>
      <c r="L210" s="393"/>
      <c r="M210" s="393"/>
      <c r="N210" s="393"/>
      <c r="O210" s="393"/>
      <c r="P210" s="298"/>
      <c r="Q210" s="298"/>
      <c r="R210" s="396"/>
      <c r="S210" s="360"/>
      <c r="T210" s="361"/>
      <c r="U210" s="361"/>
      <c r="V210" s="361"/>
      <c r="W210" s="362"/>
      <c r="X210" s="308"/>
      <c r="Y210" s="318"/>
      <c r="Z210" s="318"/>
      <c r="AA210" s="318"/>
      <c r="AB210" s="318"/>
      <c r="AC210" s="318"/>
      <c r="AD210" s="318"/>
      <c r="AE210" s="318"/>
      <c r="AF210" s="300"/>
      <c r="AG210" s="300"/>
      <c r="AH210" s="301"/>
      <c r="AK210" s="280"/>
      <c r="AL210" s="280"/>
      <c r="AM210" s="280"/>
      <c r="AN210" s="280"/>
      <c r="AO210" s="280"/>
      <c r="AP210" s="280"/>
      <c r="AQ210" s="280"/>
      <c r="AR210" s="280"/>
      <c r="AS210" s="280"/>
      <c r="AT210" s="280"/>
      <c r="AU210" s="280"/>
      <c r="AV210" s="280"/>
      <c r="AW210" s="280"/>
      <c r="AX210" s="280"/>
      <c r="AY210" s="280"/>
      <c r="AZ210" s="280"/>
      <c r="BA210" s="280"/>
      <c r="BB210" s="280"/>
      <c r="BC210" s="280"/>
      <c r="BD210" s="280"/>
      <c r="BE210" s="280"/>
      <c r="BF210" s="280"/>
      <c r="BG210" s="280"/>
      <c r="BH210" s="280"/>
      <c r="BI210" s="280"/>
      <c r="BJ210" s="280"/>
    </row>
    <row r="211" spans="1:62" ht="9.9499999999999993" customHeight="1">
      <c r="A211" s="133"/>
      <c r="B211" s="390"/>
      <c r="C211" s="357"/>
      <c r="D211" s="358"/>
      <c r="E211" s="358"/>
      <c r="F211" s="358"/>
      <c r="G211" s="359"/>
      <c r="H211" s="392"/>
      <c r="I211" s="393"/>
      <c r="J211" s="393"/>
      <c r="K211" s="393"/>
      <c r="L211" s="393"/>
      <c r="M211" s="393"/>
      <c r="N211" s="393"/>
      <c r="O211" s="393"/>
      <c r="P211" s="298"/>
      <c r="Q211" s="298"/>
      <c r="R211" s="396"/>
      <c r="S211" s="354" t="s">
        <v>297</v>
      </c>
      <c r="T211" s="355"/>
      <c r="U211" s="355"/>
      <c r="V211" s="355"/>
      <c r="W211" s="356"/>
      <c r="X211" s="420"/>
      <c r="Y211" s="420"/>
      <c r="Z211" s="420"/>
      <c r="AA211" s="420"/>
      <c r="AB211" s="420"/>
      <c r="AC211" s="420"/>
      <c r="AD211" s="420"/>
      <c r="AE211" s="420"/>
      <c r="AF211" s="614" t="s">
        <v>298</v>
      </c>
      <c r="AG211" s="535"/>
      <c r="AH211" s="536"/>
      <c r="AK211" s="280"/>
      <c r="AL211" s="280"/>
      <c r="AM211" s="280"/>
      <c r="AN211" s="280"/>
      <c r="AO211" s="280"/>
      <c r="AP211" s="280"/>
      <c r="AQ211" s="280"/>
      <c r="AR211" s="280"/>
      <c r="AS211" s="280"/>
      <c r="AT211" s="280"/>
      <c r="AU211" s="280"/>
      <c r="AV211" s="280"/>
      <c r="AW211" s="280"/>
      <c r="AX211" s="280"/>
      <c r="AY211" s="280"/>
      <c r="AZ211" s="280"/>
      <c r="BA211" s="280"/>
      <c r="BB211" s="280"/>
      <c r="BC211" s="280"/>
      <c r="BD211" s="280"/>
      <c r="BE211" s="280"/>
      <c r="BF211" s="280"/>
      <c r="BG211" s="280"/>
      <c r="BH211" s="280"/>
      <c r="BI211" s="280"/>
      <c r="BJ211" s="280"/>
    </row>
    <row r="212" spans="1:62" ht="9.9499999999999993" customHeight="1">
      <c r="A212" s="133"/>
      <c r="B212" s="391"/>
      <c r="C212" s="360"/>
      <c r="D212" s="361"/>
      <c r="E212" s="361"/>
      <c r="F212" s="361"/>
      <c r="G212" s="362"/>
      <c r="H212" s="394"/>
      <c r="I212" s="395"/>
      <c r="J212" s="395"/>
      <c r="K212" s="395"/>
      <c r="L212" s="395"/>
      <c r="M212" s="395"/>
      <c r="N212" s="395"/>
      <c r="O212" s="395"/>
      <c r="P212" s="300"/>
      <c r="Q212" s="300"/>
      <c r="R212" s="397"/>
      <c r="S212" s="360"/>
      <c r="T212" s="361"/>
      <c r="U212" s="361"/>
      <c r="V212" s="361"/>
      <c r="W212" s="362"/>
      <c r="X212" s="365"/>
      <c r="Y212" s="365"/>
      <c r="Z212" s="365"/>
      <c r="AA212" s="365"/>
      <c r="AB212" s="365"/>
      <c r="AC212" s="365"/>
      <c r="AD212" s="365"/>
      <c r="AE212" s="365"/>
      <c r="AF212" s="298"/>
      <c r="AG212" s="298"/>
      <c r="AH212" s="299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</row>
    <row r="213" spans="1:62" ht="24" customHeight="1">
      <c r="B213" s="378" t="s">
        <v>261</v>
      </c>
      <c r="C213" s="379"/>
      <c r="D213" s="379"/>
      <c r="E213" s="379"/>
      <c r="F213" s="379"/>
      <c r="G213" s="379"/>
      <c r="H213" s="379"/>
      <c r="I213" s="379"/>
      <c r="J213" s="379"/>
      <c r="K213" s="379"/>
      <c r="L213" s="379"/>
      <c r="M213" s="379"/>
      <c r="N213" s="379"/>
      <c r="O213" s="379"/>
      <c r="P213" s="379"/>
      <c r="Q213" s="379"/>
      <c r="R213" s="379"/>
      <c r="S213" s="379"/>
      <c r="T213" s="379"/>
      <c r="U213" s="379"/>
      <c r="V213" s="379"/>
      <c r="W213" s="379"/>
      <c r="X213" s="379"/>
      <c r="Y213" s="379"/>
      <c r="Z213" s="379"/>
      <c r="AA213" s="379"/>
      <c r="AB213" s="379"/>
      <c r="AC213" s="379"/>
      <c r="AD213" s="379"/>
      <c r="AE213" s="379"/>
      <c r="AF213" s="379"/>
      <c r="AG213" s="379"/>
      <c r="AH213" s="380"/>
      <c r="AK213" s="280" t="str">
        <f ca="1">Check!S217</f>
        <v/>
      </c>
      <c r="AL213" s="280"/>
      <c r="AM213" s="280"/>
      <c r="AN213" s="280"/>
      <c r="AO213" s="280"/>
      <c r="AP213" s="280"/>
      <c r="AQ213" s="280"/>
      <c r="AR213" s="280"/>
      <c r="AS213" s="280"/>
      <c r="AT213" s="280"/>
      <c r="AU213" s="280"/>
      <c r="AV213" s="280"/>
      <c r="AW213" s="280"/>
      <c r="AX213" s="280"/>
      <c r="AY213" s="280"/>
      <c r="AZ213" s="280"/>
      <c r="BA213" s="280"/>
      <c r="BB213" s="280"/>
      <c r="BC213" s="280"/>
      <c r="BD213" s="280"/>
      <c r="BE213" s="280"/>
      <c r="BF213" s="280"/>
      <c r="BG213" s="280"/>
      <c r="BH213" s="280"/>
      <c r="BI213" s="280"/>
      <c r="BJ213" s="280"/>
    </row>
    <row r="214" spans="1:62">
      <c r="B214" s="82"/>
      <c r="C214" s="27"/>
      <c r="D214" s="27"/>
      <c r="E214" s="27"/>
      <c r="F214" s="27"/>
      <c r="G214" s="27"/>
      <c r="H214" s="27"/>
      <c r="I214" s="21"/>
      <c r="J214" s="21"/>
      <c r="K214" s="21"/>
      <c r="L214" s="39"/>
      <c r="M214" s="39"/>
      <c r="N214" s="21"/>
      <c r="O214" s="21"/>
      <c r="P214" s="21"/>
      <c r="Q214" s="21"/>
      <c r="R214" s="21"/>
      <c r="S214" s="21"/>
      <c r="T214" s="21"/>
      <c r="U214" s="70"/>
      <c r="V214" s="71"/>
      <c r="W214" s="70"/>
      <c r="X214" s="70"/>
      <c r="Y214" s="70"/>
      <c r="Z214" s="70"/>
      <c r="AA214" s="70"/>
      <c r="AB214" s="21"/>
      <c r="AC214" s="21"/>
      <c r="AD214" s="21"/>
      <c r="AE214" s="21"/>
      <c r="AF214" s="21"/>
      <c r="AG214" s="21"/>
      <c r="AH214" s="34"/>
      <c r="AK214" s="280"/>
      <c r="AL214" s="280"/>
      <c r="AM214" s="280"/>
      <c r="AN214" s="280"/>
      <c r="AO214" s="280"/>
      <c r="AP214" s="280"/>
      <c r="AQ214" s="280"/>
      <c r="AR214" s="280"/>
      <c r="AS214" s="280"/>
      <c r="AT214" s="280"/>
      <c r="AU214" s="280"/>
      <c r="AV214" s="280"/>
      <c r="AW214" s="280"/>
      <c r="AX214" s="280"/>
      <c r="AY214" s="280"/>
      <c r="AZ214" s="280"/>
      <c r="BA214" s="280"/>
      <c r="BB214" s="280"/>
      <c r="BC214" s="280"/>
      <c r="BD214" s="280"/>
      <c r="BE214" s="280"/>
      <c r="BF214" s="280"/>
      <c r="BG214" s="280"/>
      <c r="BH214" s="280"/>
      <c r="BI214" s="280"/>
      <c r="BJ214" s="280"/>
    </row>
    <row r="215" spans="1:62" ht="15" customHeight="1">
      <c r="B215" s="38"/>
      <c r="C215" s="21"/>
      <c r="D215" s="21"/>
      <c r="E215" s="21"/>
      <c r="F215" s="21"/>
      <c r="G215" s="21"/>
      <c r="H215" s="21"/>
      <c r="I215" s="21"/>
      <c r="J215" s="381" t="s">
        <v>49</v>
      </c>
      <c r="K215" s="382"/>
      <c r="L215" s="382"/>
      <c r="M215" s="382"/>
      <c r="N215" s="382"/>
      <c r="O215" s="383"/>
      <c r="P215" s="21"/>
      <c r="Q215" s="21"/>
      <c r="R215" s="21"/>
      <c r="S215" s="21"/>
      <c r="T215" s="21"/>
      <c r="U215" s="209"/>
      <c r="V215" s="168"/>
      <c r="W215" s="168"/>
      <c r="X215" s="168"/>
      <c r="Y215" s="168"/>
      <c r="Z215" s="168"/>
      <c r="AA215" s="168"/>
      <c r="AB215" s="168"/>
      <c r="AC215" s="168"/>
      <c r="AD215" s="168"/>
      <c r="AE215" s="168"/>
      <c r="AF215" s="168"/>
      <c r="AG215" s="218"/>
      <c r="AH215" s="219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</row>
    <row r="216" spans="1:62" ht="15" customHeight="1">
      <c r="B216" s="38"/>
      <c r="C216" s="21"/>
      <c r="D216" s="21"/>
      <c r="E216" s="21"/>
      <c r="F216" s="21"/>
      <c r="G216" s="21"/>
      <c r="H216" s="21"/>
      <c r="I216" s="21"/>
      <c r="J216" s="294"/>
      <c r="K216" s="295"/>
      <c r="L216" s="295"/>
      <c r="M216" s="340" t="s">
        <v>85</v>
      </c>
      <c r="N216" s="340"/>
      <c r="O216" s="341"/>
      <c r="P216" s="40"/>
      <c r="Q216" s="21"/>
      <c r="R216" s="21"/>
      <c r="S216" s="21"/>
      <c r="T216" s="21"/>
      <c r="U216" s="210"/>
      <c r="V216" s="168"/>
      <c r="W216" s="168"/>
      <c r="X216" s="168"/>
      <c r="Y216" s="168"/>
      <c r="Z216" s="168"/>
      <c r="AA216" s="168"/>
      <c r="AB216" s="168"/>
      <c r="AC216" s="168"/>
      <c r="AD216" s="168"/>
      <c r="AE216" s="168"/>
      <c r="AF216" s="168"/>
      <c r="AG216" s="218"/>
      <c r="AH216" s="219"/>
    </row>
    <row r="217" spans="1:62" ht="15" customHeight="1">
      <c r="B217" s="369" t="s">
        <v>221</v>
      </c>
      <c r="C217" s="370"/>
      <c r="D217" s="370"/>
      <c r="E217" s="370"/>
      <c r="F217" s="370"/>
      <c r="G217" s="370"/>
      <c r="H217" s="371"/>
      <c r="I217" s="21"/>
      <c r="J217" s="21"/>
      <c r="K217" s="21"/>
      <c r="L217" s="39" t="s">
        <v>262</v>
      </c>
      <c r="M217" s="21"/>
      <c r="N217" s="21"/>
      <c r="O217" s="21"/>
      <c r="P217" s="45"/>
      <c r="Q217" s="21"/>
      <c r="R217" s="21"/>
      <c r="S217" s="57"/>
      <c r="T217" s="21"/>
      <c r="U217" s="21"/>
      <c r="V217" s="21"/>
      <c r="W217" s="21"/>
      <c r="X217" s="21"/>
      <c r="Y217" s="21"/>
      <c r="Z217" s="21"/>
      <c r="AA217" s="21"/>
      <c r="AB217" s="21"/>
      <c r="AC217" s="48"/>
      <c r="AD217" s="48"/>
      <c r="AE217" s="48"/>
      <c r="AF217" s="48"/>
      <c r="AG217" s="48"/>
      <c r="AH217" s="34"/>
      <c r="AK217" s="281" t="str">
        <f ca="1">Check!S220</f>
        <v/>
      </c>
      <c r="AL217" s="281"/>
      <c r="AM217" s="281"/>
      <c r="AN217" s="281"/>
      <c r="AO217" s="281"/>
      <c r="AP217" s="281"/>
      <c r="AQ217" s="281"/>
      <c r="AR217" s="281"/>
      <c r="AS217" s="281"/>
      <c r="AT217" s="281"/>
      <c r="AU217" s="281"/>
      <c r="AV217" s="281"/>
      <c r="AW217" s="281"/>
      <c r="AX217" s="281"/>
      <c r="AY217" s="281"/>
      <c r="AZ217" s="281"/>
      <c r="BA217" s="281"/>
      <c r="BB217" s="281"/>
      <c r="BC217" s="281"/>
      <c r="BD217" s="281"/>
      <c r="BE217" s="281"/>
      <c r="BF217" s="281"/>
      <c r="BG217" s="281"/>
      <c r="BH217" s="281"/>
      <c r="BI217" s="281"/>
      <c r="BJ217" s="281"/>
    </row>
    <row r="218" spans="1:62" ht="15" customHeight="1">
      <c r="B218" s="372"/>
      <c r="C218" s="373"/>
      <c r="D218" s="373"/>
      <c r="E218" s="373"/>
      <c r="F218" s="373"/>
      <c r="G218" s="373"/>
      <c r="H218" s="374"/>
      <c r="I218" s="21"/>
      <c r="J218" s="342" t="s">
        <v>87</v>
      </c>
      <c r="K218" s="343"/>
      <c r="L218" s="343"/>
      <c r="M218" s="343"/>
      <c r="N218" s="343"/>
      <c r="O218" s="344"/>
      <c r="P218" s="25"/>
      <c r="Q218" s="32"/>
      <c r="R218" s="25"/>
      <c r="S218" s="559" t="s">
        <v>136</v>
      </c>
      <c r="T218" s="21"/>
      <c r="U218" s="21"/>
      <c r="V218" s="562" t="s">
        <v>311</v>
      </c>
      <c r="W218" s="506"/>
      <c r="X218" s="506"/>
      <c r="Y218" s="506"/>
      <c r="Z218" s="506"/>
      <c r="AA218" s="530"/>
      <c r="AB218" s="563" t="s">
        <v>232</v>
      </c>
      <c r="AC218" s="330"/>
      <c r="AD218" s="330"/>
      <c r="AE218" s="330"/>
      <c r="AF218" s="330"/>
      <c r="AG218" s="209"/>
      <c r="AH218" s="219"/>
    </row>
    <row r="219" spans="1:62" ht="15" customHeight="1">
      <c r="B219" s="372"/>
      <c r="C219" s="373"/>
      <c r="D219" s="373"/>
      <c r="E219" s="373"/>
      <c r="F219" s="373"/>
      <c r="G219" s="373"/>
      <c r="H219" s="374"/>
      <c r="I219" s="21"/>
      <c r="J219" s="294"/>
      <c r="K219" s="295"/>
      <c r="L219" s="295"/>
      <c r="M219" s="340" t="s">
        <v>88</v>
      </c>
      <c r="N219" s="340"/>
      <c r="O219" s="341"/>
      <c r="P219" s="73"/>
      <c r="Q219" s="73"/>
      <c r="R219" s="21"/>
      <c r="S219" s="560"/>
      <c r="T219" s="27"/>
      <c r="U219" s="41"/>
      <c r="V219" s="294"/>
      <c r="W219" s="295"/>
      <c r="X219" s="295"/>
      <c r="Y219" s="340" t="s">
        <v>88</v>
      </c>
      <c r="Z219" s="340"/>
      <c r="AA219" s="341"/>
      <c r="AB219" s="564"/>
      <c r="AC219" s="330"/>
      <c r="AD219" s="330"/>
      <c r="AE219" s="330"/>
      <c r="AF219" s="330"/>
      <c r="AG219" s="53"/>
      <c r="AH219" s="219"/>
    </row>
    <row r="220" spans="1:62" ht="15" customHeight="1">
      <c r="B220" s="375"/>
      <c r="C220" s="376"/>
      <c r="D220" s="376"/>
      <c r="E220" s="376"/>
      <c r="F220" s="376"/>
      <c r="G220" s="376"/>
      <c r="H220" s="377"/>
      <c r="I220" s="21"/>
      <c r="J220" s="56"/>
      <c r="K220" s="56"/>
      <c r="L220" s="56"/>
      <c r="M220" s="21"/>
      <c r="N220" s="21"/>
      <c r="O220" s="21"/>
      <c r="P220" s="45"/>
      <c r="Q220" s="75"/>
      <c r="R220" s="21"/>
      <c r="S220" s="560"/>
      <c r="T220" s="21"/>
      <c r="U220" s="32"/>
      <c r="V220" s="342" t="s">
        <v>250</v>
      </c>
      <c r="W220" s="343"/>
      <c r="X220" s="343"/>
      <c r="Y220" s="343"/>
      <c r="Z220" s="343"/>
      <c r="AA220" s="344"/>
      <c r="AB220" s="86"/>
      <c r="AC220" s="214"/>
      <c r="AD220" s="214"/>
      <c r="AE220" s="214"/>
      <c r="AF220" s="214"/>
      <c r="AG220" s="48"/>
      <c r="AH220" s="55"/>
      <c r="AK220" s="281" t="str">
        <f ca="1">Check!S221</f>
        <v/>
      </c>
      <c r="AL220" s="281"/>
      <c r="AM220" s="281"/>
      <c r="AN220" s="281"/>
      <c r="AO220" s="281"/>
      <c r="AP220" s="281"/>
      <c r="AQ220" s="281"/>
      <c r="AR220" s="281"/>
      <c r="AS220" s="281"/>
      <c r="AT220" s="281"/>
      <c r="AU220" s="281"/>
      <c r="AV220" s="281"/>
      <c r="AW220" s="281"/>
      <c r="AX220" s="281"/>
      <c r="AY220" s="281"/>
      <c r="AZ220" s="281"/>
      <c r="BA220" s="281"/>
      <c r="BB220" s="281"/>
      <c r="BC220" s="281"/>
      <c r="BD220" s="281"/>
      <c r="BE220" s="281"/>
      <c r="BF220" s="281"/>
      <c r="BG220" s="281"/>
      <c r="BH220" s="281"/>
      <c r="BI220" s="281"/>
      <c r="BJ220" s="281"/>
    </row>
    <row r="221" spans="1:62" ht="15" customHeight="1">
      <c r="B221" s="369" t="s">
        <v>219</v>
      </c>
      <c r="C221" s="370"/>
      <c r="D221" s="370"/>
      <c r="E221" s="370"/>
      <c r="F221" s="370"/>
      <c r="G221" s="370"/>
      <c r="H221" s="371"/>
      <c r="I221" s="21"/>
      <c r="J221" s="384" t="s">
        <v>308</v>
      </c>
      <c r="K221" s="343"/>
      <c r="L221" s="343"/>
      <c r="M221" s="343"/>
      <c r="N221" s="343"/>
      <c r="O221" s="344"/>
      <c r="P221" s="160"/>
      <c r="Q221" s="109"/>
      <c r="R221" s="21"/>
      <c r="S221" s="560"/>
      <c r="T221" s="21"/>
      <c r="U221" s="32"/>
      <c r="V221" s="294"/>
      <c r="W221" s="295"/>
      <c r="X221" s="295"/>
      <c r="Y221" s="340" t="s">
        <v>88</v>
      </c>
      <c r="Z221" s="340"/>
      <c r="AA221" s="341"/>
      <c r="AB221" s="48"/>
      <c r="AC221" s="209"/>
      <c r="AD221" s="209"/>
      <c r="AE221" s="209"/>
      <c r="AF221" s="209"/>
      <c r="AG221" s="209"/>
      <c r="AH221" s="34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</row>
    <row r="222" spans="1:62" ht="15" customHeight="1">
      <c r="B222" s="372"/>
      <c r="C222" s="373"/>
      <c r="D222" s="373"/>
      <c r="E222" s="373"/>
      <c r="F222" s="373"/>
      <c r="G222" s="373"/>
      <c r="H222" s="374"/>
      <c r="I222" s="21"/>
      <c r="J222" s="294"/>
      <c r="K222" s="295"/>
      <c r="L222" s="295"/>
      <c r="M222" s="340" t="s">
        <v>88</v>
      </c>
      <c r="N222" s="340"/>
      <c r="O222" s="341"/>
      <c r="P222" s="220"/>
      <c r="Q222" s="84"/>
      <c r="R222" s="21"/>
      <c r="S222" s="560"/>
      <c r="T222" s="75"/>
      <c r="U222" s="32"/>
      <c r="V222" s="209"/>
      <c r="W222" s="209"/>
      <c r="X222" s="209"/>
      <c r="Y222" s="209"/>
      <c r="Z222" s="209"/>
      <c r="AA222" s="209"/>
      <c r="AB222" s="48"/>
      <c r="AC222" s="210"/>
      <c r="AD222" s="210"/>
      <c r="AE222" s="210"/>
      <c r="AF222" s="53"/>
      <c r="AG222" s="53"/>
      <c r="AH222" s="34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</row>
    <row r="223" spans="1:62" ht="15" customHeight="1">
      <c r="B223" s="372"/>
      <c r="C223" s="373"/>
      <c r="D223" s="373"/>
      <c r="E223" s="373"/>
      <c r="F223" s="373"/>
      <c r="G223" s="373"/>
      <c r="H223" s="374"/>
      <c r="I223" s="21"/>
      <c r="J223" s="421" t="s">
        <v>309</v>
      </c>
      <c r="K223" s="421"/>
      <c r="L223" s="421"/>
      <c r="M223" s="421"/>
      <c r="N223" s="421"/>
      <c r="O223" s="421"/>
      <c r="P223" s="201"/>
      <c r="Q223" s="84"/>
      <c r="R223" s="21"/>
      <c r="S223" s="560"/>
      <c r="T223" s="75"/>
      <c r="U223" s="79"/>
      <c r="V223" s="345" t="s">
        <v>312</v>
      </c>
      <c r="W223" s="346"/>
      <c r="X223" s="346"/>
      <c r="Y223" s="346"/>
      <c r="Z223" s="346"/>
      <c r="AA223" s="347"/>
      <c r="AB223" s="564" t="s">
        <v>220</v>
      </c>
      <c r="AC223" s="330"/>
      <c r="AD223" s="330"/>
      <c r="AE223" s="330"/>
      <c r="AF223" s="330"/>
      <c r="AG223" s="330"/>
      <c r="AH223" s="565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</row>
    <row r="224" spans="1:62" ht="15" customHeight="1">
      <c r="B224" s="375"/>
      <c r="C224" s="376"/>
      <c r="D224" s="376"/>
      <c r="E224" s="376"/>
      <c r="F224" s="376"/>
      <c r="G224" s="376"/>
      <c r="H224" s="377"/>
      <c r="I224" s="21"/>
      <c r="J224" s="368"/>
      <c r="K224" s="368"/>
      <c r="L224" s="368"/>
      <c r="M224" s="368"/>
      <c r="N224" s="368"/>
      <c r="O224" s="368"/>
      <c r="P224" s="48"/>
      <c r="Q224" s="83"/>
      <c r="R224" s="21"/>
      <c r="S224" s="560"/>
      <c r="T224" s="21"/>
      <c r="U224" s="115"/>
      <c r="V224" s="294"/>
      <c r="W224" s="295"/>
      <c r="X224" s="295"/>
      <c r="Y224" s="315" t="s">
        <v>88</v>
      </c>
      <c r="Z224" s="315"/>
      <c r="AA224" s="316"/>
      <c r="AB224" s="86" t="s">
        <v>135</v>
      </c>
      <c r="AC224" s="87"/>
      <c r="AD224" s="87"/>
      <c r="AE224" s="87"/>
      <c r="AF224" s="87"/>
      <c r="AG224" s="209"/>
      <c r="AH224" s="219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</row>
    <row r="225" spans="2:62" ht="15" customHeight="1">
      <c r="B225" s="224"/>
      <c r="C225" s="225"/>
      <c r="D225" s="225"/>
      <c r="E225" s="225"/>
      <c r="F225" s="225"/>
      <c r="G225" s="225"/>
      <c r="H225" s="226"/>
      <c r="I225" s="21"/>
      <c r="J225" s="368"/>
      <c r="K225" s="368"/>
      <c r="L225" s="368"/>
      <c r="M225" s="368"/>
      <c r="N225" s="368"/>
      <c r="O225" s="368"/>
      <c r="P225" s="201"/>
      <c r="Q225" s="84"/>
      <c r="R225" s="21"/>
      <c r="S225" s="561"/>
      <c r="T225" s="21"/>
      <c r="U225" s="48"/>
      <c r="V225" s="210"/>
      <c r="W225" s="210"/>
      <c r="X225" s="210"/>
      <c r="Y225" s="53"/>
      <c r="Z225" s="53"/>
      <c r="AA225" s="53"/>
      <c r="AB225" s="209"/>
      <c r="AC225" s="48"/>
      <c r="AD225" s="48"/>
      <c r="AE225" s="48"/>
      <c r="AF225" s="48"/>
      <c r="AG225" s="48"/>
      <c r="AH225" s="34"/>
    </row>
    <row r="226" spans="2:62" ht="15" customHeight="1">
      <c r="B226" s="275"/>
      <c r="C226" s="713" t="s">
        <v>273</v>
      </c>
      <c r="D226" s="350"/>
      <c r="E226" s="350"/>
      <c r="F226" s="350"/>
      <c r="G226" s="350"/>
      <c r="H226" s="351"/>
      <c r="I226" s="21"/>
      <c r="J226" s="368"/>
      <c r="K226" s="368"/>
      <c r="L226" s="368"/>
      <c r="M226" s="368"/>
      <c r="N226" s="368"/>
      <c r="O226" s="368"/>
      <c r="P226" s="201"/>
      <c r="Q226" s="84"/>
      <c r="R226" s="21"/>
      <c r="S226" s="21"/>
      <c r="T226" s="209"/>
      <c r="U226" s="209"/>
      <c r="V226" s="209"/>
      <c r="W226" s="209"/>
      <c r="X226" s="209"/>
      <c r="Y226" s="209"/>
      <c r="Z226" s="48"/>
      <c r="AA226" s="48"/>
      <c r="AB226" s="48"/>
      <c r="AC226" s="209"/>
      <c r="AD226" s="209"/>
      <c r="AE226" s="209"/>
      <c r="AF226" s="209"/>
      <c r="AG226" s="209"/>
      <c r="AH226" s="34"/>
      <c r="AK226" s="277" t="str">
        <f ca="1">Check!S224</f>
        <v/>
      </c>
      <c r="AL226" s="277"/>
      <c r="AM226" s="277"/>
      <c r="AN226" s="277"/>
      <c r="AO226" s="277"/>
      <c r="AP226" s="277"/>
      <c r="AQ226" s="277"/>
      <c r="AR226" s="277"/>
      <c r="AS226" s="277"/>
      <c r="AT226" s="277"/>
      <c r="AU226" s="277"/>
      <c r="AV226" s="277"/>
      <c r="AW226" s="277"/>
      <c r="AX226" s="277"/>
      <c r="AY226" s="277"/>
      <c r="AZ226" s="277"/>
      <c r="BA226" s="277"/>
      <c r="BB226" s="277"/>
      <c r="BC226" s="277"/>
      <c r="BD226" s="277"/>
      <c r="BE226" s="277"/>
      <c r="BF226" s="277"/>
      <c r="BG226" s="277"/>
      <c r="BH226" s="277"/>
      <c r="BI226" s="277"/>
      <c r="BJ226" s="277"/>
    </row>
    <row r="227" spans="2:62" ht="15" customHeight="1">
      <c r="B227" s="38"/>
      <c r="C227" s="151"/>
      <c r="D227" s="236"/>
      <c r="E227" s="236"/>
      <c r="F227" s="236"/>
      <c r="G227" s="236"/>
      <c r="H227" s="237"/>
      <c r="I227" s="21"/>
      <c r="J227" s="368"/>
      <c r="K227" s="368"/>
      <c r="L227" s="368"/>
      <c r="M227" s="368"/>
      <c r="N227" s="368"/>
      <c r="O227" s="368"/>
      <c r="P227" s="48"/>
      <c r="Q227" s="83"/>
      <c r="R227" s="32"/>
      <c r="S227" s="21"/>
      <c r="T227" s="21"/>
      <c r="U227" s="48"/>
      <c r="V227" s="209"/>
      <c r="W227" s="209"/>
      <c r="X227" s="209"/>
      <c r="Y227" s="209"/>
      <c r="Z227" s="209"/>
      <c r="AA227" s="209"/>
      <c r="AB227" s="48"/>
      <c r="AC227" s="210"/>
      <c r="AD227" s="210"/>
      <c r="AE227" s="210"/>
      <c r="AF227" s="53"/>
      <c r="AG227" s="53"/>
      <c r="AH227" s="34"/>
      <c r="AK227" s="277"/>
      <c r="AL227" s="277"/>
      <c r="AM227" s="277"/>
      <c r="AN227" s="277"/>
      <c r="AO227" s="277"/>
      <c r="AP227" s="277"/>
      <c r="AQ227" s="277"/>
      <c r="AR227" s="277"/>
      <c r="AS227" s="277"/>
      <c r="AT227" s="277"/>
      <c r="AU227" s="277"/>
      <c r="AV227" s="277"/>
      <c r="AW227" s="277"/>
      <c r="AX227" s="277"/>
      <c r="AY227" s="277"/>
      <c r="AZ227" s="277"/>
      <c r="BA227" s="277"/>
      <c r="BB227" s="277"/>
      <c r="BC227" s="277"/>
      <c r="BD227" s="277"/>
      <c r="BE227" s="277"/>
      <c r="BF227" s="277"/>
      <c r="BG227" s="277"/>
      <c r="BH227" s="277"/>
      <c r="BI227" s="277"/>
      <c r="BJ227" s="277"/>
    </row>
    <row r="228" spans="2:62" ht="15" customHeight="1">
      <c r="B228" s="275"/>
      <c r="C228" s="711" t="s">
        <v>247</v>
      </c>
      <c r="D228" s="432"/>
      <c r="E228" s="432"/>
      <c r="F228" s="432"/>
      <c r="G228" s="432"/>
      <c r="H228" s="712"/>
      <c r="I228" s="21"/>
      <c r="J228" s="48"/>
      <c r="K228" s="212"/>
      <c r="L228" s="212"/>
      <c r="M228" s="212"/>
      <c r="N228" s="201"/>
      <c r="O228" s="201"/>
      <c r="P228" s="201"/>
      <c r="Q228" s="84"/>
      <c r="R228" s="32"/>
      <c r="S228" s="21"/>
      <c r="T228" s="21"/>
      <c r="U228" s="48"/>
      <c r="V228" s="210"/>
      <c r="W228" s="210"/>
      <c r="X228" s="210"/>
      <c r="Y228" s="53"/>
      <c r="Z228" s="53"/>
      <c r="AA228" s="53"/>
      <c r="AB228" s="48"/>
      <c r="AC228" s="48"/>
      <c r="AD228" s="48"/>
      <c r="AE228" s="48"/>
      <c r="AF228" s="48"/>
      <c r="AG228" s="48"/>
      <c r="AH228" s="34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</row>
    <row r="229" spans="2:62" ht="15" customHeight="1">
      <c r="B229" s="38"/>
      <c r="C229" s="432" t="s">
        <v>245</v>
      </c>
      <c r="D229" s="352"/>
      <c r="E229" s="352"/>
      <c r="F229" s="352"/>
      <c r="G229" s="352"/>
      <c r="H229" s="353"/>
      <c r="I229" s="21"/>
      <c r="J229" s="48"/>
      <c r="K229" s="212"/>
      <c r="L229" s="212"/>
      <c r="M229" s="212"/>
      <c r="N229" s="201"/>
      <c r="O229" s="201"/>
      <c r="P229" s="201"/>
      <c r="Q229" s="84"/>
      <c r="R229" s="32"/>
      <c r="S229" s="21"/>
      <c r="T229" s="62"/>
      <c r="U229" s="209"/>
      <c r="V229" s="209"/>
      <c r="W229" s="209"/>
      <c r="X229" s="209"/>
      <c r="Y229" s="209"/>
      <c r="Z229" s="21"/>
      <c r="AA229" s="21"/>
      <c r="AB229" s="21"/>
      <c r="AC229" s="48"/>
      <c r="AD229" s="48"/>
      <c r="AE229" s="48"/>
      <c r="AF229" s="48"/>
      <c r="AG229" s="48"/>
      <c r="AH229" s="34"/>
      <c r="AK229"/>
      <c r="AL229"/>
      <c r="AM229"/>
      <c r="AN229"/>
      <c r="AO229"/>
      <c r="AP229"/>
      <c r="AQ229"/>
      <c r="AR229"/>
      <c r="AS229"/>
      <c r="AT229"/>
      <c r="AU229"/>
      <c r="AV229"/>
    </row>
    <row r="230" spans="2:62" ht="15" customHeight="1">
      <c r="B230" s="38"/>
      <c r="C230" s="352"/>
      <c r="D230" s="352"/>
      <c r="E230" s="352"/>
      <c r="F230" s="352"/>
      <c r="G230" s="352"/>
      <c r="H230" s="353"/>
      <c r="I230" s="21"/>
      <c r="J230" s="48"/>
      <c r="K230" s="48"/>
      <c r="L230" s="48"/>
      <c r="M230" s="48"/>
      <c r="N230" s="48"/>
      <c r="O230" s="48"/>
      <c r="P230" s="48"/>
      <c r="Q230" s="83"/>
      <c r="R230" s="33"/>
      <c r="S230" s="46"/>
      <c r="T230" s="384" t="s">
        <v>53</v>
      </c>
      <c r="U230" s="343"/>
      <c r="V230" s="343"/>
      <c r="W230" s="343"/>
      <c r="X230" s="343"/>
      <c r="Y230" s="344"/>
      <c r="Z230" s="21"/>
      <c r="AA230" s="206"/>
      <c r="AB230" s="206"/>
      <c r="AC230" s="212"/>
      <c r="AD230" s="212"/>
      <c r="AE230" s="206"/>
      <c r="AF230" s="206"/>
      <c r="AG230" s="206"/>
      <c r="AH230" s="216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</row>
    <row r="231" spans="2:62" ht="15" customHeight="1">
      <c r="B231" s="38"/>
      <c r="C231" s="330" t="s">
        <v>170</v>
      </c>
      <c r="D231" s="330"/>
      <c r="E231" s="330"/>
      <c r="F231" s="319"/>
      <c r="G231" s="321"/>
      <c r="H231" s="102" t="s">
        <v>171</v>
      </c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566">
        <f>J216+J219+J222-V219-V224</f>
        <v>0</v>
      </c>
      <c r="U231" s="567"/>
      <c r="V231" s="567"/>
      <c r="W231" s="340" t="s">
        <v>85</v>
      </c>
      <c r="X231" s="340"/>
      <c r="Y231" s="341"/>
      <c r="Z231" s="56" t="s">
        <v>263</v>
      </c>
      <c r="AA231" s="49"/>
      <c r="AB231" s="48"/>
      <c r="AC231" s="210"/>
      <c r="AD231" s="210"/>
      <c r="AE231" s="210"/>
      <c r="AF231" s="53"/>
      <c r="AG231" s="53"/>
      <c r="AH231" s="55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</row>
    <row r="232" spans="2:62" ht="15" customHeight="1">
      <c r="B232" s="275"/>
      <c r="C232" s="714" t="s">
        <v>174</v>
      </c>
      <c r="D232" s="348"/>
      <c r="E232" s="348"/>
      <c r="F232" s="348"/>
      <c r="G232" s="348"/>
      <c r="H232" s="349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56"/>
      <c r="X232" s="21"/>
      <c r="Y232" s="21"/>
      <c r="Z232" s="21"/>
      <c r="AA232" s="56"/>
      <c r="AB232" s="21"/>
      <c r="AC232" s="21"/>
      <c r="AD232" s="48"/>
      <c r="AE232" s="48"/>
      <c r="AF232" s="48"/>
      <c r="AG232" s="48"/>
      <c r="AH232" s="34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</row>
    <row r="233" spans="2:62" ht="15" customHeight="1">
      <c r="B233" s="275"/>
      <c r="C233" s="432" t="s">
        <v>248</v>
      </c>
      <c r="D233" s="352"/>
      <c r="E233" s="352"/>
      <c r="F233" s="352"/>
      <c r="G233" s="352"/>
      <c r="H233" s="353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56"/>
      <c r="X233" s="21"/>
      <c r="Y233" s="21"/>
      <c r="Z233" s="21"/>
      <c r="AA233" s="56"/>
      <c r="AB233" s="21"/>
      <c r="AC233" s="21"/>
      <c r="AD233" s="48"/>
      <c r="AE233" s="48"/>
      <c r="AF233" s="48"/>
      <c r="AG233" s="48"/>
      <c r="AH233" s="34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</row>
    <row r="234" spans="2:62" ht="15" customHeight="1">
      <c r="B234" s="38"/>
      <c r="C234" s="330" t="s">
        <v>170</v>
      </c>
      <c r="D234" s="330"/>
      <c r="E234" s="330"/>
      <c r="F234" s="319"/>
      <c r="G234" s="321"/>
      <c r="H234" s="102" t="s">
        <v>171</v>
      </c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56"/>
      <c r="X234" s="21"/>
      <c r="Y234" s="21"/>
      <c r="Z234" s="21"/>
      <c r="AA234" s="56"/>
      <c r="AB234" s="21"/>
      <c r="AC234" s="21"/>
      <c r="AD234" s="48"/>
      <c r="AE234" s="48"/>
      <c r="AF234" s="48"/>
      <c r="AG234" s="48"/>
      <c r="AH234" s="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</row>
    <row r="235" spans="2:62" ht="15" customHeight="1">
      <c r="B235" s="275"/>
      <c r="C235" s="329" t="s">
        <v>249</v>
      </c>
      <c r="D235" s="330"/>
      <c r="E235" s="330"/>
      <c r="F235" s="330"/>
      <c r="G235" s="330"/>
      <c r="H235" s="33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56"/>
      <c r="X235" s="21"/>
      <c r="Y235" s="21"/>
      <c r="Z235" s="21"/>
      <c r="AA235" s="56"/>
      <c r="AB235" s="21"/>
      <c r="AC235" s="21"/>
      <c r="AD235" s="48"/>
      <c r="AE235" s="48"/>
      <c r="AF235" s="48"/>
      <c r="AG235" s="48"/>
      <c r="AH235" s="34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</row>
    <row r="236" spans="2:62" ht="6" customHeight="1">
      <c r="B236" s="38"/>
      <c r="C236" s="21"/>
      <c r="D236" s="21"/>
      <c r="E236" s="21"/>
      <c r="F236" s="21"/>
      <c r="G236" s="21"/>
      <c r="H236" s="45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56"/>
      <c r="X236" s="21"/>
      <c r="Y236" s="21"/>
      <c r="Z236" s="21"/>
      <c r="AA236" s="56"/>
      <c r="AB236" s="21"/>
      <c r="AC236" s="21"/>
      <c r="AD236" s="48"/>
      <c r="AE236" s="48"/>
      <c r="AF236" s="48"/>
      <c r="AG236" s="48"/>
      <c r="AH236" s="34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</row>
    <row r="237" spans="2:62">
      <c r="B237" s="38"/>
      <c r="C237" s="335"/>
      <c r="D237" s="335"/>
      <c r="E237" s="335"/>
      <c r="F237" s="335"/>
      <c r="G237" s="335"/>
      <c r="H237" s="45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56"/>
      <c r="X237" s="21"/>
      <c r="Y237" s="21"/>
      <c r="Z237" s="21"/>
      <c r="AA237" s="56"/>
      <c r="AB237" s="21"/>
      <c r="AC237" s="21"/>
      <c r="AD237" s="48"/>
      <c r="AE237" s="48"/>
      <c r="AF237" s="48"/>
      <c r="AG237" s="48"/>
      <c r="AH237" s="34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</row>
    <row r="238" spans="2:62">
      <c r="B238" s="38"/>
      <c r="C238" s="335"/>
      <c r="D238" s="335"/>
      <c r="E238" s="335"/>
      <c r="F238" s="335"/>
      <c r="G238" s="335"/>
      <c r="H238" s="45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56"/>
      <c r="X238" s="21"/>
      <c r="Y238" s="21"/>
      <c r="Z238" s="21"/>
      <c r="AA238" s="56"/>
      <c r="AB238" s="21"/>
      <c r="AC238" s="21"/>
      <c r="AD238" s="48"/>
      <c r="AE238" s="48"/>
      <c r="AF238" s="48"/>
      <c r="AG238" s="48"/>
      <c r="AH238" s="34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</row>
    <row r="239" spans="2:62" ht="6" customHeight="1">
      <c r="B239" s="103"/>
      <c r="C239" s="25"/>
      <c r="D239" s="25"/>
      <c r="E239" s="25"/>
      <c r="F239" s="25"/>
      <c r="G239" s="25"/>
      <c r="H239" s="46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34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</row>
    <row r="240" spans="2:62" ht="24" customHeight="1">
      <c r="B240" s="387" t="s">
        <v>106</v>
      </c>
      <c r="C240" s="433" t="s">
        <v>109</v>
      </c>
      <c r="D240" s="296"/>
      <c r="E240" s="296"/>
      <c r="F240" s="296"/>
      <c r="G240" s="434"/>
      <c r="H240" s="339" t="s">
        <v>111</v>
      </c>
      <c r="I240" s="337"/>
      <c r="J240" s="337"/>
      <c r="K240" s="337"/>
      <c r="L240" s="337"/>
      <c r="M240" s="337"/>
      <c r="N240" s="422" t="s">
        <v>110</v>
      </c>
      <c r="O240" s="423"/>
      <c r="P240" s="423"/>
      <c r="Q240" s="423"/>
      <c r="R240" s="423"/>
      <c r="S240" s="336" t="s">
        <v>137</v>
      </c>
      <c r="T240" s="337"/>
      <c r="U240" s="337"/>
      <c r="V240" s="337"/>
      <c r="W240" s="338"/>
      <c r="X240" s="339" t="s">
        <v>111</v>
      </c>
      <c r="Y240" s="337"/>
      <c r="Z240" s="337"/>
      <c r="AA240" s="337"/>
      <c r="AB240" s="337"/>
      <c r="AC240" s="338"/>
      <c r="AD240" s="422" t="s">
        <v>110</v>
      </c>
      <c r="AE240" s="423"/>
      <c r="AF240" s="423"/>
      <c r="AG240" s="423"/>
      <c r="AH240" s="424"/>
      <c r="AK240" s="278" t="s">
        <v>1627</v>
      </c>
      <c r="AL240" s="278"/>
      <c r="AM240" s="278"/>
      <c r="AN240" s="278"/>
      <c r="AO240" s="278"/>
      <c r="AP240" s="278"/>
      <c r="AQ240" s="278"/>
      <c r="AR240" s="278"/>
      <c r="AS240" s="278"/>
      <c r="AT240" s="278"/>
      <c r="AU240" s="278"/>
      <c r="AV240" s="278"/>
      <c r="AW240" s="278"/>
      <c r="AX240" s="278"/>
      <c r="AY240" s="278"/>
      <c r="AZ240" s="278"/>
      <c r="BA240" s="278"/>
      <c r="BB240" s="278"/>
      <c r="BC240" s="278"/>
      <c r="BD240" s="278"/>
      <c r="BE240" s="278"/>
      <c r="BF240" s="278"/>
      <c r="BG240" s="278"/>
      <c r="BH240" s="278"/>
      <c r="BI240" s="278"/>
      <c r="BJ240" s="278"/>
    </row>
    <row r="241" spans="1:64" ht="24" customHeight="1">
      <c r="B241" s="388"/>
      <c r="C241" s="319"/>
      <c r="D241" s="320"/>
      <c r="E241" s="320"/>
      <c r="F241" s="320"/>
      <c r="G241" s="321"/>
      <c r="H241" s="322"/>
      <c r="I241" s="323"/>
      <c r="J241" s="323"/>
      <c r="K241" s="323"/>
      <c r="L241" s="323"/>
      <c r="M241" s="324"/>
      <c r="N241" s="406"/>
      <c r="O241" s="407"/>
      <c r="P241" s="407"/>
      <c r="Q241" s="407"/>
      <c r="R241" s="407"/>
      <c r="S241" s="403"/>
      <c r="T241" s="404"/>
      <c r="U241" s="404"/>
      <c r="V241" s="404"/>
      <c r="W241" s="405"/>
      <c r="X241" s="322"/>
      <c r="Y241" s="323"/>
      <c r="Z241" s="323"/>
      <c r="AA241" s="323"/>
      <c r="AB241" s="323"/>
      <c r="AC241" s="324"/>
      <c r="AD241" s="406"/>
      <c r="AE241" s="407"/>
      <c r="AF241" s="407"/>
      <c r="AG241" s="407"/>
      <c r="AH241" s="416"/>
      <c r="AK241" s="278"/>
      <c r="AL241" s="278"/>
      <c r="AM241" s="278"/>
      <c r="AN241" s="278"/>
      <c r="AO241" s="278"/>
      <c r="AP241" s="278"/>
      <c r="AQ241" s="278"/>
      <c r="AR241" s="278"/>
      <c r="AS241" s="278"/>
      <c r="AT241" s="278"/>
      <c r="AU241" s="278"/>
      <c r="AV241" s="278"/>
      <c r="AW241" s="278"/>
      <c r="AX241" s="278"/>
      <c r="AY241" s="278"/>
      <c r="AZ241" s="278"/>
      <c r="BA241" s="278"/>
      <c r="BB241" s="278"/>
      <c r="BC241" s="278"/>
      <c r="BD241" s="278"/>
      <c r="BE241" s="278"/>
      <c r="BF241" s="278"/>
      <c r="BG241" s="278"/>
      <c r="BH241" s="278"/>
      <c r="BI241" s="278"/>
      <c r="BJ241" s="278"/>
    </row>
    <row r="242" spans="1:64" ht="24" customHeight="1">
      <c r="B242" s="388"/>
      <c r="C242" s="319"/>
      <c r="D242" s="320"/>
      <c r="E242" s="320"/>
      <c r="F242" s="320"/>
      <c r="G242" s="321"/>
      <c r="H242" s="322"/>
      <c r="I242" s="323"/>
      <c r="J242" s="323"/>
      <c r="K242" s="323"/>
      <c r="L242" s="323"/>
      <c r="M242" s="324"/>
      <c r="N242" s="406"/>
      <c r="O242" s="407"/>
      <c r="P242" s="407"/>
      <c r="Q242" s="407"/>
      <c r="R242" s="407"/>
      <c r="S242" s="403"/>
      <c r="T242" s="404"/>
      <c r="U242" s="404"/>
      <c r="V242" s="404"/>
      <c r="W242" s="405"/>
      <c r="X242" s="322"/>
      <c r="Y242" s="323"/>
      <c r="Z242" s="323"/>
      <c r="AA242" s="323"/>
      <c r="AB242" s="323"/>
      <c r="AC242" s="324"/>
      <c r="AD242" s="406"/>
      <c r="AE242" s="407"/>
      <c r="AF242" s="407"/>
      <c r="AG242" s="407"/>
      <c r="AH242" s="416"/>
      <c r="AK242" s="278"/>
      <c r="AL242" s="278"/>
      <c r="AM242" s="278"/>
      <c r="AN242" s="278"/>
      <c r="AO242" s="278"/>
      <c r="AP242" s="278"/>
      <c r="AQ242" s="278"/>
      <c r="AR242" s="278"/>
      <c r="AS242" s="278"/>
      <c r="AT242" s="278"/>
      <c r="AU242" s="278"/>
      <c r="AV242" s="278"/>
      <c r="AW242" s="278"/>
      <c r="AX242" s="278"/>
      <c r="AY242" s="278"/>
      <c r="AZ242" s="278"/>
      <c r="BA242" s="278"/>
      <c r="BB242" s="278"/>
      <c r="BC242" s="278"/>
      <c r="BD242" s="278"/>
      <c r="BE242" s="278"/>
      <c r="BF242" s="278"/>
      <c r="BG242" s="278"/>
      <c r="BH242" s="278"/>
      <c r="BI242" s="278"/>
      <c r="BJ242" s="278"/>
    </row>
    <row r="243" spans="1:64" ht="24" customHeight="1">
      <c r="B243" s="388"/>
      <c r="C243" s="319"/>
      <c r="D243" s="320"/>
      <c r="E243" s="320"/>
      <c r="F243" s="320"/>
      <c r="G243" s="321"/>
      <c r="H243" s="322"/>
      <c r="I243" s="323"/>
      <c r="J243" s="323"/>
      <c r="K243" s="323"/>
      <c r="L243" s="323"/>
      <c r="M243" s="324"/>
      <c r="N243" s="406"/>
      <c r="O243" s="407"/>
      <c r="P243" s="407"/>
      <c r="Q243" s="407"/>
      <c r="R243" s="407"/>
      <c r="S243" s="403"/>
      <c r="T243" s="404"/>
      <c r="U243" s="404"/>
      <c r="V243" s="404"/>
      <c r="W243" s="405"/>
      <c r="X243" s="322"/>
      <c r="Y243" s="323"/>
      <c r="Z243" s="323"/>
      <c r="AA243" s="323"/>
      <c r="AB243" s="323"/>
      <c r="AC243" s="324"/>
      <c r="AD243" s="406"/>
      <c r="AE243" s="407"/>
      <c r="AF243" s="407"/>
      <c r="AG243" s="407"/>
      <c r="AH243" s="416"/>
      <c r="AK243" s="278" t="s">
        <v>1626</v>
      </c>
      <c r="AL243" s="278"/>
      <c r="AM243" s="278"/>
      <c r="AN243" s="278"/>
      <c r="AO243" s="278"/>
      <c r="AP243" s="278"/>
      <c r="AQ243" s="278"/>
      <c r="AR243" s="278"/>
      <c r="AS243" s="278"/>
      <c r="AT243" s="278"/>
      <c r="AU243" s="278"/>
      <c r="AV243" s="278"/>
      <c r="AW243" s="278"/>
      <c r="AX243" s="278"/>
      <c r="AY243" s="278"/>
      <c r="AZ243" s="278"/>
      <c r="BA243" s="278"/>
      <c r="BB243" s="278"/>
      <c r="BC243" s="278"/>
      <c r="BD243" s="278"/>
      <c r="BE243" s="278"/>
      <c r="BF243" s="278"/>
      <c r="BG243" s="278"/>
      <c r="BH243" s="278"/>
      <c r="BI243" s="278"/>
      <c r="BJ243" s="278"/>
    </row>
    <row r="244" spans="1:64" ht="24" customHeight="1">
      <c r="B244" s="388"/>
      <c r="C244" s="319"/>
      <c r="D244" s="320"/>
      <c r="E244" s="320"/>
      <c r="F244" s="320"/>
      <c r="G244" s="321"/>
      <c r="H244" s="322"/>
      <c r="I244" s="323"/>
      <c r="J244" s="323"/>
      <c r="K244" s="323"/>
      <c r="L244" s="323"/>
      <c r="M244" s="324"/>
      <c r="N244" s="406"/>
      <c r="O244" s="407"/>
      <c r="P244" s="407"/>
      <c r="Q244" s="407"/>
      <c r="R244" s="407"/>
      <c r="S244" s="403"/>
      <c r="T244" s="404"/>
      <c r="U244" s="404"/>
      <c r="V244" s="404"/>
      <c r="W244" s="405"/>
      <c r="X244" s="322"/>
      <c r="Y244" s="323"/>
      <c r="Z244" s="323"/>
      <c r="AA244" s="323"/>
      <c r="AB244" s="323"/>
      <c r="AC244" s="324"/>
      <c r="AD244" s="406"/>
      <c r="AE244" s="407"/>
      <c r="AF244" s="407"/>
      <c r="AG244" s="407"/>
      <c r="AH244" s="416"/>
      <c r="AK244" s="278"/>
      <c r="AL244" s="278"/>
      <c r="AM244" s="278"/>
      <c r="AN244" s="278"/>
      <c r="AO244" s="278"/>
      <c r="AP244" s="278"/>
      <c r="AQ244" s="278"/>
      <c r="AR244" s="278"/>
      <c r="AS244" s="278"/>
      <c r="AT244" s="278"/>
      <c r="AU244" s="278"/>
      <c r="AV244" s="278"/>
      <c r="AW244" s="278"/>
      <c r="AX244" s="278"/>
      <c r="AY244" s="278"/>
      <c r="AZ244" s="278"/>
      <c r="BA244" s="278"/>
      <c r="BB244" s="278"/>
      <c r="BC244" s="278"/>
      <c r="BD244" s="278"/>
      <c r="BE244" s="278"/>
      <c r="BF244" s="278"/>
      <c r="BG244" s="278"/>
      <c r="BH244" s="278"/>
      <c r="BI244" s="278"/>
      <c r="BJ244" s="278"/>
    </row>
    <row r="245" spans="1:64" ht="24" customHeight="1" thickBot="1">
      <c r="B245" s="389"/>
      <c r="C245" s="417"/>
      <c r="D245" s="418"/>
      <c r="E245" s="418"/>
      <c r="F245" s="418"/>
      <c r="G245" s="419"/>
      <c r="H245" s="497"/>
      <c r="I245" s="498"/>
      <c r="J245" s="498"/>
      <c r="K245" s="498"/>
      <c r="L245" s="498"/>
      <c r="M245" s="499"/>
      <c r="N245" s="500"/>
      <c r="O245" s="501"/>
      <c r="P245" s="501"/>
      <c r="Q245" s="501"/>
      <c r="R245" s="501"/>
      <c r="S245" s="548"/>
      <c r="T245" s="549"/>
      <c r="U245" s="549"/>
      <c r="V245" s="549"/>
      <c r="W245" s="550"/>
      <c r="X245" s="497"/>
      <c r="Y245" s="498"/>
      <c r="Z245" s="498"/>
      <c r="AA245" s="498"/>
      <c r="AB245" s="498"/>
      <c r="AC245" s="499"/>
      <c r="AD245" s="500"/>
      <c r="AE245" s="501"/>
      <c r="AF245" s="501"/>
      <c r="AG245" s="501"/>
      <c r="AH245" s="503"/>
      <c r="AK245" s="278"/>
      <c r="AL245" s="278"/>
      <c r="AM245" s="278"/>
      <c r="AN245" s="278"/>
      <c r="AO245" s="278"/>
      <c r="AP245" s="278"/>
      <c r="AQ245" s="278"/>
      <c r="AR245" s="278"/>
      <c r="AS245" s="278"/>
      <c r="AT245" s="278"/>
      <c r="AU245" s="278"/>
      <c r="AV245" s="278"/>
      <c r="AW245" s="278"/>
      <c r="AX245" s="278"/>
      <c r="AY245" s="278"/>
      <c r="AZ245" s="278"/>
      <c r="BA245" s="278"/>
      <c r="BB245" s="278"/>
      <c r="BC245" s="278"/>
      <c r="BD245" s="278"/>
      <c r="BE245" s="278"/>
      <c r="BF245" s="278"/>
      <c r="BG245" s="278"/>
      <c r="BH245" s="278"/>
      <c r="BI245" s="278"/>
      <c r="BJ245" s="278"/>
    </row>
    <row r="246" spans="1:64" ht="13.5" customHeight="1" thickBot="1"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</row>
    <row r="247" spans="1:64">
      <c r="A247" s="133"/>
      <c r="B247" s="408" t="s">
        <v>230</v>
      </c>
      <c r="C247" s="409"/>
      <c r="D247" s="409"/>
      <c r="E247" s="41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79" t="s">
        <v>1623</v>
      </c>
      <c r="AC247" s="279"/>
      <c r="AD247" s="279"/>
      <c r="AE247" s="279"/>
      <c r="AF247" s="279"/>
      <c r="AG247" s="279"/>
      <c r="AH247" s="279"/>
      <c r="BL247" s="256">
        <f ca="1">Check!$N$21</f>
        <v>0</v>
      </c>
    </row>
    <row r="248" spans="1:64" ht="14.25" thickBot="1">
      <c r="A248" s="133"/>
      <c r="B248" s="411"/>
      <c r="C248" s="412"/>
      <c r="D248" s="412"/>
      <c r="E248" s="413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</row>
    <row r="249" spans="1:64">
      <c r="A249" s="133"/>
      <c r="B249" s="28"/>
      <c r="C249" s="28"/>
      <c r="D249" s="28"/>
      <c r="E249" s="28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</row>
    <row r="250" spans="1:64" ht="25.5">
      <c r="A250" s="133"/>
      <c r="B250" s="414" t="s">
        <v>257</v>
      </c>
      <c r="C250" s="415"/>
      <c r="D250" s="415"/>
      <c r="E250" s="415"/>
      <c r="F250" s="415"/>
      <c r="G250" s="415"/>
      <c r="H250" s="415"/>
      <c r="I250" s="415"/>
      <c r="J250" s="415"/>
      <c r="K250" s="415"/>
      <c r="L250" s="415"/>
      <c r="M250" s="415"/>
      <c r="N250" s="415"/>
      <c r="O250" s="415"/>
      <c r="P250" s="415"/>
      <c r="Q250" s="415"/>
      <c r="R250" s="415"/>
      <c r="S250" s="415"/>
      <c r="T250" s="415"/>
      <c r="U250" s="415"/>
      <c r="V250" s="415"/>
      <c r="W250" s="415"/>
      <c r="X250" s="415"/>
      <c r="Y250" s="415"/>
      <c r="Z250" s="415"/>
      <c r="AA250" s="415"/>
      <c r="AB250" s="415"/>
      <c r="AC250" s="415"/>
      <c r="AD250" s="415"/>
      <c r="AE250" s="415"/>
      <c r="AF250" s="415"/>
      <c r="AG250" s="415"/>
      <c r="AH250" s="415"/>
    </row>
    <row r="251" spans="1:64" ht="14.25" thickBot="1"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</row>
    <row r="252" spans="1:64" ht="24" customHeight="1" thickBot="1">
      <c r="B252" s="473" t="s">
        <v>82</v>
      </c>
      <c r="C252" s="474"/>
      <c r="D252" s="474"/>
      <c r="E252" s="474"/>
      <c r="F252" s="474"/>
      <c r="G252" s="474"/>
      <c r="H252" s="474"/>
      <c r="I252" s="474"/>
      <c r="J252" s="474"/>
      <c r="K252" s="474"/>
      <c r="L252" s="474"/>
      <c r="M252" s="474"/>
      <c r="N252" s="474"/>
      <c r="O252" s="474"/>
      <c r="P252" s="474"/>
      <c r="Q252" s="474"/>
      <c r="R252" s="474"/>
      <c r="S252" s="474"/>
      <c r="T252" s="474"/>
      <c r="U252" s="474"/>
      <c r="V252" s="474"/>
      <c r="W252" s="474"/>
      <c r="X252" s="474"/>
      <c r="Y252" s="474"/>
      <c r="Z252" s="474"/>
      <c r="AA252" s="474"/>
      <c r="AB252" s="474"/>
      <c r="AC252" s="474"/>
      <c r="AD252" s="474"/>
      <c r="AE252" s="474"/>
      <c r="AF252" s="474"/>
      <c r="AG252" s="474"/>
      <c r="AH252" s="475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</row>
    <row r="253" spans="1:64" ht="14.25" customHeight="1" thickTop="1">
      <c r="B253" s="600" t="s">
        <v>48</v>
      </c>
      <c r="C253" s="601" t="s">
        <v>83</v>
      </c>
      <c r="D253" s="399"/>
      <c r="E253" s="399"/>
      <c r="F253" s="399"/>
      <c r="G253" s="400"/>
      <c r="H253" s="602"/>
      <c r="I253" s="603"/>
      <c r="J253" s="603"/>
      <c r="K253" s="603"/>
      <c r="L253" s="603"/>
      <c r="M253" s="603"/>
      <c r="N253" s="603"/>
      <c r="O253" s="603"/>
      <c r="P253" s="309" t="s">
        <v>69</v>
      </c>
      <c r="Q253" s="309"/>
      <c r="R253" s="604"/>
      <c r="S253" s="601" t="s">
        <v>84</v>
      </c>
      <c r="T253" s="399"/>
      <c r="U253" s="399"/>
      <c r="V253" s="399"/>
      <c r="W253" s="400"/>
      <c r="X253" s="363"/>
      <c r="Y253" s="364"/>
      <c r="Z253" s="364"/>
      <c r="AA253" s="364"/>
      <c r="AB253" s="364"/>
      <c r="AC253" s="364"/>
      <c r="AD253" s="364"/>
      <c r="AE253" s="364"/>
      <c r="AF253" s="309" t="s">
        <v>86</v>
      </c>
      <c r="AG253" s="309"/>
      <c r="AH253" s="310"/>
      <c r="AK253" s="734" t="str">
        <f ca="1">Check!S265</f>
        <v/>
      </c>
      <c r="AL253" s="734"/>
      <c r="AM253" s="734"/>
      <c r="AN253" s="734"/>
      <c r="AO253" s="734"/>
      <c r="AP253" s="734"/>
      <c r="AQ253" s="734"/>
      <c r="AR253" s="734"/>
      <c r="AS253" s="734"/>
      <c r="AT253" s="734"/>
      <c r="AU253" s="734"/>
      <c r="AV253" s="734"/>
      <c r="AW253" s="734"/>
      <c r="AX253" s="734"/>
      <c r="AY253" s="734"/>
      <c r="AZ253" s="734"/>
      <c r="BA253" s="734"/>
      <c r="BB253" s="734"/>
      <c r="BC253" s="734"/>
      <c r="BD253" s="734"/>
      <c r="BE253" s="734"/>
      <c r="BF253" s="734"/>
      <c r="BG253" s="734"/>
      <c r="BH253" s="734"/>
      <c r="BI253" s="734"/>
      <c r="BJ253" s="734"/>
    </row>
    <row r="254" spans="1:64" ht="13.5" customHeight="1">
      <c r="B254" s="454"/>
      <c r="C254" s="467"/>
      <c r="D254" s="468"/>
      <c r="E254" s="468"/>
      <c r="F254" s="468"/>
      <c r="G254" s="462"/>
      <c r="H254" s="392"/>
      <c r="I254" s="393"/>
      <c r="J254" s="393"/>
      <c r="K254" s="393"/>
      <c r="L254" s="393"/>
      <c r="M254" s="393"/>
      <c r="N254" s="393"/>
      <c r="O254" s="393"/>
      <c r="P254" s="298"/>
      <c r="Q254" s="298"/>
      <c r="R254" s="396"/>
      <c r="S254" s="467"/>
      <c r="T254" s="468"/>
      <c r="U254" s="468"/>
      <c r="V254" s="468"/>
      <c r="W254" s="462"/>
      <c r="X254" s="306"/>
      <c r="Y254" s="365"/>
      <c r="Z254" s="365"/>
      <c r="AA254" s="365"/>
      <c r="AB254" s="365"/>
      <c r="AC254" s="365"/>
      <c r="AD254" s="365"/>
      <c r="AE254" s="365"/>
      <c r="AF254" s="298"/>
      <c r="AG254" s="298"/>
      <c r="AH254" s="299"/>
      <c r="AK254" s="280" t="str">
        <f ca="1">Check!S266&amp;Check!S267</f>
        <v/>
      </c>
      <c r="AL254" s="280"/>
      <c r="AM254" s="280"/>
      <c r="AN254" s="280"/>
      <c r="AO254" s="280"/>
      <c r="AP254" s="280"/>
      <c r="AQ254" s="280"/>
      <c r="AR254" s="280"/>
      <c r="AS254" s="280"/>
      <c r="AT254" s="280"/>
      <c r="AU254" s="280"/>
      <c r="AV254" s="280"/>
      <c r="AW254" s="280"/>
      <c r="AX254" s="280"/>
      <c r="AY254" s="280"/>
      <c r="AZ254" s="280"/>
      <c r="BA254" s="280"/>
      <c r="BB254" s="280"/>
      <c r="BC254" s="280"/>
      <c r="BD254" s="280"/>
      <c r="BE254" s="280"/>
      <c r="BF254" s="280"/>
      <c r="BG254" s="280"/>
      <c r="BH254" s="280"/>
      <c r="BI254" s="280"/>
      <c r="BJ254" s="280"/>
    </row>
    <row r="255" spans="1:64">
      <c r="B255" s="454"/>
      <c r="C255" s="467"/>
      <c r="D255" s="468"/>
      <c r="E255" s="468"/>
      <c r="F255" s="468"/>
      <c r="G255" s="462"/>
      <c r="H255" s="392"/>
      <c r="I255" s="393"/>
      <c r="J255" s="393"/>
      <c r="K255" s="393"/>
      <c r="L255" s="393"/>
      <c r="M255" s="393"/>
      <c r="N255" s="393"/>
      <c r="O255" s="393"/>
      <c r="P255" s="298"/>
      <c r="Q255" s="298"/>
      <c r="R255" s="396"/>
      <c r="S255" s="467"/>
      <c r="T255" s="468"/>
      <c r="U255" s="468"/>
      <c r="V255" s="468"/>
      <c r="W255" s="462"/>
      <c r="X255" s="304"/>
      <c r="Y255" s="317"/>
      <c r="Z255" s="317"/>
      <c r="AA255" s="317"/>
      <c r="AB255" s="317"/>
      <c r="AC255" s="317"/>
      <c r="AD255" s="317"/>
      <c r="AE255" s="317"/>
      <c r="AF255" s="313" t="s">
        <v>119</v>
      </c>
      <c r="AG255" s="313"/>
      <c r="AH255" s="314"/>
      <c r="AK255" s="280"/>
      <c r="AL255" s="280"/>
      <c r="AM255" s="280"/>
      <c r="AN255" s="280"/>
      <c r="AO255" s="280"/>
      <c r="AP255" s="280"/>
      <c r="AQ255" s="280"/>
      <c r="AR255" s="280"/>
      <c r="AS255" s="280"/>
      <c r="AT255" s="280"/>
      <c r="AU255" s="280"/>
      <c r="AV255" s="280"/>
      <c r="AW255" s="280"/>
      <c r="AX255" s="280"/>
      <c r="AY255" s="280"/>
      <c r="AZ255" s="280"/>
      <c r="BA255" s="280"/>
      <c r="BB255" s="280"/>
      <c r="BC255" s="280"/>
      <c r="BD255" s="280"/>
      <c r="BE255" s="280"/>
      <c r="BF255" s="280"/>
      <c r="BG255" s="280"/>
      <c r="BH255" s="280"/>
      <c r="BI255" s="280"/>
      <c r="BJ255" s="280"/>
    </row>
    <row r="256" spans="1:64" ht="13.5" customHeight="1">
      <c r="B256" s="537"/>
      <c r="C256" s="469"/>
      <c r="D256" s="470"/>
      <c r="E256" s="470"/>
      <c r="F256" s="470"/>
      <c r="G256" s="464"/>
      <c r="H256" s="394"/>
      <c r="I256" s="395"/>
      <c r="J256" s="395"/>
      <c r="K256" s="395"/>
      <c r="L256" s="395"/>
      <c r="M256" s="395"/>
      <c r="N256" s="395"/>
      <c r="O256" s="395"/>
      <c r="P256" s="300"/>
      <c r="Q256" s="300"/>
      <c r="R256" s="397"/>
      <c r="S256" s="469"/>
      <c r="T256" s="470"/>
      <c r="U256" s="470"/>
      <c r="V256" s="470"/>
      <c r="W256" s="464"/>
      <c r="X256" s="308"/>
      <c r="Y256" s="318"/>
      <c r="Z256" s="318"/>
      <c r="AA256" s="318"/>
      <c r="AB256" s="318"/>
      <c r="AC256" s="318"/>
      <c r="AD256" s="318"/>
      <c r="AE256" s="318"/>
      <c r="AF256" s="300"/>
      <c r="AG256" s="300"/>
      <c r="AH256" s="301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</row>
    <row r="257" spans="2:62" ht="24" customHeight="1">
      <c r="B257" s="378" t="s">
        <v>261</v>
      </c>
      <c r="C257" s="379"/>
      <c r="D257" s="379"/>
      <c r="E257" s="379"/>
      <c r="F257" s="379"/>
      <c r="G257" s="379"/>
      <c r="H257" s="379"/>
      <c r="I257" s="379"/>
      <c r="J257" s="379"/>
      <c r="K257" s="379"/>
      <c r="L257" s="379"/>
      <c r="M257" s="379"/>
      <c r="N257" s="379"/>
      <c r="O257" s="379"/>
      <c r="P257" s="379"/>
      <c r="Q257" s="379"/>
      <c r="R257" s="379"/>
      <c r="S257" s="379"/>
      <c r="T257" s="379"/>
      <c r="U257" s="379"/>
      <c r="V257" s="379"/>
      <c r="W257" s="379"/>
      <c r="X257" s="379"/>
      <c r="Y257" s="379"/>
      <c r="Z257" s="379"/>
      <c r="AA257" s="379"/>
      <c r="AB257" s="379"/>
      <c r="AC257" s="379"/>
      <c r="AD257" s="379"/>
      <c r="AE257" s="379"/>
      <c r="AF257" s="379"/>
      <c r="AG257" s="379"/>
      <c r="AH257" s="380"/>
      <c r="AK257" s="280" t="str">
        <f ca="1">Check!S268</f>
        <v/>
      </c>
      <c r="AL257" s="280"/>
      <c r="AM257" s="280"/>
      <c r="AN257" s="280"/>
      <c r="AO257" s="280"/>
      <c r="AP257" s="280"/>
      <c r="AQ257" s="280"/>
      <c r="AR257" s="280"/>
      <c r="AS257" s="280"/>
      <c r="AT257" s="280"/>
      <c r="AU257" s="280"/>
      <c r="AV257" s="280"/>
      <c r="AW257" s="280"/>
      <c r="AX257" s="280"/>
      <c r="AY257" s="280"/>
      <c r="AZ257" s="280"/>
      <c r="BA257" s="280"/>
      <c r="BB257" s="280"/>
      <c r="BC257" s="280"/>
      <c r="BD257" s="280"/>
      <c r="BE257" s="280"/>
      <c r="BF257" s="280"/>
      <c r="BG257" s="280"/>
      <c r="BH257" s="280"/>
      <c r="BI257" s="280"/>
      <c r="BJ257" s="280"/>
    </row>
    <row r="258" spans="2:62" ht="18" customHeight="1">
      <c r="B258" s="38"/>
      <c r="C258" s="21"/>
      <c r="D258" s="21"/>
      <c r="E258" s="39"/>
      <c r="F258" s="39"/>
      <c r="G258" s="21"/>
      <c r="H258" s="21"/>
      <c r="I258" s="21"/>
      <c r="J258" s="21"/>
      <c r="K258" s="21"/>
      <c r="L258" s="21"/>
      <c r="M258" s="21"/>
      <c r="N258" s="21"/>
      <c r="O258" s="56" t="s">
        <v>91</v>
      </c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34"/>
      <c r="AK258" s="280"/>
      <c r="AL258" s="280"/>
      <c r="AM258" s="280"/>
      <c r="AN258" s="280"/>
      <c r="AO258" s="280"/>
      <c r="AP258" s="280"/>
      <c r="AQ258" s="280"/>
      <c r="AR258" s="280"/>
      <c r="AS258" s="280"/>
      <c r="AT258" s="280"/>
      <c r="AU258" s="280"/>
      <c r="AV258" s="280"/>
      <c r="AW258" s="280"/>
      <c r="AX258" s="280"/>
      <c r="AY258" s="280"/>
      <c r="AZ258" s="280"/>
      <c r="BA258" s="280"/>
      <c r="BB258" s="280"/>
      <c r="BC258" s="280"/>
      <c r="BD258" s="280"/>
      <c r="BE258" s="280"/>
      <c r="BF258" s="280"/>
      <c r="BG258" s="280"/>
      <c r="BH258" s="280"/>
      <c r="BI258" s="280"/>
      <c r="BJ258" s="280"/>
    </row>
    <row r="259" spans="2:62" ht="18" customHeight="1">
      <c r="B259" s="38"/>
      <c r="C259" s="381" t="s">
        <v>49</v>
      </c>
      <c r="D259" s="382"/>
      <c r="E259" s="382"/>
      <c r="F259" s="382"/>
      <c r="G259" s="382"/>
      <c r="H259" s="383"/>
      <c r="I259" s="21"/>
      <c r="J259" s="21"/>
      <c r="K259" s="21"/>
      <c r="L259" s="21"/>
      <c r="M259" s="21"/>
      <c r="N259" s="381" t="s">
        <v>92</v>
      </c>
      <c r="O259" s="382"/>
      <c r="P259" s="382"/>
      <c r="Q259" s="382"/>
      <c r="R259" s="382"/>
      <c r="S259" s="383"/>
      <c r="T259" s="21"/>
      <c r="U259" s="21"/>
      <c r="V259" s="21"/>
      <c r="W259" s="21"/>
      <c r="X259" s="21"/>
      <c r="Y259" s="342" t="s">
        <v>97</v>
      </c>
      <c r="Z259" s="343"/>
      <c r="AA259" s="343"/>
      <c r="AB259" s="343"/>
      <c r="AC259" s="343"/>
      <c r="AD259" s="344"/>
      <c r="AE259" s="42"/>
      <c r="AF259" s="43"/>
      <c r="AG259" s="43"/>
      <c r="AH259" s="44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</row>
    <row r="260" spans="2:62" ht="18" customHeight="1">
      <c r="B260" s="38"/>
      <c r="C260" s="294"/>
      <c r="D260" s="295"/>
      <c r="E260" s="295"/>
      <c r="F260" s="340" t="s">
        <v>85</v>
      </c>
      <c r="G260" s="340"/>
      <c r="H260" s="341"/>
      <c r="I260" s="40"/>
      <c r="J260" s="21"/>
      <c r="K260" s="21"/>
      <c r="L260" s="21"/>
      <c r="M260" s="21"/>
      <c r="N260" s="294"/>
      <c r="O260" s="295"/>
      <c r="P260" s="295"/>
      <c r="Q260" s="340" t="s">
        <v>88</v>
      </c>
      <c r="R260" s="340"/>
      <c r="S260" s="341"/>
      <c r="T260" s="21"/>
      <c r="U260" s="21"/>
      <c r="V260" s="21"/>
      <c r="W260" s="41"/>
      <c r="X260" s="27"/>
      <c r="Y260" s="294"/>
      <c r="Z260" s="295"/>
      <c r="AA260" s="295"/>
      <c r="AB260" s="340" t="s">
        <v>88</v>
      </c>
      <c r="AC260" s="340"/>
      <c r="AD260" s="341"/>
      <c r="AE260" s="42"/>
      <c r="AF260" s="43"/>
      <c r="AG260" s="43"/>
      <c r="AH260" s="44"/>
      <c r="AK260" s="281" t="str">
        <f ca="1">Check!S270</f>
        <v/>
      </c>
      <c r="AL260" s="281"/>
      <c r="AM260" s="281"/>
      <c r="AN260" s="281"/>
      <c r="AO260" s="281"/>
      <c r="AP260" s="281"/>
      <c r="AQ260" s="281"/>
      <c r="AR260" s="281"/>
      <c r="AS260" s="281"/>
      <c r="AT260" s="281"/>
      <c r="AU260" s="281"/>
      <c r="AV260" s="281"/>
      <c r="AW260" s="281"/>
      <c r="AX260" s="281"/>
      <c r="AY260" s="281"/>
      <c r="AZ260" s="281"/>
      <c r="BA260" s="281"/>
      <c r="BB260" s="281"/>
      <c r="BC260" s="281"/>
      <c r="BD260" s="281"/>
      <c r="BE260" s="281"/>
      <c r="BF260" s="281"/>
      <c r="BG260" s="281"/>
      <c r="BH260" s="281"/>
      <c r="BI260" s="281"/>
      <c r="BJ260" s="281"/>
    </row>
    <row r="261" spans="2:62" ht="18" customHeight="1">
      <c r="B261" s="38"/>
      <c r="C261" s="21"/>
      <c r="D261" s="21"/>
      <c r="E261" s="39" t="s">
        <v>262</v>
      </c>
      <c r="F261" s="21"/>
      <c r="G261" s="21"/>
      <c r="H261" s="21"/>
      <c r="I261" s="45"/>
      <c r="J261" s="21"/>
      <c r="K261" s="21"/>
      <c r="L261" s="57"/>
      <c r="M261" s="21"/>
      <c r="N261" s="41"/>
      <c r="O261" s="21"/>
      <c r="P261" s="21"/>
      <c r="Q261" s="21"/>
      <c r="R261" s="21"/>
      <c r="S261" s="21"/>
      <c r="T261" s="21"/>
      <c r="U261" s="21"/>
      <c r="V261" s="21"/>
      <c r="W261" s="32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34"/>
    </row>
    <row r="262" spans="2:62" ht="18" customHeight="1">
      <c r="B262" s="38"/>
      <c r="C262" s="342" t="s">
        <v>87</v>
      </c>
      <c r="D262" s="343"/>
      <c r="E262" s="343"/>
      <c r="F262" s="343"/>
      <c r="G262" s="343"/>
      <c r="H262" s="344"/>
      <c r="I262" s="25"/>
      <c r="J262" s="32"/>
      <c r="K262" s="46"/>
      <c r="L262" s="559" t="s">
        <v>90</v>
      </c>
      <c r="M262" s="21"/>
      <c r="N262" s="33"/>
      <c r="O262" s="514" t="s">
        <v>93</v>
      </c>
      <c r="P262" s="346"/>
      <c r="Q262" s="346"/>
      <c r="R262" s="346"/>
      <c r="S262" s="346"/>
      <c r="T262" s="347"/>
      <c r="U262" s="21"/>
      <c r="V262" s="21"/>
      <c r="W262" s="32"/>
      <c r="X262" s="21"/>
      <c r="Y262" s="505" t="s">
        <v>98</v>
      </c>
      <c r="Z262" s="506"/>
      <c r="AA262" s="506"/>
      <c r="AB262" s="506"/>
      <c r="AC262" s="506"/>
      <c r="AD262" s="530"/>
      <c r="AE262" s="42"/>
      <c r="AF262" s="43"/>
      <c r="AG262" s="43"/>
      <c r="AH262" s="44"/>
      <c r="AK262" s="277" t="str">
        <f ca="1">Check!S274</f>
        <v/>
      </c>
      <c r="AL262" s="277"/>
      <c r="AM262" s="277"/>
      <c r="AN262" s="277"/>
      <c r="AO262" s="277"/>
      <c r="AP262" s="277"/>
      <c r="AQ262" s="277"/>
      <c r="AR262" s="277"/>
      <c r="AS262" s="277"/>
      <c r="AT262" s="277"/>
      <c r="AU262" s="277"/>
      <c r="AV262" s="277"/>
      <c r="AW262" s="277"/>
      <c r="AX262" s="277"/>
      <c r="AY262" s="277"/>
      <c r="AZ262" s="277"/>
      <c r="BA262" s="277"/>
      <c r="BB262" s="277"/>
      <c r="BC262" s="277"/>
      <c r="BD262" s="277"/>
      <c r="BE262" s="277"/>
      <c r="BF262" s="277"/>
      <c r="BG262" s="277"/>
      <c r="BH262" s="277"/>
      <c r="BI262" s="277"/>
      <c r="BJ262" s="277"/>
    </row>
    <row r="263" spans="2:62" ht="18" customHeight="1">
      <c r="B263" s="38"/>
      <c r="C263" s="294"/>
      <c r="D263" s="295"/>
      <c r="E263" s="295"/>
      <c r="F263" s="340" t="s">
        <v>88</v>
      </c>
      <c r="G263" s="340"/>
      <c r="H263" s="341"/>
      <c r="I263" s="41"/>
      <c r="J263" s="40"/>
      <c r="K263" s="21"/>
      <c r="L263" s="560"/>
      <c r="M263" s="41"/>
      <c r="N263" s="41"/>
      <c r="O263" s="294"/>
      <c r="P263" s="295"/>
      <c r="Q263" s="295"/>
      <c r="R263" s="340" t="s">
        <v>88</v>
      </c>
      <c r="S263" s="340"/>
      <c r="T263" s="341"/>
      <c r="U263" s="41"/>
      <c r="V263" s="27"/>
      <c r="W263" s="41"/>
      <c r="X263" s="27"/>
      <c r="Y263" s="294"/>
      <c r="Z263" s="295"/>
      <c r="AA263" s="295"/>
      <c r="AB263" s="340" t="s">
        <v>88</v>
      </c>
      <c r="AC263" s="340"/>
      <c r="AD263" s="341"/>
      <c r="AE263" s="42"/>
      <c r="AF263" s="43"/>
      <c r="AG263" s="43"/>
      <c r="AH263" s="44"/>
      <c r="AK263" s="277"/>
      <c r="AL263" s="277"/>
      <c r="AM263" s="277"/>
      <c r="AN263" s="277"/>
      <c r="AO263" s="277"/>
      <c r="AP263" s="277"/>
      <c r="AQ263" s="277"/>
      <c r="AR263" s="277"/>
      <c r="AS263" s="277"/>
      <c r="AT263" s="277"/>
      <c r="AU263" s="277"/>
      <c r="AV263" s="277"/>
      <c r="AW263" s="277"/>
      <c r="AX263" s="277"/>
      <c r="AY263" s="277"/>
      <c r="AZ263" s="277"/>
      <c r="BA263" s="277"/>
      <c r="BB263" s="277"/>
      <c r="BC263" s="277"/>
      <c r="BD263" s="277"/>
      <c r="BE263" s="277"/>
      <c r="BF263" s="277"/>
      <c r="BG263" s="277"/>
      <c r="BH263" s="277"/>
      <c r="BI263" s="277"/>
      <c r="BJ263" s="277"/>
    </row>
    <row r="264" spans="2:62" ht="18" customHeight="1">
      <c r="B264" s="38"/>
      <c r="C264" s="56" t="s">
        <v>89</v>
      </c>
      <c r="D264" s="56"/>
      <c r="E264" s="56"/>
      <c r="F264" s="21"/>
      <c r="G264" s="21"/>
      <c r="H264" s="21"/>
      <c r="I264" s="21"/>
      <c r="J264" s="45"/>
      <c r="K264" s="21"/>
      <c r="L264" s="560"/>
      <c r="M264" s="6"/>
      <c r="N264" s="32"/>
      <c r="O264" s="21"/>
      <c r="P264" s="21"/>
      <c r="Q264" s="21"/>
      <c r="R264" s="21"/>
      <c r="S264" s="21"/>
      <c r="T264" s="21"/>
      <c r="U264" s="21"/>
      <c r="V264" s="21"/>
      <c r="W264" s="32"/>
      <c r="X264" s="21"/>
      <c r="Y264" s="21"/>
      <c r="Z264" s="21"/>
      <c r="AA264" s="21"/>
      <c r="AB264" s="21"/>
      <c r="AC264" s="21"/>
      <c r="AD264" s="21"/>
      <c r="AE264" s="48"/>
      <c r="AF264" s="48"/>
      <c r="AG264" s="48"/>
      <c r="AH264" s="55"/>
      <c r="AK264" s="276" t="str">
        <f ca="1">Check!S280</f>
        <v/>
      </c>
      <c r="AL264" s="276"/>
      <c r="AM264" s="276"/>
      <c r="AN264" s="276"/>
      <c r="AO264" s="276"/>
      <c r="AP264" s="276"/>
      <c r="AQ264" s="276"/>
      <c r="AR264" s="276"/>
      <c r="AS264" s="276"/>
      <c r="AT264" s="276"/>
      <c r="AU264" s="276"/>
      <c r="AV264" s="276"/>
      <c r="AW264" s="276"/>
      <c r="AX264" s="276"/>
      <c r="AY264" s="276"/>
      <c r="AZ264" s="276"/>
      <c r="BA264" s="276"/>
      <c r="BB264" s="276"/>
      <c r="BC264" s="276"/>
      <c r="BD264" s="276"/>
      <c r="BE264" s="276"/>
      <c r="BF264" s="276"/>
      <c r="BG264" s="276"/>
      <c r="BH264" s="276"/>
      <c r="BI264" s="276"/>
      <c r="BJ264" s="276"/>
    </row>
    <row r="265" spans="2:62" ht="18" customHeight="1">
      <c r="B265" s="38"/>
      <c r="C265" s="504" t="s">
        <v>102</v>
      </c>
      <c r="D265" s="504"/>
      <c r="E265" s="504"/>
      <c r="F265" s="393"/>
      <c r="G265" s="393"/>
      <c r="H265" s="393"/>
      <c r="I265" s="56" t="s">
        <v>104</v>
      </c>
      <c r="J265" s="45"/>
      <c r="K265" s="21"/>
      <c r="L265" s="58"/>
      <c r="M265" s="21"/>
      <c r="N265" s="32"/>
      <c r="O265" s="21"/>
      <c r="P265" s="21"/>
      <c r="Q265" s="21"/>
      <c r="R265" s="21"/>
      <c r="S265" s="21"/>
      <c r="T265" s="21"/>
      <c r="U265" s="21"/>
      <c r="V265" s="21"/>
      <c r="W265" s="32"/>
      <c r="X265" s="21"/>
      <c r="Y265" s="505" t="s">
        <v>99</v>
      </c>
      <c r="Z265" s="506"/>
      <c r="AA265" s="506"/>
      <c r="AB265" s="506"/>
      <c r="AC265" s="506"/>
      <c r="AD265" s="530"/>
      <c r="AE265" s="42"/>
      <c r="AF265" s="43"/>
      <c r="AG265" s="43"/>
      <c r="AH265" s="44"/>
    </row>
    <row r="266" spans="2:62" ht="18" customHeight="1">
      <c r="B266" s="38"/>
      <c r="C266" s="504" t="s">
        <v>103</v>
      </c>
      <c r="D266" s="504"/>
      <c r="E266" s="504"/>
      <c r="F266" s="624"/>
      <c r="G266" s="624"/>
      <c r="H266" s="624"/>
      <c r="I266" s="56" t="s">
        <v>104</v>
      </c>
      <c r="J266" s="45"/>
      <c r="K266" s="21"/>
      <c r="L266" s="59"/>
      <c r="M266" s="21"/>
      <c r="N266" s="32"/>
      <c r="O266" s="39"/>
      <c r="P266" s="21"/>
      <c r="Q266" s="21"/>
      <c r="R266" s="21"/>
      <c r="S266" s="21"/>
      <c r="T266" s="21"/>
      <c r="U266" s="21"/>
      <c r="V266" s="21"/>
      <c r="W266" s="41"/>
      <c r="X266" s="40"/>
      <c r="Y266" s="294"/>
      <c r="Z266" s="295"/>
      <c r="AA266" s="295"/>
      <c r="AB266" s="315" t="s">
        <v>88</v>
      </c>
      <c r="AC266" s="315"/>
      <c r="AD266" s="316"/>
      <c r="AE266" s="42"/>
      <c r="AF266" s="43"/>
      <c r="AG266" s="43"/>
      <c r="AH266" s="44"/>
    </row>
    <row r="267" spans="2:62" ht="18" customHeight="1">
      <c r="B267" s="38"/>
      <c r="C267" s="56" t="s">
        <v>105</v>
      </c>
      <c r="D267" s="20"/>
      <c r="E267" s="56"/>
      <c r="F267" s="393"/>
      <c r="G267" s="393"/>
      <c r="H267" s="393"/>
      <c r="I267" s="56" t="s">
        <v>104</v>
      </c>
      <c r="J267" s="45"/>
      <c r="K267" s="21"/>
      <c r="L267" s="45"/>
      <c r="M267" s="21"/>
      <c r="N267" s="33"/>
      <c r="O267" s="342" t="s">
        <v>94</v>
      </c>
      <c r="P267" s="343"/>
      <c r="Q267" s="343"/>
      <c r="R267" s="343"/>
      <c r="S267" s="343"/>
      <c r="T267" s="344"/>
      <c r="U267" s="21"/>
      <c r="V267" s="21"/>
      <c r="W267" s="32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34"/>
    </row>
    <row r="268" spans="2:62" ht="18" customHeight="1">
      <c r="B268" s="38"/>
      <c r="C268" s="21"/>
      <c r="D268" s="21"/>
      <c r="E268" s="21"/>
      <c r="F268" s="21"/>
      <c r="G268" s="21"/>
      <c r="H268" s="21"/>
      <c r="I268" s="21"/>
      <c r="J268" s="45"/>
      <c r="K268" s="21"/>
      <c r="L268" s="45"/>
      <c r="M268" s="21"/>
      <c r="N268" s="21"/>
      <c r="O268" s="294"/>
      <c r="P268" s="295"/>
      <c r="Q268" s="295"/>
      <c r="R268" s="340" t="s">
        <v>88</v>
      </c>
      <c r="S268" s="340"/>
      <c r="T268" s="341"/>
      <c r="U268" s="21"/>
      <c r="V268" s="21"/>
      <c r="W268" s="33"/>
      <c r="X268" s="25"/>
      <c r="Y268" s="525" t="s">
        <v>100</v>
      </c>
      <c r="Z268" s="526"/>
      <c r="AA268" s="526"/>
      <c r="AB268" s="526"/>
      <c r="AC268" s="526"/>
      <c r="AD268" s="527"/>
      <c r="AE268" s="21"/>
      <c r="AF268" s="21"/>
      <c r="AG268" s="21"/>
      <c r="AH268" s="34"/>
    </row>
    <row r="269" spans="2:62" ht="18" customHeight="1">
      <c r="B269" s="38"/>
      <c r="C269" s="21"/>
      <c r="D269" s="21"/>
      <c r="E269" s="21"/>
      <c r="F269" s="21"/>
      <c r="G269" s="21"/>
      <c r="H269" s="21"/>
      <c r="I269" s="21"/>
      <c r="J269" s="45"/>
      <c r="K269" s="21"/>
      <c r="L269" s="45"/>
      <c r="M269" s="21"/>
      <c r="N269" s="21"/>
      <c r="O269" s="518" t="s">
        <v>95</v>
      </c>
      <c r="P269" s="518"/>
      <c r="Q269" s="518"/>
      <c r="R269" s="518"/>
      <c r="S269" s="518"/>
      <c r="T269" s="518"/>
      <c r="U269" s="518"/>
      <c r="V269" s="21"/>
      <c r="W269" s="41"/>
      <c r="X269" s="21"/>
      <c r="Y269" s="294"/>
      <c r="Z269" s="295"/>
      <c r="AA269" s="295"/>
      <c r="AB269" s="315" t="s">
        <v>88</v>
      </c>
      <c r="AC269" s="315"/>
      <c r="AD269" s="316"/>
      <c r="AE269" s="21"/>
      <c r="AF269" s="21"/>
      <c r="AG269" s="21"/>
      <c r="AH269" s="34"/>
    </row>
    <row r="270" spans="2:62" ht="18" customHeight="1">
      <c r="B270" s="38"/>
      <c r="C270" s="21"/>
      <c r="D270" s="21"/>
      <c r="E270" s="21"/>
      <c r="F270" s="21"/>
      <c r="G270" s="21"/>
      <c r="H270" s="21"/>
      <c r="I270" s="21"/>
      <c r="J270" s="45"/>
      <c r="K270" s="21"/>
      <c r="L270" s="45"/>
      <c r="M270" s="61"/>
      <c r="N270" s="62"/>
      <c r="O270" s="62"/>
      <c r="P270" s="62"/>
      <c r="Q270" s="62"/>
      <c r="R270" s="62"/>
      <c r="S270" s="21"/>
      <c r="T270" s="21"/>
      <c r="U270" s="21"/>
      <c r="V270" s="21"/>
      <c r="W270" s="32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34"/>
    </row>
    <row r="271" spans="2:62" ht="18" customHeight="1">
      <c r="B271" s="38"/>
      <c r="C271" s="21"/>
      <c r="D271" s="21"/>
      <c r="E271" s="21"/>
      <c r="F271" s="21"/>
      <c r="G271" s="21"/>
      <c r="H271" s="21"/>
      <c r="I271" s="21"/>
      <c r="J271" s="21"/>
      <c r="K271" s="33"/>
      <c r="L271" s="46"/>
      <c r="M271" s="522" t="s">
        <v>96</v>
      </c>
      <c r="N271" s="523"/>
      <c r="O271" s="523"/>
      <c r="P271" s="523"/>
      <c r="Q271" s="523"/>
      <c r="R271" s="524"/>
      <c r="S271" s="21"/>
      <c r="T271" s="21"/>
      <c r="U271" s="21"/>
      <c r="V271" s="21"/>
      <c r="W271" s="33"/>
      <c r="X271" s="25"/>
      <c r="Y271" s="505" t="s">
        <v>101</v>
      </c>
      <c r="Z271" s="506"/>
      <c r="AA271" s="506"/>
      <c r="AB271" s="516"/>
      <c r="AC271" s="516"/>
      <c r="AD271" s="517"/>
      <c r="AE271" s="563" t="s">
        <v>1690</v>
      </c>
      <c r="AF271" s="329"/>
      <c r="AG271" s="329"/>
      <c r="AH271" s="775"/>
    </row>
    <row r="272" spans="2:62" ht="18" customHeight="1">
      <c r="B272" s="38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508">
        <f>C260+C263+N260-O263-O268</f>
        <v>0</v>
      </c>
      <c r="N272" s="509"/>
      <c r="O272" s="509"/>
      <c r="P272" s="340" t="s">
        <v>85</v>
      </c>
      <c r="Q272" s="340"/>
      <c r="R272" s="341"/>
      <c r="S272" s="21"/>
      <c r="T272" s="21"/>
      <c r="U272" s="21"/>
      <c r="V272" s="21"/>
      <c r="W272" s="21"/>
      <c r="X272" s="21"/>
      <c r="Y272" s="294"/>
      <c r="Z272" s="295"/>
      <c r="AA272" s="295"/>
      <c r="AB272" s="315" t="s">
        <v>88</v>
      </c>
      <c r="AC272" s="315"/>
      <c r="AD272" s="316"/>
      <c r="AE272" s="21"/>
      <c r="AF272" s="21"/>
      <c r="AG272" s="21"/>
      <c r="AH272" s="34"/>
    </row>
    <row r="273" spans="2:62">
      <c r="B273" s="38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56" t="s">
        <v>263</v>
      </c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34"/>
      <c r="AL273" s="238"/>
      <c r="AM273" s="238"/>
      <c r="AN273" s="238"/>
      <c r="AO273" s="238"/>
      <c r="AP273" s="238"/>
      <c r="AQ273" s="238"/>
      <c r="AR273" s="238"/>
      <c r="AS273" s="238"/>
      <c r="AT273" s="238"/>
      <c r="AU273" s="238"/>
      <c r="AV273" s="238"/>
      <c r="AW273" s="238"/>
      <c r="AX273" s="238"/>
      <c r="AY273" s="238"/>
      <c r="AZ273" s="238"/>
      <c r="BA273" s="238"/>
      <c r="BB273" s="238"/>
      <c r="BC273" s="238"/>
      <c r="BD273" s="238"/>
      <c r="BE273" s="238"/>
      <c r="BF273" s="238"/>
      <c r="BG273" s="238"/>
      <c r="BH273" s="238"/>
      <c r="BI273" s="238"/>
      <c r="BJ273" s="238"/>
    </row>
    <row r="274" spans="2:62" ht="13.5" customHeight="1">
      <c r="B274" s="38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457" t="s">
        <v>108</v>
      </c>
      <c r="U274" s="457"/>
      <c r="V274" s="457"/>
      <c r="W274" s="457"/>
      <c r="X274" s="457"/>
      <c r="Y274" s="457"/>
      <c r="Z274" s="457"/>
      <c r="AA274" s="457"/>
      <c r="AB274" s="457"/>
      <c r="AC274" s="457"/>
      <c r="AD274" s="457"/>
      <c r="AE274" s="457"/>
      <c r="AF274" s="457"/>
      <c r="AG274" s="457"/>
      <c r="AH274" s="627"/>
      <c r="AK274" s="238"/>
      <c r="AL274" s="238"/>
      <c r="AM274" s="238"/>
      <c r="AN274" s="238"/>
      <c r="AO274" s="238"/>
      <c r="AP274" s="238"/>
      <c r="AQ274" s="238"/>
      <c r="AR274" s="238"/>
      <c r="AS274" s="238"/>
      <c r="AT274" s="238"/>
      <c r="AU274" s="238"/>
      <c r="AV274" s="238"/>
      <c r="AW274" s="238"/>
      <c r="AX274" s="238"/>
      <c r="AY274" s="238"/>
      <c r="AZ274" s="238"/>
      <c r="BA274" s="238"/>
      <c r="BB274" s="238"/>
      <c r="BC274" s="238"/>
      <c r="BD274" s="238"/>
      <c r="BE274" s="238"/>
      <c r="BF274" s="238"/>
      <c r="BG274" s="238"/>
      <c r="BH274" s="238"/>
      <c r="BI274" s="238"/>
      <c r="BJ274" s="238"/>
    </row>
    <row r="275" spans="2:62">
      <c r="B275" s="38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56" t="s">
        <v>213</v>
      </c>
      <c r="U275" s="21"/>
      <c r="V275" s="20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34"/>
      <c r="AK275" s="238"/>
      <c r="AL275" s="238"/>
      <c r="AM275" s="238"/>
      <c r="AN275" s="238"/>
      <c r="AO275" s="238"/>
      <c r="AP275" s="238"/>
      <c r="AQ275" s="238"/>
      <c r="AR275" s="238"/>
      <c r="AS275" s="238"/>
      <c r="AT275" s="238"/>
      <c r="AU275" s="238"/>
      <c r="AV275" s="238"/>
      <c r="AW275" s="238"/>
      <c r="AX275" s="238"/>
      <c r="AY275" s="238"/>
      <c r="AZ275" s="238"/>
      <c r="BA275" s="238"/>
      <c r="BB275" s="238"/>
      <c r="BC275" s="238"/>
      <c r="BD275" s="238"/>
      <c r="BE275" s="238"/>
      <c r="BF275" s="238"/>
      <c r="BG275" s="238"/>
      <c r="BH275" s="238"/>
      <c r="BI275" s="238"/>
      <c r="BJ275" s="238"/>
    </row>
    <row r="276" spans="2:62">
      <c r="B276" s="38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56"/>
      <c r="U276" s="21"/>
      <c r="V276" s="20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34"/>
      <c r="AK276" s="221"/>
    </row>
    <row r="277" spans="2:62" ht="13.5" customHeight="1">
      <c r="B277" s="38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56"/>
      <c r="U277" s="21"/>
      <c r="V277" s="20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34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</row>
    <row r="278" spans="2:62">
      <c r="B278" s="38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34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</row>
    <row r="279" spans="2:62" ht="46.5" customHeight="1">
      <c r="B279" s="387" t="s">
        <v>106</v>
      </c>
      <c r="C279" s="433" t="s">
        <v>109</v>
      </c>
      <c r="D279" s="296"/>
      <c r="E279" s="296"/>
      <c r="F279" s="296"/>
      <c r="G279" s="434"/>
      <c r="H279" s="339" t="s">
        <v>111</v>
      </c>
      <c r="I279" s="337"/>
      <c r="J279" s="337"/>
      <c r="K279" s="337"/>
      <c r="L279" s="337"/>
      <c r="M279" s="337"/>
      <c r="N279" s="422" t="s">
        <v>110</v>
      </c>
      <c r="O279" s="423"/>
      <c r="P279" s="423"/>
      <c r="Q279" s="423"/>
      <c r="R279" s="490"/>
      <c r="S279" s="491" t="s">
        <v>107</v>
      </c>
      <c r="T279" s="339" t="s">
        <v>112</v>
      </c>
      <c r="U279" s="296"/>
      <c r="V279" s="296"/>
      <c r="W279" s="296"/>
      <c r="X279" s="434"/>
      <c r="Y279" s="339" t="s">
        <v>111</v>
      </c>
      <c r="Z279" s="337"/>
      <c r="AA279" s="337"/>
      <c r="AB279" s="337"/>
      <c r="AC279" s="338"/>
      <c r="AD279" s="422" t="s">
        <v>110</v>
      </c>
      <c r="AE279" s="423"/>
      <c r="AF279" s="423"/>
      <c r="AG279" s="423"/>
      <c r="AH279" s="424"/>
      <c r="AK279" s="278" t="s">
        <v>1628</v>
      </c>
      <c r="AL279" s="278"/>
      <c r="AM279" s="278"/>
      <c r="AN279" s="278"/>
      <c r="AO279" s="278"/>
      <c r="AP279" s="278"/>
      <c r="AQ279" s="278"/>
      <c r="AR279" s="278"/>
      <c r="AS279" s="278"/>
      <c r="AT279" s="278"/>
      <c r="AU279" s="278"/>
      <c r="AV279" s="278"/>
      <c r="AW279" s="278"/>
      <c r="AX279" s="278"/>
      <c r="AY279" s="278"/>
      <c r="AZ279" s="278"/>
      <c r="BA279" s="278"/>
      <c r="BB279" s="278"/>
      <c r="BC279" s="278"/>
      <c r="BD279" s="278"/>
      <c r="BE279" s="278"/>
      <c r="BF279" s="278"/>
      <c r="BG279" s="278"/>
      <c r="BH279" s="278"/>
      <c r="BI279" s="278"/>
      <c r="BJ279" s="278"/>
    </row>
    <row r="280" spans="2:62" ht="21.95" customHeight="1">
      <c r="B280" s="388"/>
      <c r="C280" s="319"/>
      <c r="D280" s="320"/>
      <c r="E280" s="320"/>
      <c r="F280" s="320"/>
      <c r="G280" s="321"/>
      <c r="H280" s="322"/>
      <c r="I280" s="323"/>
      <c r="J280" s="323"/>
      <c r="K280" s="323"/>
      <c r="L280" s="323"/>
      <c r="M280" s="324"/>
      <c r="N280" s="406"/>
      <c r="O280" s="407"/>
      <c r="P280" s="407"/>
      <c r="Q280" s="407"/>
      <c r="R280" s="435"/>
      <c r="S280" s="492"/>
      <c r="T280" s="319"/>
      <c r="U280" s="320"/>
      <c r="V280" s="320"/>
      <c r="W280" s="320"/>
      <c r="X280" s="321"/>
      <c r="Y280" s="322"/>
      <c r="Z280" s="323"/>
      <c r="AA280" s="323"/>
      <c r="AB280" s="323"/>
      <c r="AC280" s="324"/>
      <c r="AD280" s="406"/>
      <c r="AE280" s="407"/>
      <c r="AF280" s="407"/>
      <c r="AG280" s="407"/>
      <c r="AH280" s="416"/>
      <c r="AK280" s="278"/>
      <c r="AL280" s="278"/>
      <c r="AM280" s="278"/>
      <c r="AN280" s="278"/>
      <c r="AO280" s="278"/>
      <c r="AP280" s="278"/>
      <c r="AQ280" s="278"/>
      <c r="AR280" s="278"/>
      <c r="AS280" s="278"/>
      <c r="AT280" s="278"/>
      <c r="AU280" s="278"/>
      <c r="AV280" s="278"/>
      <c r="AW280" s="278"/>
      <c r="AX280" s="278"/>
      <c r="AY280" s="278"/>
      <c r="AZ280" s="278"/>
      <c r="BA280" s="278"/>
      <c r="BB280" s="278"/>
      <c r="BC280" s="278"/>
      <c r="BD280" s="278"/>
      <c r="BE280" s="278"/>
      <c r="BF280" s="278"/>
      <c r="BG280" s="278"/>
      <c r="BH280" s="278"/>
      <c r="BI280" s="278"/>
      <c r="BJ280" s="278"/>
    </row>
    <row r="281" spans="2:62" ht="21.95" customHeight="1">
      <c r="B281" s="388"/>
      <c r="C281" s="319"/>
      <c r="D281" s="320"/>
      <c r="E281" s="320"/>
      <c r="F281" s="320"/>
      <c r="G281" s="321"/>
      <c r="H281" s="322"/>
      <c r="I281" s="323"/>
      <c r="J281" s="323"/>
      <c r="K281" s="323"/>
      <c r="L281" s="323"/>
      <c r="M281" s="324"/>
      <c r="N281" s="406"/>
      <c r="O281" s="407"/>
      <c r="P281" s="407"/>
      <c r="Q281" s="407"/>
      <c r="R281" s="435"/>
      <c r="S281" s="492"/>
      <c r="T281" s="319"/>
      <c r="U281" s="320"/>
      <c r="V281" s="320"/>
      <c r="W281" s="320"/>
      <c r="X281" s="321"/>
      <c r="Y281" s="322"/>
      <c r="Z281" s="323"/>
      <c r="AA281" s="323"/>
      <c r="AB281" s="323"/>
      <c r="AC281" s="324"/>
      <c r="AD281" s="406"/>
      <c r="AE281" s="407"/>
      <c r="AF281" s="407"/>
      <c r="AG281" s="407"/>
      <c r="AH281" s="416"/>
      <c r="AK281" s="278" t="s">
        <v>1626</v>
      </c>
      <c r="AL281" s="278"/>
      <c r="AM281" s="278"/>
      <c r="AN281" s="278"/>
      <c r="AO281" s="278"/>
      <c r="AP281" s="278"/>
      <c r="AQ281" s="278"/>
      <c r="AR281" s="278"/>
      <c r="AS281" s="278"/>
      <c r="AT281" s="278"/>
      <c r="AU281" s="278"/>
      <c r="AV281" s="278"/>
      <c r="AW281" s="278"/>
      <c r="AX281" s="278"/>
      <c r="AY281" s="278"/>
      <c r="AZ281" s="278"/>
      <c r="BA281" s="278"/>
      <c r="BB281" s="278"/>
      <c r="BC281" s="278"/>
      <c r="BD281" s="278"/>
      <c r="BE281" s="278"/>
      <c r="BF281" s="278"/>
      <c r="BG281" s="278"/>
      <c r="BH281" s="278"/>
      <c r="BI281" s="278"/>
      <c r="BJ281" s="278"/>
    </row>
    <row r="282" spans="2:62" ht="21.95" customHeight="1">
      <c r="B282" s="388"/>
      <c r="C282" s="319"/>
      <c r="D282" s="320"/>
      <c r="E282" s="320"/>
      <c r="F282" s="320"/>
      <c r="G282" s="321"/>
      <c r="H282" s="322"/>
      <c r="I282" s="323"/>
      <c r="J282" s="323"/>
      <c r="K282" s="323"/>
      <c r="L282" s="323"/>
      <c r="M282" s="324"/>
      <c r="N282" s="406"/>
      <c r="O282" s="407"/>
      <c r="P282" s="407"/>
      <c r="Q282" s="407"/>
      <c r="R282" s="435"/>
      <c r="S282" s="492"/>
      <c r="T282" s="319"/>
      <c r="U282" s="320"/>
      <c r="V282" s="320"/>
      <c r="W282" s="320"/>
      <c r="X282" s="321"/>
      <c r="Y282" s="322"/>
      <c r="Z282" s="323"/>
      <c r="AA282" s="323"/>
      <c r="AB282" s="323"/>
      <c r="AC282" s="324"/>
      <c r="AD282" s="406"/>
      <c r="AE282" s="407"/>
      <c r="AF282" s="407"/>
      <c r="AG282" s="407"/>
      <c r="AH282" s="416"/>
      <c r="AK282" s="278"/>
      <c r="AL282" s="278"/>
      <c r="AM282" s="278"/>
      <c r="AN282" s="278"/>
      <c r="AO282" s="278"/>
      <c r="AP282" s="278"/>
      <c r="AQ282" s="278"/>
      <c r="AR282" s="278"/>
      <c r="AS282" s="278"/>
      <c r="AT282" s="278"/>
      <c r="AU282" s="278"/>
      <c r="AV282" s="278"/>
      <c r="AW282" s="278"/>
      <c r="AX282" s="278"/>
      <c r="AY282" s="278"/>
      <c r="AZ282" s="278"/>
      <c r="BA282" s="278"/>
      <c r="BB282" s="278"/>
      <c r="BC282" s="278"/>
      <c r="BD282" s="278"/>
      <c r="BE282" s="278"/>
      <c r="BF282" s="278"/>
      <c r="BG282" s="278"/>
      <c r="BH282" s="278"/>
      <c r="BI282" s="278"/>
      <c r="BJ282" s="278"/>
    </row>
    <row r="283" spans="2:62" ht="21.95" customHeight="1">
      <c r="B283" s="388"/>
      <c r="C283" s="319"/>
      <c r="D283" s="320"/>
      <c r="E283" s="320"/>
      <c r="F283" s="320"/>
      <c r="G283" s="321"/>
      <c r="H283" s="322"/>
      <c r="I283" s="323"/>
      <c r="J283" s="323"/>
      <c r="K283" s="323"/>
      <c r="L283" s="323"/>
      <c r="M283" s="324"/>
      <c r="N283" s="406"/>
      <c r="O283" s="407"/>
      <c r="P283" s="407"/>
      <c r="Q283" s="407"/>
      <c r="R283" s="435"/>
      <c r="S283" s="492"/>
      <c r="T283" s="319"/>
      <c r="U283" s="320"/>
      <c r="V283" s="320"/>
      <c r="W283" s="320"/>
      <c r="X283" s="321"/>
      <c r="Y283" s="322"/>
      <c r="Z283" s="323"/>
      <c r="AA283" s="323"/>
      <c r="AB283" s="323"/>
      <c r="AC283" s="324"/>
      <c r="AD283" s="406"/>
      <c r="AE283" s="407"/>
      <c r="AF283" s="407"/>
      <c r="AG283" s="407"/>
      <c r="AH283" s="416"/>
      <c r="AK283" s="278"/>
      <c r="AL283" s="278"/>
      <c r="AM283" s="278"/>
      <c r="AN283" s="278"/>
      <c r="AO283" s="278"/>
      <c r="AP283" s="278"/>
      <c r="AQ283" s="278"/>
      <c r="AR283" s="278"/>
      <c r="AS283" s="278"/>
      <c r="AT283" s="278"/>
      <c r="AU283" s="278"/>
      <c r="AV283" s="278"/>
      <c r="AW283" s="278"/>
      <c r="AX283" s="278"/>
      <c r="AY283" s="278"/>
      <c r="AZ283" s="278"/>
      <c r="BA283" s="278"/>
      <c r="BB283" s="278"/>
      <c r="BC283" s="278"/>
      <c r="BD283" s="278"/>
      <c r="BE283" s="278"/>
      <c r="BF283" s="278"/>
      <c r="BG283" s="278"/>
      <c r="BH283" s="278"/>
      <c r="BI283" s="278"/>
      <c r="BJ283" s="278"/>
    </row>
    <row r="284" spans="2:62" ht="21.95" customHeight="1">
      <c r="B284" s="388"/>
      <c r="C284" s="319"/>
      <c r="D284" s="320"/>
      <c r="E284" s="320"/>
      <c r="F284" s="320"/>
      <c r="G284" s="321"/>
      <c r="H284" s="322"/>
      <c r="I284" s="323"/>
      <c r="J284" s="323"/>
      <c r="K284" s="323"/>
      <c r="L284" s="323"/>
      <c r="M284" s="324"/>
      <c r="N284" s="406"/>
      <c r="O284" s="407"/>
      <c r="P284" s="407"/>
      <c r="Q284" s="407"/>
      <c r="R284" s="435"/>
      <c r="S284" s="492"/>
      <c r="T284" s="319"/>
      <c r="U284" s="320"/>
      <c r="V284" s="320"/>
      <c r="W284" s="320"/>
      <c r="X284" s="321"/>
      <c r="Y284" s="322"/>
      <c r="Z284" s="323"/>
      <c r="AA284" s="323"/>
      <c r="AB284" s="323"/>
      <c r="AC284" s="324"/>
      <c r="AD284" s="406"/>
      <c r="AE284" s="407"/>
      <c r="AF284" s="407"/>
      <c r="AG284" s="407"/>
      <c r="AH284" s="416"/>
    </row>
    <row r="285" spans="2:62" ht="21.95" customHeight="1">
      <c r="B285" s="388"/>
      <c r="C285" s="319"/>
      <c r="D285" s="320"/>
      <c r="E285" s="320"/>
      <c r="F285" s="320"/>
      <c r="G285" s="321"/>
      <c r="H285" s="322"/>
      <c r="I285" s="323"/>
      <c r="J285" s="323"/>
      <c r="K285" s="323"/>
      <c r="L285" s="323"/>
      <c r="M285" s="324"/>
      <c r="N285" s="406"/>
      <c r="O285" s="407"/>
      <c r="P285" s="407"/>
      <c r="Q285" s="407"/>
      <c r="R285" s="435"/>
      <c r="S285" s="492"/>
      <c r="T285" s="319"/>
      <c r="U285" s="320"/>
      <c r="V285" s="320"/>
      <c r="W285" s="320"/>
      <c r="X285" s="321"/>
      <c r="Y285" s="322"/>
      <c r="Z285" s="323"/>
      <c r="AA285" s="323"/>
      <c r="AB285" s="323"/>
      <c r="AC285" s="324"/>
      <c r="AD285" s="406"/>
      <c r="AE285" s="407"/>
      <c r="AF285" s="407"/>
      <c r="AG285" s="407"/>
      <c r="AH285" s="416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</row>
    <row r="286" spans="2:62" ht="21.95" customHeight="1">
      <c r="B286" s="388"/>
      <c r="C286" s="319"/>
      <c r="D286" s="320"/>
      <c r="E286" s="320"/>
      <c r="F286" s="320"/>
      <c r="G286" s="321"/>
      <c r="H286" s="322"/>
      <c r="I286" s="323"/>
      <c r="J286" s="323"/>
      <c r="K286" s="323"/>
      <c r="L286" s="323"/>
      <c r="M286" s="324"/>
      <c r="N286" s="406"/>
      <c r="O286" s="407"/>
      <c r="P286" s="407"/>
      <c r="Q286" s="407"/>
      <c r="R286" s="435"/>
      <c r="S286" s="492"/>
      <c r="T286" s="319"/>
      <c r="U286" s="320"/>
      <c r="V286" s="320"/>
      <c r="W286" s="320"/>
      <c r="X286" s="321"/>
      <c r="Y286" s="322"/>
      <c r="Z286" s="323"/>
      <c r="AA286" s="323"/>
      <c r="AB286" s="323"/>
      <c r="AC286" s="324"/>
      <c r="AD286" s="406"/>
      <c r="AE286" s="407"/>
      <c r="AF286" s="407"/>
      <c r="AG286" s="407"/>
      <c r="AH286" s="41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</row>
    <row r="287" spans="2:62" ht="21.95" customHeight="1">
      <c r="B287" s="388"/>
      <c r="C287" s="319"/>
      <c r="D287" s="320"/>
      <c r="E287" s="320"/>
      <c r="F287" s="320"/>
      <c r="G287" s="321"/>
      <c r="H287" s="322"/>
      <c r="I287" s="323"/>
      <c r="J287" s="323"/>
      <c r="K287" s="323"/>
      <c r="L287" s="323"/>
      <c r="M287" s="324"/>
      <c r="N287" s="406"/>
      <c r="O287" s="407"/>
      <c r="P287" s="407"/>
      <c r="Q287" s="407"/>
      <c r="R287" s="435"/>
      <c r="S287" s="492"/>
      <c r="T287" s="319"/>
      <c r="U287" s="320"/>
      <c r="V287" s="320"/>
      <c r="W287" s="320"/>
      <c r="X287" s="321"/>
      <c r="Y287" s="322"/>
      <c r="Z287" s="323"/>
      <c r="AA287" s="323"/>
      <c r="AB287" s="323"/>
      <c r="AC287" s="324"/>
      <c r="AD287" s="406"/>
      <c r="AE287" s="407"/>
      <c r="AF287" s="407"/>
      <c r="AG287" s="407"/>
      <c r="AH287" s="416"/>
    </row>
    <row r="288" spans="2:62" ht="21.95" customHeight="1">
      <c r="B288" s="388"/>
      <c r="C288" s="319"/>
      <c r="D288" s="320"/>
      <c r="E288" s="320"/>
      <c r="F288" s="320"/>
      <c r="G288" s="321"/>
      <c r="H288" s="322"/>
      <c r="I288" s="323"/>
      <c r="J288" s="323"/>
      <c r="K288" s="323"/>
      <c r="L288" s="323"/>
      <c r="M288" s="324"/>
      <c r="N288" s="406"/>
      <c r="O288" s="407"/>
      <c r="P288" s="407"/>
      <c r="Q288" s="407"/>
      <c r="R288" s="435"/>
      <c r="S288" s="492"/>
      <c r="T288" s="319"/>
      <c r="U288" s="320"/>
      <c r="V288" s="320"/>
      <c r="W288" s="320"/>
      <c r="X288" s="321"/>
      <c r="Y288" s="322"/>
      <c r="Z288" s="323"/>
      <c r="AA288" s="323"/>
      <c r="AB288" s="323"/>
      <c r="AC288" s="324"/>
      <c r="AD288" s="406"/>
      <c r="AE288" s="407"/>
      <c r="AF288" s="407"/>
      <c r="AG288" s="407"/>
      <c r="AH288" s="416"/>
    </row>
    <row r="289" spans="1:64" ht="21.95" customHeight="1" thickBot="1">
      <c r="B289" s="389"/>
      <c r="C289" s="417"/>
      <c r="D289" s="418"/>
      <c r="E289" s="418"/>
      <c r="F289" s="418"/>
      <c r="G289" s="419"/>
      <c r="H289" s="497"/>
      <c r="I289" s="498"/>
      <c r="J289" s="498"/>
      <c r="K289" s="498"/>
      <c r="L289" s="498"/>
      <c r="M289" s="499"/>
      <c r="N289" s="500"/>
      <c r="O289" s="501"/>
      <c r="P289" s="501"/>
      <c r="Q289" s="501"/>
      <c r="R289" s="502"/>
      <c r="S289" s="493"/>
      <c r="T289" s="417"/>
      <c r="U289" s="418"/>
      <c r="V289" s="418"/>
      <c r="W289" s="418"/>
      <c r="X289" s="419"/>
      <c r="Y289" s="497"/>
      <c r="Z289" s="498"/>
      <c r="AA289" s="498"/>
      <c r="AB289" s="498"/>
      <c r="AC289" s="499"/>
      <c r="AD289" s="500"/>
      <c r="AE289" s="501"/>
      <c r="AF289" s="501"/>
      <c r="AG289" s="501"/>
      <c r="AH289" s="503"/>
    </row>
    <row r="290" spans="1:64" ht="13.5" customHeight="1" thickBot="1"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</row>
    <row r="291" spans="1:64" ht="13.5" customHeight="1">
      <c r="A291" s="133"/>
      <c r="B291" s="408" t="s">
        <v>231</v>
      </c>
      <c r="C291" s="409"/>
      <c r="D291" s="409"/>
      <c r="E291" s="41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79" t="s">
        <v>1623</v>
      </c>
      <c r="AC291" s="279"/>
      <c r="AD291" s="279"/>
      <c r="AE291" s="279"/>
      <c r="AF291" s="279"/>
      <c r="AG291" s="279"/>
      <c r="AH291" s="279"/>
      <c r="BL291" s="256">
        <f ca="1">Check!$N$21</f>
        <v>0</v>
      </c>
    </row>
    <row r="292" spans="1:64" ht="14.25" thickBot="1">
      <c r="A292" s="133"/>
      <c r="B292" s="411"/>
      <c r="C292" s="412"/>
      <c r="D292" s="412"/>
      <c r="E292" s="413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</row>
    <row r="293" spans="1:64">
      <c r="A293" s="133"/>
      <c r="B293" s="28"/>
      <c r="C293" s="28"/>
      <c r="D293" s="28"/>
      <c r="E293" s="28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</row>
    <row r="294" spans="1:64" ht="25.5">
      <c r="A294" s="133"/>
      <c r="B294" s="414" t="s">
        <v>258</v>
      </c>
      <c r="C294" s="415"/>
      <c r="D294" s="415"/>
      <c r="E294" s="415"/>
      <c r="F294" s="415"/>
      <c r="G294" s="415"/>
      <c r="H294" s="415"/>
      <c r="I294" s="415"/>
      <c r="J294" s="415"/>
      <c r="K294" s="415"/>
      <c r="L294" s="415"/>
      <c r="M294" s="415"/>
      <c r="N294" s="415"/>
      <c r="O294" s="415"/>
      <c r="P294" s="415"/>
      <c r="Q294" s="415"/>
      <c r="R294" s="415"/>
      <c r="S294" s="415"/>
      <c r="T294" s="415"/>
      <c r="U294" s="415"/>
      <c r="V294" s="415"/>
      <c r="W294" s="415"/>
      <c r="X294" s="415"/>
      <c r="Y294" s="415"/>
      <c r="Z294" s="415"/>
      <c r="AA294" s="415"/>
      <c r="AB294" s="415"/>
      <c r="AC294" s="415"/>
      <c r="AD294" s="415"/>
      <c r="AE294" s="415"/>
      <c r="AF294" s="415"/>
      <c r="AG294" s="415"/>
      <c r="AH294" s="415"/>
    </row>
    <row r="295" spans="1:64" ht="14.25" thickBot="1"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</row>
    <row r="296" spans="1:64" ht="24" customHeight="1" thickBot="1">
      <c r="B296" s="473" t="s">
        <v>113</v>
      </c>
      <c r="C296" s="474"/>
      <c r="D296" s="474"/>
      <c r="E296" s="474"/>
      <c r="F296" s="474"/>
      <c r="G296" s="474"/>
      <c r="H296" s="474"/>
      <c r="I296" s="474"/>
      <c r="J296" s="474"/>
      <c r="K296" s="474"/>
      <c r="L296" s="474"/>
      <c r="M296" s="474"/>
      <c r="N296" s="474"/>
      <c r="O296" s="474"/>
      <c r="P296" s="474"/>
      <c r="Q296" s="474"/>
      <c r="R296" s="474"/>
      <c r="S296" s="474"/>
      <c r="T296" s="474"/>
      <c r="U296" s="474"/>
      <c r="V296" s="474"/>
      <c r="W296" s="474"/>
      <c r="X296" s="474"/>
      <c r="Y296" s="474"/>
      <c r="Z296" s="474"/>
      <c r="AA296" s="474"/>
      <c r="AB296" s="474"/>
      <c r="AC296" s="474"/>
      <c r="AD296" s="474"/>
      <c r="AE296" s="474"/>
      <c r="AF296" s="474"/>
      <c r="AG296" s="474"/>
      <c r="AH296" s="475"/>
      <c r="AK296" s="221"/>
    </row>
    <row r="297" spans="1:64" ht="14.25" customHeight="1" thickTop="1">
      <c r="B297" s="600" t="s">
        <v>48</v>
      </c>
      <c r="C297" s="601" t="s">
        <v>83</v>
      </c>
      <c r="D297" s="399"/>
      <c r="E297" s="399"/>
      <c r="F297" s="399"/>
      <c r="G297" s="400"/>
      <c r="H297" s="602"/>
      <c r="I297" s="603"/>
      <c r="J297" s="603"/>
      <c r="K297" s="603"/>
      <c r="L297" s="603"/>
      <c r="M297" s="603"/>
      <c r="N297" s="603"/>
      <c r="O297" s="603"/>
      <c r="P297" s="309" t="s">
        <v>69</v>
      </c>
      <c r="Q297" s="309"/>
      <c r="R297" s="604"/>
      <c r="S297" s="601" t="s">
        <v>214</v>
      </c>
      <c r="T297" s="399"/>
      <c r="U297" s="399"/>
      <c r="V297" s="399"/>
      <c r="W297" s="400"/>
      <c r="X297" s="363"/>
      <c r="Y297" s="364"/>
      <c r="Z297" s="364"/>
      <c r="AA297" s="364"/>
      <c r="AB297" s="364"/>
      <c r="AC297" s="364"/>
      <c r="AD297" s="364"/>
      <c r="AE297" s="364"/>
      <c r="AF297" s="309" t="s">
        <v>86</v>
      </c>
      <c r="AG297" s="309"/>
      <c r="AH297" s="310"/>
      <c r="AK297" s="734" t="str">
        <f ca="1">Check!S346</f>
        <v/>
      </c>
      <c r="AL297" s="734"/>
      <c r="AM297" s="734"/>
      <c r="AN297" s="734"/>
      <c r="AO297" s="734"/>
      <c r="AP297" s="734"/>
      <c r="AQ297" s="734"/>
      <c r="AR297" s="734"/>
      <c r="AS297" s="734"/>
      <c r="AT297" s="734"/>
      <c r="AU297" s="734"/>
      <c r="AV297" s="734"/>
      <c r="AW297" s="734"/>
      <c r="AX297" s="734"/>
      <c r="AY297" s="734"/>
      <c r="AZ297" s="734"/>
      <c r="BA297" s="734"/>
      <c r="BB297" s="734"/>
      <c r="BC297" s="734"/>
      <c r="BD297" s="734"/>
      <c r="BE297" s="734"/>
      <c r="BF297" s="734"/>
      <c r="BG297" s="734"/>
      <c r="BH297" s="734"/>
      <c r="BI297" s="734"/>
      <c r="BJ297" s="734"/>
    </row>
    <row r="298" spans="1:64" ht="13.5" customHeight="1">
      <c r="B298" s="454"/>
      <c r="C298" s="467"/>
      <c r="D298" s="468"/>
      <c r="E298" s="468"/>
      <c r="F298" s="468"/>
      <c r="G298" s="462"/>
      <c r="H298" s="392"/>
      <c r="I298" s="393"/>
      <c r="J298" s="393"/>
      <c r="K298" s="393"/>
      <c r="L298" s="393"/>
      <c r="M298" s="393"/>
      <c r="N298" s="393"/>
      <c r="O298" s="393"/>
      <c r="P298" s="298"/>
      <c r="Q298" s="298"/>
      <c r="R298" s="396"/>
      <c r="S298" s="467"/>
      <c r="T298" s="468"/>
      <c r="U298" s="468"/>
      <c r="V298" s="468"/>
      <c r="W298" s="462"/>
      <c r="X298" s="306"/>
      <c r="Y298" s="365"/>
      <c r="Z298" s="365"/>
      <c r="AA298" s="365"/>
      <c r="AB298" s="365"/>
      <c r="AC298" s="365"/>
      <c r="AD298" s="365"/>
      <c r="AE298" s="365"/>
      <c r="AF298" s="298"/>
      <c r="AG298" s="298"/>
      <c r="AH298" s="299"/>
      <c r="AK298" s="280" t="str">
        <f ca="1">Check!S347&amp;Check!S348</f>
        <v/>
      </c>
      <c r="AL298" s="280"/>
      <c r="AM298" s="280"/>
      <c r="AN298" s="280"/>
      <c r="AO298" s="280"/>
      <c r="AP298" s="280"/>
      <c r="AQ298" s="280"/>
      <c r="AR298" s="280"/>
      <c r="AS298" s="280"/>
      <c r="AT298" s="280"/>
      <c r="AU298" s="280"/>
      <c r="AV298" s="280"/>
      <c r="AW298" s="280"/>
      <c r="AX298" s="280"/>
      <c r="AY298" s="280"/>
      <c r="AZ298" s="280"/>
      <c r="BA298" s="280"/>
      <c r="BB298" s="280"/>
      <c r="BC298" s="280"/>
      <c r="BD298" s="280"/>
      <c r="BE298" s="280"/>
      <c r="BF298" s="280"/>
      <c r="BG298" s="280"/>
      <c r="BH298" s="280"/>
      <c r="BI298" s="280"/>
      <c r="BJ298" s="280"/>
    </row>
    <row r="299" spans="1:64">
      <c r="B299" s="454"/>
      <c r="C299" s="467"/>
      <c r="D299" s="468"/>
      <c r="E299" s="468"/>
      <c r="F299" s="468"/>
      <c r="G299" s="462"/>
      <c r="H299" s="392"/>
      <c r="I299" s="393"/>
      <c r="J299" s="393"/>
      <c r="K299" s="393"/>
      <c r="L299" s="393"/>
      <c r="M299" s="393"/>
      <c r="N299" s="393"/>
      <c r="O299" s="393"/>
      <c r="P299" s="298"/>
      <c r="Q299" s="298"/>
      <c r="R299" s="396"/>
      <c r="S299" s="467"/>
      <c r="T299" s="468"/>
      <c r="U299" s="468"/>
      <c r="V299" s="468"/>
      <c r="W299" s="462"/>
      <c r="X299" s="304"/>
      <c r="Y299" s="317"/>
      <c r="Z299" s="317"/>
      <c r="AA299" s="317"/>
      <c r="AB299" s="317"/>
      <c r="AC299" s="317"/>
      <c r="AD299" s="317"/>
      <c r="AE299" s="317"/>
      <c r="AF299" s="313" t="s">
        <v>119</v>
      </c>
      <c r="AG299" s="313"/>
      <c r="AH299" s="314"/>
      <c r="AK299" s="280"/>
      <c r="AL299" s="280"/>
      <c r="AM299" s="280"/>
      <c r="AN299" s="280"/>
      <c r="AO299" s="280"/>
      <c r="AP299" s="280"/>
      <c r="AQ299" s="280"/>
      <c r="AR299" s="280"/>
      <c r="AS299" s="280"/>
      <c r="AT299" s="280"/>
      <c r="AU299" s="280"/>
      <c r="AV299" s="280"/>
      <c r="AW299" s="280"/>
      <c r="AX299" s="280"/>
      <c r="AY299" s="280"/>
      <c r="AZ299" s="280"/>
      <c r="BA299" s="280"/>
      <c r="BB299" s="280"/>
      <c r="BC299" s="280"/>
      <c r="BD299" s="280"/>
      <c r="BE299" s="280"/>
      <c r="BF299" s="280"/>
      <c r="BG299" s="280"/>
      <c r="BH299" s="280"/>
      <c r="BI299" s="280"/>
      <c r="BJ299" s="280"/>
    </row>
    <row r="300" spans="1:64">
      <c r="B300" s="537"/>
      <c r="C300" s="469"/>
      <c r="D300" s="470"/>
      <c r="E300" s="470"/>
      <c r="F300" s="470"/>
      <c r="G300" s="464"/>
      <c r="H300" s="394"/>
      <c r="I300" s="395"/>
      <c r="J300" s="395"/>
      <c r="K300" s="395"/>
      <c r="L300" s="395"/>
      <c r="M300" s="395"/>
      <c r="N300" s="395"/>
      <c r="O300" s="395"/>
      <c r="P300" s="300"/>
      <c r="Q300" s="300"/>
      <c r="R300" s="397"/>
      <c r="S300" s="469"/>
      <c r="T300" s="470"/>
      <c r="U300" s="470"/>
      <c r="V300" s="470"/>
      <c r="W300" s="464"/>
      <c r="X300" s="308"/>
      <c r="Y300" s="318"/>
      <c r="Z300" s="318"/>
      <c r="AA300" s="318"/>
      <c r="AB300" s="318"/>
      <c r="AC300" s="318"/>
      <c r="AD300" s="318"/>
      <c r="AE300" s="318"/>
      <c r="AF300" s="300"/>
      <c r="AG300" s="300"/>
      <c r="AH300" s="301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</row>
    <row r="301" spans="1:64" ht="24" customHeight="1">
      <c r="B301" s="378" t="s">
        <v>261</v>
      </c>
      <c r="C301" s="379"/>
      <c r="D301" s="379"/>
      <c r="E301" s="379"/>
      <c r="F301" s="379"/>
      <c r="G301" s="379"/>
      <c r="H301" s="379"/>
      <c r="I301" s="379"/>
      <c r="J301" s="379"/>
      <c r="K301" s="379"/>
      <c r="L301" s="379"/>
      <c r="M301" s="379"/>
      <c r="N301" s="379"/>
      <c r="O301" s="379"/>
      <c r="P301" s="379"/>
      <c r="Q301" s="379"/>
      <c r="R301" s="379"/>
      <c r="S301" s="379"/>
      <c r="T301" s="379"/>
      <c r="U301" s="379"/>
      <c r="V301" s="379"/>
      <c r="W301" s="379"/>
      <c r="X301" s="379"/>
      <c r="Y301" s="379"/>
      <c r="Z301" s="379"/>
      <c r="AA301" s="379"/>
      <c r="AB301" s="379"/>
      <c r="AC301" s="379"/>
      <c r="AD301" s="379"/>
      <c r="AE301" s="379"/>
      <c r="AF301" s="379"/>
      <c r="AG301" s="379"/>
      <c r="AH301" s="380"/>
      <c r="AK301" s="280" t="str">
        <f ca="1">Check!S349</f>
        <v/>
      </c>
      <c r="AL301" s="280"/>
      <c r="AM301" s="280"/>
      <c r="AN301" s="280"/>
      <c r="AO301" s="280"/>
      <c r="AP301" s="280"/>
      <c r="AQ301" s="280"/>
      <c r="AR301" s="280"/>
      <c r="AS301" s="280"/>
      <c r="AT301" s="280"/>
      <c r="AU301" s="280"/>
      <c r="AV301" s="280"/>
      <c r="AW301" s="280"/>
      <c r="AX301" s="280"/>
      <c r="AY301" s="280"/>
      <c r="AZ301" s="280"/>
      <c r="BA301" s="280"/>
      <c r="BB301" s="280"/>
      <c r="BC301" s="280"/>
      <c r="BD301" s="280"/>
      <c r="BE301" s="280"/>
      <c r="BF301" s="280"/>
      <c r="BG301" s="280"/>
      <c r="BH301" s="280"/>
      <c r="BI301" s="280"/>
      <c r="BJ301" s="280"/>
    </row>
    <row r="302" spans="1:64" ht="18" customHeight="1">
      <c r="B302" s="38"/>
      <c r="C302" s="21"/>
      <c r="D302" s="21"/>
      <c r="E302" s="39"/>
      <c r="F302" s="39"/>
      <c r="G302" s="21"/>
      <c r="H302" s="21"/>
      <c r="I302" s="21"/>
      <c r="J302" s="21"/>
      <c r="K302" s="21"/>
      <c r="L302" s="21"/>
      <c r="M302" s="21"/>
      <c r="N302" s="21"/>
      <c r="O302" s="56" t="s">
        <v>116</v>
      </c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34"/>
      <c r="AK302" s="280"/>
      <c r="AL302" s="280"/>
      <c r="AM302" s="280"/>
      <c r="AN302" s="280"/>
      <c r="AO302" s="280"/>
      <c r="AP302" s="280"/>
      <c r="AQ302" s="280"/>
      <c r="AR302" s="280"/>
      <c r="AS302" s="280"/>
      <c r="AT302" s="280"/>
      <c r="AU302" s="280"/>
      <c r="AV302" s="280"/>
      <c r="AW302" s="280"/>
      <c r="AX302" s="280"/>
      <c r="AY302" s="280"/>
      <c r="AZ302" s="280"/>
      <c r="BA302" s="280"/>
      <c r="BB302" s="280"/>
      <c r="BC302" s="280"/>
      <c r="BD302" s="280"/>
      <c r="BE302" s="280"/>
      <c r="BF302" s="280"/>
      <c r="BG302" s="280"/>
      <c r="BH302" s="280"/>
      <c r="BI302" s="280"/>
      <c r="BJ302" s="280"/>
    </row>
    <row r="303" spans="1:64" ht="18" customHeight="1">
      <c r="B303" s="38"/>
      <c r="C303" s="381" t="s">
        <v>49</v>
      </c>
      <c r="D303" s="382"/>
      <c r="E303" s="382"/>
      <c r="F303" s="382"/>
      <c r="G303" s="382"/>
      <c r="H303" s="383"/>
      <c r="I303" s="21"/>
      <c r="J303" s="21"/>
      <c r="K303" s="21"/>
      <c r="L303" s="21"/>
      <c r="M303" s="21"/>
      <c r="N303" s="381" t="s">
        <v>92</v>
      </c>
      <c r="O303" s="382"/>
      <c r="P303" s="382"/>
      <c r="Q303" s="382"/>
      <c r="R303" s="382"/>
      <c r="S303" s="383"/>
      <c r="T303" s="21"/>
      <c r="U303" s="21"/>
      <c r="V303" s="21"/>
      <c r="W303" s="21"/>
      <c r="X303" s="21"/>
      <c r="Y303" s="342" t="s">
        <v>118</v>
      </c>
      <c r="Z303" s="343"/>
      <c r="AA303" s="343"/>
      <c r="AB303" s="343"/>
      <c r="AC303" s="343"/>
      <c r="AD303" s="344"/>
      <c r="AE303" s="42"/>
      <c r="AF303" s="43"/>
      <c r="AG303" s="43"/>
      <c r="AH303" s="44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</row>
    <row r="304" spans="1:64" ht="18" customHeight="1">
      <c r="B304" s="38"/>
      <c r="C304" s="294"/>
      <c r="D304" s="295"/>
      <c r="E304" s="295"/>
      <c r="F304" s="340" t="s">
        <v>85</v>
      </c>
      <c r="G304" s="340"/>
      <c r="H304" s="341"/>
      <c r="I304" s="40"/>
      <c r="J304" s="21"/>
      <c r="K304" s="21"/>
      <c r="L304" s="21"/>
      <c r="M304" s="21"/>
      <c r="N304" s="294"/>
      <c r="O304" s="295"/>
      <c r="P304" s="295"/>
      <c r="Q304" s="340" t="s">
        <v>88</v>
      </c>
      <c r="R304" s="340"/>
      <c r="S304" s="341"/>
      <c r="T304" s="21"/>
      <c r="U304" s="21"/>
      <c r="V304" s="21"/>
      <c r="W304" s="41"/>
      <c r="X304" s="27"/>
      <c r="Y304" s="294"/>
      <c r="Z304" s="295"/>
      <c r="AA304" s="295"/>
      <c r="AB304" s="340" t="s">
        <v>88</v>
      </c>
      <c r="AC304" s="340"/>
      <c r="AD304" s="341"/>
      <c r="AE304" s="42"/>
      <c r="AF304" s="43"/>
      <c r="AG304" s="43"/>
      <c r="AH304" s="44"/>
      <c r="AK304" s="281" t="str">
        <f ca="1">Check!S351</f>
        <v/>
      </c>
      <c r="AL304" s="281"/>
      <c r="AM304" s="281"/>
      <c r="AN304" s="281"/>
      <c r="AO304" s="281"/>
      <c r="AP304" s="281"/>
      <c r="AQ304" s="281"/>
      <c r="AR304" s="281"/>
      <c r="AS304" s="281"/>
      <c r="AT304" s="281"/>
      <c r="AU304" s="281"/>
      <c r="AV304" s="281"/>
      <c r="AW304" s="281"/>
      <c r="AX304" s="281"/>
      <c r="AY304" s="281"/>
      <c r="AZ304" s="281"/>
      <c r="BA304" s="281"/>
      <c r="BB304" s="281"/>
      <c r="BC304" s="281"/>
      <c r="BD304" s="281"/>
      <c r="BE304" s="281"/>
      <c r="BF304" s="281"/>
      <c r="BG304" s="281"/>
      <c r="BH304" s="281"/>
      <c r="BI304" s="281"/>
      <c r="BJ304" s="281"/>
    </row>
    <row r="305" spans="2:62" ht="18" customHeight="1">
      <c r="B305" s="38"/>
      <c r="C305" s="21"/>
      <c r="D305" s="21"/>
      <c r="E305" s="39" t="s">
        <v>262</v>
      </c>
      <c r="F305" s="21"/>
      <c r="G305" s="21"/>
      <c r="H305" s="21"/>
      <c r="I305" s="45"/>
      <c r="J305" s="21"/>
      <c r="K305" s="21"/>
      <c r="L305" s="57"/>
      <c r="M305" s="21"/>
      <c r="N305" s="41"/>
      <c r="O305" s="21"/>
      <c r="P305" s="21"/>
      <c r="Q305" s="21"/>
      <c r="R305" s="21"/>
      <c r="S305" s="21"/>
      <c r="T305" s="21"/>
      <c r="U305" s="21"/>
      <c r="V305" s="21"/>
      <c r="W305" s="32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34"/>
    </row>
    <row r="306" spans="2:62" ht="18" customHeight="1">
      <c r="B306" s="5"/>
      <c r="C306" s="342" t="s">
        <v>87</v>
      </c>
      <c r="D306" s="343"/>
      <c r="E306" s="343"/>
      <c r="F306" s="343"/>
      <c r="G306" s="343"/>
      <c r="H306" s="344"/>
      <c r="I306" s="4"/>
      <c r="J306" s="8"/>
      <c r="K306" s="25"/>
      <c r="L306" s="559" t="s">
        <v>117</v>
      </c>
      <c r="M306" s="21"/>
      <c r="N306" s="33"/>
      <c r="O306" s="514" t="s">
        <v>93</v>
      </c>
      <c r="P306" s="346"/>
      <c r="Q306" s="346"/>
      <c r="R306" s="346"/>
      <c r="S306" s="346"/>
      <c r="T306" s="347"/>
      <c r="U306" s="21"/>
      <c r="V306" s="21"/>
      <c r="W306" s="32"/>
      <c r="X306" s="21"/>
      <c r="Y306" s="49"/>
      <c r="Z306" s="49"/>
      <c r="AA306" s="49"/>
      <c r="AB306" s="49"/>
      <c r="AC306" s="49"/>
      <c r="AD306" s="49"/>
      <c r="AE306" s="43"/>
      <c r="AF306" s="43"/>
      <c r="AG306" s="43"/>
      <c r="AH306" s="44"/>
      <c r="AK306" s="277" t="str">
        <f ca="1">Check!S355</f>
        <v/>
      </c>
      <c r="AL306" s="277"/>
      <c r="AM306" s="277"/>
      <c r="AN306" s="277"/>
      <c r="AO306" s="277"/>
      <c r="AP306" s="277"/>
      <c r="AQ306" s="277"/>
      <c r="AR306" s="277"/>
      <c r="AS306" s="277"/>
      <c r="AT306" s="277"/>
      <c r="AU306" s="277"/>
      <c r="AV306" s="277"/>
      <c r="AW306" s="277"/>
      <c r="AX306" s="277"/>
      <c r="AY306" s="277"/>
      <c r="AZ306" s="277"/>
      <c r="BA306" s="277"/>
      <c r="BB306" s="277"/>
      <c r="BC306" s="277"/>
      <c r="BD306" s="277"/>
      <c r="BE306" s="277"/>
      <c r="BF306" s="277"/>
      <c r="BG306" s="277"/>
      <c r="BH306" s="277"/>
      <c r="BI306" s="277"/>
      <c r="BJ306" s="277"/>
    </row>
    <row r="307" spans="2:62" ht="18" customHeight="1">
      <c r="B307" s="38"/>
      <c r="C307" s="294"/>
      <c r="D307" s="295"/>
      <c r="E307" s="295"/>
      <c r="F307" s="340" t="s">
        <v>88</v>
      </c>
      <c r="G307" s="340"/>
      <c r="H307" s="341"/>
      <c r="I307" s="41"/>
      <c r="J307" s="40"/>
      <c r="K307" s="21"/>
      <c r="L307" s="560"/>
      <c r="M307" s="41"/>
      <c r="N307" s="41"/>
      <c r="O307" s="294"/>
      <c r="P307" s="295"/>
      <c r="Q307" s="295"/>
      <c r="R307" s="315" t="s">
        <v>88</v>
      </c>
      <c r="S307" s="315"/>
      <c r="T307" s="316"/>
      <c r="U307" s="41"/>
      <c r="V307" s="27"/>
      <c r="W307" s="32"/>
      <c r="X307" s="21"/>
      <c r="Y307" s="52"/>
      <c r="Z307" s="52"/>
      <c r="AA307" s="52"/>
      <c r="AB307" s="53"/>
      <c r="AC307" s="53"/>
      <c r="AD307" s="53"/>
      <c r="AE307" s="43"/>
      <c r="AF307" s="43"/>
      <c r="AG307" s="43"/>
      <c r="AH307" s="44"/>
      <c r="AK307" s="277"/>
      <c r="AL307" s="277"/>
      <c r="AM307" s="277"/>
      <c r="AN307" s="277"/>
      <c r="AO307" s="277"/>
      <c r="AP307" s="277"/>
      <c r="AQ307" s="277"/>
      <c r="AR307" s="277"/>
      <c r="AS307" s="277"/>
      <c r="AT307" s="277"/>
      <c r="AU307" s="277"/>
      <c r="AV307" s="277"/>
      <c r="AW307" s="277"/>
      <c r="AX307" s="277"/>
      <c r="AY307" s="277"/>
      <c r="AZ307" s="277"/>
      <c r="BA307" s="277"/>
      <c r="BB307" s="277"/>
      <c r="BC307" s="277"/>
      <c r="BD307" s="277"/>
      <c r="BE307" s="277"/>
      <c r="BF307" s="277"/>
      <c r="BG307" s="277"/>
      <c r="BH307" s="277"/>
      <c r="BI307" s="277"/>
      <c r="BJ307" s="277"/>
    </row>
    <row r="308" spans="2:62" ht="18" customHeight="1">
      <c r="B308" s="38"/>
      <c r="C308" s="56" t="s">
        <v>89</v>
      </c>
      <c r="D308" s="56"/>
      <c r="E308" s="56"/>
      <c r="F308" s="21"/>
      <c r="G308" s="21"/>
      <c r="H308" s="21"/>
      <c r="I308" s="21"/>
      <c r="J308" s="45"/>
      <c r="K308" s="21"/>
      <c r="L308" s="560"/>
      <c r="M308" s="21"/>
      <c r="N308" s="32"/>
      <c r="O308" s="21"/>
      <c r="P308" s="21"/>
      <c r="Q308" s="21"/>
      <c r="R308" s="21"/>
      <c r="S308" s="21"/>
      <c r="T308" s="21"/>
      <c r="U308" s="21"/>
      <c r="V308" s="21"/>
      <c r="W308" s="32"/>
      <c r="X308" s="21"/>
      <c r="Y308" s="21"/>
      <c r="Z308" s="21"/>
      <c r="AA308" s="21"/>
      <c r="AB308" s="21"/>
      <c r="AC308" s="21"/>
      <c r="AD308" s="21"/>
      <c r="AE308" s="48"/>
      <c r="AF308" s="48"/>
      <c r="AG308" s="48"/>
      <c r="AH308" s="55"/>
      <c r="AK308" s="276" t="str">
        <f ca="1">Check!S359</f>
        <v/>
      </c>
      <c r="AL308" s="276"/>
      <c r="AM308" s="276"/>
      <c r="AN308" s="276"/>
      <c r="AO308" s="276"/>
      <c r="AP308" s="276"/>
      <c r="AQ308" s="276"/>
      <c r="AR308" s="276"/>
      <c r="AS308" s="276"/>
      <c r="AT308" s="276"/>
      <c r="AU308" s="276"/>
      <c r="AV308" s="276"/>
      <c r="AW308" s="276"/>
      <c r="AX308" s="276"/>
      <c r="AY308" s="276"/>
      <c r="AZ308" s="276"/>
      <c r="BA308" s="276"/>
      <c r="BB308" s="276"/>
      <c r="BC308" s="276"/>
      <c r="BD308" s="276"/>
      <c r="BE308" s="276"/>
      <c r="BF308" s="276"/>
      <c r="BG308" s="276"/>
      <c r="BH308" s="276"/>
      <c r="BI308" s="276"/>
      <c r="BJ308" s="276"/>
    </row>
    <row r="309" spans="2:62" ht="18" customHeight="1">
      <c r="B309" s="38"/>
      <c r="C309" s="507" t="s">
        <v>102</v>
      </c>
      <c r="D309" s="507"/>
      <c r="E309" s="507"/>
      <c r="F309" s="507"/>
      <c r="G309" s="393"/>
      <c r="H309" s="393"/>
      <c r="I309" s="393"/>
      <c r="J309" s="67" t="s">
        <v>115</v>
      </c>
      <c r="K309" s="21"/>
      <c r="L309" s="560"/>
      <c r="M309" s="21"/>
      <c r="N309" s="32"/>
      <c r="O309" s="21"/>
      <c r="P309" s="21"/>
      <c r="Q309" s="21"/>
      <c r="R309" s="21"/>
      <c r="S309" s="21"/>
      <c r="T309" s="21"/>
      <c r="U309" s="21"/>
      <c r="V309" s="21"/>
      <c r="W309" s="32"/>
      <c r="X309" s="21"/>
      <c r="Y309" s="505" t="s">
        <v>206</v>
      </c>
      <c r="Z309" s="506"/>
      <c r="AA309" s="506"/>
      <c r="AB309" s="506"/>
      <c r="AC309" s="506"/>
      <c r="AD309" s="530"/>
      <c r="AE309" s="42"/>
      <c r="AF309" s="43"/>
      <c r="AG309" s="43"/>
      <c r="AH309" s="44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</row>
    <row r="310" spans="2:62" ht="18" customHeight="1">
      <c r="B310" s="38"/>
      <c r="C310" s="507" t="s">
        <v>103</v>
      </c>
      <c r="D310" s="507"/>
      <c r="E310" s="507"/>
      <c r="F310" s="507"/>
      <c r="G310" s="624"/>
      <c r="H310" s="624"/>
      <c r="I310" s="624"/>
      <c r="J310" s="67" t="s">
        <v>115</v>
      </c>
      <c r="K310" s="21"/>
      <c r="L310" s="560"/>
      <c r="M310" s="21"/>
      <c r="N310" s="32"/>
      <c r="O310" s="39"/>
      <c r="P310" s="21"/>
      <c r="Q310" s="21"/>
      <c r="R310" s="21"/>
      <c r="S310" s="21"/>
      <c r="T310" s="21"/>
      <c r="U310" s="21"/>
      <c r="V310" s="21"/>
      <c r="W310" s="41"/>
      <c r="X310" s="40"/>
      <c r="Y310" s="294"/>
      <c r="Z310" s="295"/>
      <c r="AA310" s="295"/>
      <c r="AB310" s="340" t="s">
        <v>88</v>
      </c>
      <c r="AC310" s="340"/>
      <c r="AD310" s="341"/>
      <c r="AE310" s="42"/>
      <c r="AF310" s="43"/>
      <c r="AG310" s="43"/>
      <c r="AH310" s="44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</row>
    <row r="311" spans="2:62" ht="18" customHeight="1">
      <c r="B311" s="625" t="s">
        <v>114</v>
      </c>
      <c r="C311" s="626"/>
      <c r="D311" s="626"/>
      <c r="E311" s="626"/>
      <c r="F311" s="626"/>
      <c r="G311" s="624"/>
      <c r="H311" s="624"/>
      <c r="I311" s="624"/>
      <c r="J311" s="67" t="s">
        <v>115</v>
      </c>
      <c r="K311" s="21"/>
      <c r="L311" s="561"/>
      <c r="M311" s="21"/>
      <c r="N311" s="33"/>
      <c r="O311" s="342" t="s">
        <v>94</v>
      </c>
      <c r="P311" s="343"/>
      <c r="Q311" s="343"/>
      <c r="R311" s="343"/>
      <c r="S311" s="343"/>
      <c r="T311" s="344"/>
      <c r="U311" s="21"/>
      <c r="V311" s="21"/>
      <c r="W311" s="32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34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</row>
    <row r="312" spans="2:62" ht="18" customHeight="1">
      <c r="B312" s="38"/>
      <c r="C312" s="507" t="s">
        <v>105</v>
      </c>
      <c r="D312" s="507"/>
      <c r="E312" s="507"/>
      <c r="F312" s="507"/>
      <c r="G312" s="393"/>
      <c r="H312" s="393"/>
      <c r="I312" s="393"/>
      <c r="J312" s="67" t="s">
        <v>115</v>
      </c>
      <c r="K312" s="6"/>
      <c r="L312" s="45"/>
      <c r="M312" s="21"/>
      <c r="N312" s="21"/>
      <c r="O312" s="294"/>
      <c r="P312" s="295"/>
      <c r="Q312" s="295"/>
      <c r="R312" s="315" t="s">
        <v>88</v>
      </c>
      <c r="S312" s="315"/>
      <c r="T312" s="316"/>
      <c r="U312" s="6"/>
      <c r="V312" s="21"/>
      <c r="W312" s="69"/>
      <c r="X312" s="48"/>
      <c r="Y312" s="51"/>
      <c r="Z312" s="51"/>
      <c r="AA312" s="51"/>
      <c r="AB312" s="51"/>
      <c r="AC312" s="51"/>
      <c r="AD312" s="51"/>
      <c r="AE312" s="48"/>
      <c r="AF312" s="21"/>
      <c r="AG312" s="21"/>
      <c r="AH312" s="34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</row>
    <row r="313" spans="2:62" ht="18" customHeight="1">
      <c r="B313" s="38"/>
      <c r="C313" s="21"/>
      <c r="D313" s="21"/>
      <c r="E313" s="21"/>
      <c r="F313" s="21"/>
      <c r="G313" s="21"/>
      <c r="H313" s="21"/>
      <c r="I313" s="21"/>
      <c r="J313" s="45"/>
      <c r="K313" s="21"/>
      <c r="L313" s="45"/>
      <c r="M313" s="21"/>
      <c r="N313" s="21"/>
      <c r="O313" s="518" t="s">
        <v>215</v>
      </c>
      <c r="P313" s="518"/>
      <c r="Q313" s="518"/>
      <c r="R313" s="518"/>
      <c r="S313" s="518"/>
      <c r="T313" s="518"/>
      <c r="U313" s="518"/>
      <c r="V313" s="21"/>
      <c r="W313" s="69"/>
      <c r="X313" s="48"/>
      <c r="Y313" s="52"/>
      <c r="Z313" s="52"/>
      <c r="AA313" s="52"/>
      <c r="AB313" s="53"/>
      <c r="AC313" s="53"/>
      <c r="AD313" s="53"/>
      <c r="AE313" s="48"/>
      <c r="AF313" s="21"/>
      <c r="AG313" s="21"/>
      <c r="AH313" s="34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</row>
    <row r="314" spans="2:62" ht="18" customHeight="1">
      <c r="B314" s="38"/>
      <c r="C314" s="21"/>
      <c r="D314" s="21"/>
      <c r="E314" s="21"/>
      <c r="F314" s="21"/>
      <c r="G314" s="21"/>
      <c r="H314" s="21"/>
      <c r="I314" s="21"/>
      <c r="J314" s="45"/>
      <c r="K314" s="21"/>
      <c r="L314" s="45"/>
      <c r="M314" s="61"/>
      <c r="N314" s="62"/>
      <c r="O314" s="62"/>
      <c r="P314" s="62"/>
      <c r="Q314" s="62"/>
      <c r="R314" s="62"/>
      <c r="S314" s="21"/>
      <c r="T314" s="21"/>
      <c r="U314" s="21"/>
      <c r="V314" s="21"/>
      <c r="W314" s="32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3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</row>
    <row r="315" spans="2:62" ht="18" customHeight="1">
      <c r="B315" s="38"/>
      <c r="C315" s="21"/>
      <c r="D315" s="21"/>
      <c r="E315" s="21"/>
      <c r="F315" s="21"/>
      <c r="G315" s="21"/>
      <c r="H315" s="21"/>
      <c r="I315" s="21"/>
      <c r="J315" s="21"/>
      <c r="K315" s="33"/>
      <c r="L315" s="46"/>
      <c r="M315" s="381" t="s">
        <v>96</v>
      </c>
      <c r="N315" s="382"/>
      <c r="O315" s="382"/>
      <c r="P315" s="382"/>
      <c r="Q315" s="382"/>
      <c r="R315" s="383"/>
      <c r="S315" s="21"/>
      <c r="T315" s="21"/>
      <c r="U315" s="21"/>
      <c r="V315" s="21"/>
      <c r="W315" s="33"/>
      <c r="X315" s="25"/>
      <c r="Y315" s="505" t="s">
        <v>207</v>
      </c>
      <c r="Z315" s="506"/>
      <c r="AA315" s="506"/>
      <c r="AB315" s="516"/>
      <c r="AC315" s="516"/>
      <c r="AD315" s="517"/>
      <c r="AE315" s="563" t="s">
        <v>1690</v>
      </c>
      <c r="AF315" s="329"/>
      <c r="AG315" s="329"/>
      <c r="AH315" s="77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</row>
    <row r="316" spans="2:62" ht="18" customHeight="1">
      <c r="B316" s="38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508">
        <f>C304+C307+N304-O307-O312</f>
        <v>0</v>
      </c>
      <c r="N316" s="509"/>
      <c r="O316" s="509"/>
      <c r="P316" s="340" t="s">
        <v>85</v>
      </c>
      <c r="Q316" s="340"/>
      <c r="R316" s="341"/>
      <c r="S316" s="21"/>
      <c r="T316" s="21"/>
      <c r="U316" s="21"/>
      <c r="V316" s="21"/>
      <c r="W316" s="21"/>
      <c r="X316" s="21"/>
      <c r="Y316" s="294"/>
      <c r="Z316" s="295"/>
      <c r="AA316" s="295"/>
      <c r="AB316" s="340" t="s">
        <v>88</v>
      </c>
      <c r="AC316" s="340"/>
      <c r="AD316" s="341"/>
      <c r="AE316" s="21"/>
      <c r="AF316" s="21"/>
      <c r="AG316" s="21"/>
      <c r="AH316" s="34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</row>
    <row r="317" spans="2:62">
      <c r="B317" s="38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56" t="s">
        <v>263</v>
      </c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34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</row>
    <row r="318" spans="2:62">
      <c r="B318" s="38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56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34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</row>
    <row r="319" spans="2:62">
      <c r="B319" s="38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56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34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</row>
    <row r="320" spans="2:62">
      <c r="B320" s="38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56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34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</row>
    <row r="321" spans="1:64">
      <c r="B321" s="38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34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</row>
    <row r="322" spans="1:64" ht="46.5" customHeight="1">
      <c r="B322" s="387" t="s">
        <v>106</v>
      </c>
      <c r="C322" s="433" t="s">
        <v>109</v>
      </c>
      <c r="D322" s="296"/>
      <c r="E322" s="296"/>
      <c r="F322" s="296"/>
      <c r="G322" s="434"/>
      <c r="H322" s="339" t="s">
        <v>111</v>
      </c>
      <c r="I322" s="337"/>
      <c r="J322" s="337"/>
      <c r="K322" s="337"/>
      <c r="L322" s="337"/>
      <c r="M322" s="337"/>
      <c r="N322" s="422" t="s">
        <v>110</v>
      </c>
      <c r="O322" s="423"/>
      <c r="P322" s="423"/>
      <c r="Q322" s="423"/>
      <c r="R322" s="490"/>
      <c r="S322" s="491" t="s">
        <v>107</v>
      </c>
      <c r="T322" s="339" t="s">
        <v>112</v>
      </c>
      <c r="U322" s="296"/>
      <c r="V322" s="296"/>
      <c r="W322" s="296"/>
      <c r="X322" s="434"/>
      <c r="Y322" s="339" t="s">
        <v>111</v>
      </c>
      <c r="Z322" s="337"/>
      <c r="AA322" s="337"/>
      <c r="AB322" s="337"/>
      <c r="AC322" s="338"/>
      <c r="AD322" s="422" t="s">
        <v>110</v>
      </c>
      <c r="AE322" s="423"/>
      <c r="AF322" s="423"/>
      <c r="AG322" s="423"/>
      <c r="AH322" s="424"/>
      <c r="AK322" s="278" t="s">
        <v>1629</v>
      </c>
      <c r="AL322" s="278"/>
      <c r="AM322" s="278"/>
      <c r="AN322" s="278"/>
      <c r="AO322" s="278"/>
      <c r="AP322" s="278"/>
      <c r="AQ322" s="278"/>
      <c r="AR322" s="278"/>
      <c r="AS322" s="278"/>
      <c r="AT322" s="278"/>
      <c r="AU322" s="278"/>
      <c r="AV322" s="278"/>
      <c r="AW322" s="278"/>
      <c r="AX322" s="278"/>
      <c r="AY322" s="278"/>
      <c r="AZ322" s="278"/>
      <c r="BA322" s="278"/>
      <c r="BB322" s="278"/>
      <c r="BC322" s="278"/>
      <c r="BD322" s="278"/>
      <c r="BE322" s="278"/>
      <c r="BF322" s="278"/>
      <c r="BG322" s="278"/>
      <c r="BH322" s="278"/>
      <c r="BI322" s="278"/>
      <c r="BJ322" s="278"/>
    </row>
    <row r="323" spans="1:64" ht="21.95" customHeight="1">
      <c r="B323" s="388"/>
      <c r="C323" s="319"/>
      <c r="D323" s="320"/>
      <c r="E323" s="320"/>
      <c r="F323" s="320"/>
      <c r="G323" s="321"/>
      <c r="H323" s="322"/>
      <c r="I323" s="323"/>
      <c r="J323" s="323"/>
      <c r="K323" s="323"/>
      <c r="L323" s="323"/>
      <c r="M323" s="324"/>
      <c r="N323" s="406"/>
      <c r="O323" s="407"/>
      <c r="P323" s="407"/>
      <c r="Q323" s="407"/>
      <c r="R323" s="435"/>
      <c r="S323" s="492"/>
      <c r="T323" s="319"/>
      <c r="U323" s="320"/>
      <c r="V323" s="320"/>
      <c r="W323" s="320"/>
      <c r="X323" s="321"/>
      <c r="Y323" s="322"/>
      <c r="Z323" s="323"/>
      <c r="AA323" s="323"/>
      <c r="AB323" s="323"/>
      <c r="AC323" s="324"/>
      <c r="AD323" s="406"/>
      <c r="AE323" s="407"/>
      <c r="AF323" s="407"/>
      <c r="AG323" s="407"/>
      <c r="AH323" s="416"/>
      <c r="AK323" s="278"/>
      <c r="AL323" s="278"/>
      <c r="AM323" s="278"/>
      <c r="AN323" s="278"/>
      <c r="AO323" s="278"/>
      <c r="AP323" s="278"/>
      <c r="AQ323" s="278"/>
      <c r="AR323" s="278"/>
      <c r="AS323" s="278"/>
      <c r="AT323" s="278"/>
      <c r="AU323" s="278"/>
      <c r="AV323" s="278"/>
      <c r="AW323" s="278"/>
      <c r="AX323" s="278"/>
      <c r="AY323" s="278"/>
      <c r="AZ323" s="278"/>
      <c r="BA323" s="278"/>
      <c r="BB323" s="278"/>
      <c r="BC323" s="278"/>
      <c r="BD323" s="278"/>
      <c r="BE323" s="278"/>
      <c r="BF323" s="278"/>
      <c r="BG323" s="278"/>
      <c r="BH323" s="278"/>
      <c r="BI323" s="278"/>
      <c r="BJ323" s="278"/>
    </row>
    <row r="324" spans="1:64" ht="21.95" customHeight="1">
      <c r="B324" s="388"/>
      <c r="C324" s="319"/>
      <c r="D324" s="320"/>
      <c r="E324" s="320"/>
      <c r="F324" s="320"/>
      <c r="G324" s="321"/>
      <c r="H324" s="322"/>
      <c r="I324" s="323"/>
      <c r="J324" s="323"/>
      <c r="K324" s="323"/>
      <c r="L324" s="323"/>
      <c r="M324" s="324"/>
      <c r="N324" s="406"/>
      <c r="O324" s="407"/>
      <c r="P324" s="407"/>
      <c r="Q324" s="407"/>
      <c r="R324" s="435"/>
      <c r="S324" s="492"/>
      <c r="T324" s="319"/>
      <c r="U324" s="320"/>
      <c r="V324" s="320"/>
      <c r="W324" s="320"/>
      <c r="X324" s="321"/>
      <c r="Y324" s="322"/>
      <c r="Z324" s="323"/>
      <c r="AA324" s="323"/>
      <c r="AB324" s="323"/>
      <c r="AC324" s="324"/>
      <c r="AD324" s="406"/>
      <c r="AE324" s="407"/>
      <c r="AF324" s="407"/>
      <c r="AG324" s="407"/>
      <c r="AH324" s="416"/>
      <c r="AK324" s="278" t="s">
        <v>1626</v>
      </c>
      <c r="AL324" s="278"/>
      <c r="AM324" s="278"/>
      <c r="AN324" s="278"/>
      <c r="AO324" s="278"/>
      <c r="AP324" s="278"/>
      <c r="AQ324" s="278"/>
      <c r="AR324" s="278"/>
      <c r="AS324" s="278"/>
      <c r="AT324" s="278"/>
      <c r="AU324" s="278"/>
      <c r="AV324" s="278"/>
      <c r="AW324" s="278"/>
      <c r="AX324" s="278"/>
      <c r="AY324" s="278"/>
      <c r="AZ324" s="278"/>
      <c r="BA324" s="278"/>
      <c r="BB324" s="278"/>
      <c r="BC324" s="278"/>
      <c r="BD324" s="278"/>
      <c r="BE324" s="278"/>
      <c r="BF324" s="278"/>
      <c r="BG324" s="278"/>
      <c r="BH324" s="278"/>
      <c r="BI324" s="278"/>
      <c r="BJ324" s="278"/>
    </row>
    <row r="325" spans="1:64" ht="21.95" customHeight="1">
      <c r="B325" s="388"/>
      <c r="C325" s="319"/>
      <c r="D325" s="320"/>
      <c r="E325" s="320"/>
      <c r="F325" s="320"/>
      <c r="G325" s="321"/>
      <c r="H325" s="322"/>
      <c r="I325" s="323"/>
      <c r="J325" s="323"/>
      <c r="K325" s="323"/>
      <c r="L325" s="323"/>
      <c r="M325" s="324"/>
      <c r="N325" s="406"/>
      <c r="O325" s="407"/>
      <c r="P325" s="407"/>
      <c r="Q325" s="407"/>
      <c r="R325" s="435"/>
      <c r="S325" s="492"/>
      <c r="T325" s="319"/>
      <c r="U325" s="320"/>
      <c r="V325" s="320"/>
      <c r="W325" s="320"/>
      <c r="X325" s="321"/>
      <c r="Y325" s="322"/>
      <c r="Z325" s="323"/>
      <c r="AA325" s="323"/>
      <c r="AB325" s="323"/>
      <c r="AC325" s="324"/>
      <c r="AD325" s="406"/>
      <c r="AE325" s="407"/>
      <c r="AF325" s="407"/>
      <c r="AG325" s="407"/>
      <c r="AH325" s="416"/>
      <c r="AK325" s="278"/>
      <c r="AL325" s="278"/>
      <c r="AM325" s="278"/>
      <c r="AN325" s="278"/>
      <c r="AO325" s="278"/>
      <c r="AP325" s="278"/>
      <c r="AQ325" s="278"/>
      <c r="AR325" s="278"/>
      <c r="AS325" s="278"/>
      <c r="AT325" s="278"/>
      <c r="AU325" s="278"/>
      <c r="AV325" s="278"/>
      <c r="AW325" s="278"/>
      <c r="AX325" s="278"/>
      <c r="AY325" s="278"/>
      <c r="AZ325" s="278"/>
      <c r="BA325" s="278"/>
      <c r="BB325" s="278"/>
      <c r="BC325" s="278"/>
      <c r="BD325" s="278"/>
      <c r="BE325" s="278"/>
      <c r="BF325" s="278"/>
      <c r="BG325" s="278"/>
      <c r="BH325" s="278"/>
      <c r="BI325" s="278"/>
      <c r="BJ325" s="278"/>
    </row>
    <row r="326" spans="1:64" ht="21.95" customHeight="1">
      <c r="B326" s="388"/>
      <c r="C326" s="319"/>
      <c r="D326" s="320"/>
      <c r="E326" s="320"/>
      <c r="F326" s="320"/>
      <c r="G326" s="321"/>
      <c r="H326" s="322"/>
      <c r="I326" s="323"/>
      <c r="J326" s="323"/>
      <c r="K326" s="323"/>
      <c r="L326" s="323"/>
      <c r="M326" s="324"/>
      <c r="N326" s="406"/>
      <c r="O326" s="407"/>
      <c r="P326" s="407"/>
      <c r="Q326" s="407"/>
      <c r="R326" s="435"/>
      <c r="S326" s="492"/>
      <c r="T326" s="319"/>
      <c r="U326" s="320"/>
      <c r="V326" s="320"/>
      <c r="W326" s="320"/>
      <c r="X326" s="321"/>
      <c r="Y326" s="322"/>
      <c r="Z326" s="323"/>
      <c r="AA326" s="323"/>
      <c r="AB326" s="323"/>
      <c r="AC326" s="324"/>
      <c r="AD326" s="406"/>
      <c r="AE326" s="407"/>
      <c r="AF326" s="407"/>
      <c r="AG326" s="407"/>
      <c r="AH326" s="416"/>
      <c r="AK326" s="278"/>
      <c r="AL326" s="278"/>
      <c r="AM326" s="278"/>
      <c r="AN326" s="278"/>
      <c r="AO326" s="278"/>
      <c r="AP326" s="278"/>
      <c r="AQ326" s="278"/>
      <c r="AR326" s="278"/>
      <c r="AS326" s="278"/>
      <c r="AT326" s="278"/>
      <c r="AU326" s="278"/>
      <c r="AV326" s="278"/>
      <c r="AW326" s="278"/>
      <c r="AX326" s="278"/>
      <c r="AY326" s="278"/>
      <c r="AZ326" s="278"/>
      <c r="BA326" s="278"/>
      <c r="BB326" s="278"/>
      <c r="BC326" s="278"/>
      <c r="BD326" s="278"/>
      <c r="BE326" s="278"/>
      <c r="BF326" s="278"/>
      <c r="BG326" s="278"/>
      <c r="BH326" s="278"/>
      <c r="BI326" s="278"/>
      <c r="BJ326" s="278"/>
    </row>
    <row r="327" spans="1:64" ht="21.95" customHeight="1">
      <c r="B327" s="388"/>
      <c r="C327" s="319"/>
      <c r="D327" s="320"/>
      <c r="E327" s="320"/>
      <c r="F327" s="320"/>
      <c r="G327" s="321"/>
      <c r="H327" s="322"/>
      <c r="I327" s="323"/>
      <c r="J327" s="323"/>
      <c r="K327" s="323"/>
      <c r="L327" s="323"/>
      <c r="M327" s="324"/>
      <c r="N327" s="406"/>
      <c r="O327" s="407"/>
      <c r="P327" s="407"/>
      <c r="Q327" s="407"/>
      <c r="R327" s="435"/>
      <c r="S327" s="492"/>
      <c r="T327" s="319"/>
      <c r="U327" s="320"/>
      <c r="V327" s="320"/>
      <c r="W327" s="320"/>
      <c r="X327" s="321"/>
      <c r="Y327" s="322"/>
      <c r="Z327" s="323"/>
      <c r="AA327" s="323"/>
      <c r="AB327" s="323"/>
      <c r="AC327" s="324"/>
      <c r="AD327" s="406"/>
      <c r="AE327" s="407"/>
      <c r="AF327" s="407"/>
      <c r="AG327" s="407"/>
      <c r="AH327" s="416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</row>
    <row r="328" spans="1:64" ht="21.95" customHeight="1">
      <c r="B328" s="388"/>
      <c r="C328" s="319"/>
      <c r="D328" s="320"/>
      <c r="E328" s="320"/>
      <c r="F328" s="320"/>
      <c r="G328" s="321"/>
      <c r="H328" s="322"/>
      <c r="I328" s="323"/>
      <c r="J328" s="323"/>
      <c r="K328" s="323"/>
      <c r="L328" s="323"/>
      <c r="M328" s="324"/>
      <c r="N328" s="406"/>
      <c r="O328" s="407"/>
      <c r="P328" s="407"/>
      <c r="Q328" s="407"/>
      <c r="R328" s="435"/>
      <c r="S328" s="492"/>
      <c r="T328" s="319"/>
      <c r="U328" s="320"/>
      <c r="V328" s="320"/>
      <c r="W328" s="320"/>
      <c r="X328" s="321"/>
      <c r="Y328" s="322"/>
      <c r="Z328" s="323"/>
      <c r="AA328" s="323"/>
      <c r="AB328" s="323"/>
      <c r="AC328" s="324"/>
      <c r="AD328" s="406"/>
      <c r="AE328" s="407"/>
      <c r="AF328" s="407"/>
      <c r="AG328" s="407"/>
      <c r="AH328" s="416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</row>
    <row r="329" spans="1:64" ht="21.95" customHeight="1">
      <c r="B329" s="388"/>
      <c r="C329" s="319"/>
      <c r="D329" s="320"/>
      <c r="E329" s="320"/>
      <c r="F329" s="320"/>
      <c r="G329" s="321"/>
      <c r="H329" s="322"/>
      <c r="I329" s="323"/>
      <c r="J329" s="323"/>
      <c r="K329" s="323"/>
      <c r="L329" s="323"/>
      <c r="M329" s="324"/>
      <c r="N329" s="406"/>
      <c r="O329" s="407"/>
      <c r="P329" s="407"/>
      <c r="Q329" s="407"/>
      <c r="R329" s="435"/>
      <c r="S329" s="492"/>
      <c r="T329" s="319"/>
      <c r="U329" s="320"/>
      <c r="V329" s="320"/>
      <c r="W329" s="320"/>
      <c r="X329" s="321"/>
      <c r="Y329" s="322"/>
      <c r="Z329" s="323"/>
      <c r="AA329" s="323"/>
      <c r="AB329" s="323"/>
      <c r="AC329" s="324"/>
      <c r="AD329" s="406"/>
      <c r="AE329" s="407"/>
      <c r="AF329" s="407"/>
      <c r="AG329" s="407"/>
      <c r="AH329" s="416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</row>
    <row r="330" spans="1:64" ht="21.95" customHeight="1">
      <c r="B330" s="388"/>
      <c r="C330" s="319"/>
      <c r="D330" s="320"/>
      <c r="E330" s="320"/>
      <c r="F330" s="320"/>
      <c r="G330" s="321"/>
      <c r="H330" s="322"/>
      <c r="I330" s="323"/>
      <c r="J330" s="323"/>
      <c r="K330" s="323"/>
      <c r="L330" s="323"/>
      <c r="M330" s="324"/>
      <c r="N330" s="406"/>
      <c r="O330" s="407"/>
      <c r="P330" s="407"/>
      <c r="Q330" s="407"/>
      <c r="R330" s="435"/>
      <c r="S330" s="492"/>
      <c r="T330" s="319"/>
      <c r="U330" s="320"/>
      <c r="V330" s="320"/>
      <c r="W330" s="320"/>
      <c r="X330" s="321"/>
      <c r="Y330" s="322"/>
      <c r="Z330" s="323"/>
      <c r="AA330" s="323"/>
      <c r="AB330" s="323"/>
      <c r="AC330" s="324"/>
      <c r="AD330" s="406"/>
      <c r="AE330" s="407"/>
      <c r="AF330" s="407"/>
      <c r="AG330" s="407"/>
      <c r="AH330" s="416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</row>
    <row r="331" spans="1:64" ht="21.95" customHeight="1">
      <c r="B331" s="388"/>
      <c r="C331" s="319"/>
      <c r="D331" s="320"/>
      <c r="E331" s="320"/>
      <c r="F331" s="320"/>
      <c r="G331" s="321"/>
      <c r="H331" s="322"/>
      <c r="I331" s="323"/>
      <c r="J331" s="323"/>
      <c r="K331" s="323"/>
      <c r="L331" s="323"/>
      <c r="M331" s="324"/>
      <c r="N331" s="406"/>
      <c r="O331" s="407"/>
      <c r="P331" s="407"/>
      <c r="Q331" s="407"/>
      <c r="R331" s="435"/>
      <c r="S331" s="492"/>
      <c r="T331" s="319"/>
      <c r="U331" s="320"/>
      <c r="V331" s="320"/>
      <c r="W331" s="320"/>
      <c r="X331" s="321"/>
      <c r="Y331" s="322"/>
      <c r="Z331" s="323"/>
      <c r="AA331" s="323"/>
      <c r="AB331" s="323"/>
      <c r="AC331" s="324"/>
      <c r="AD331" s="406"/>
      <c r="AE331" s="407"/>
      <c r="AF331" s="407"/>
      <c r="AG331" s="407"/>
      <c r="AH331" s="416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</row>
    <row r="332" spans="1:64" ht="21.95" customHeight="1" thickBot="1">
      <c r="B332" s="389"/>
      <c r="C332" s="417"/>
      <c r="D332" s="418"/>
      <c r="E332" s="418"/>
      <c r="F332" s="418"/>
      <c r="G332" s="419"/>
      <c r="H332" s="497"/>
      <c r="I332" s="498"/>
      <c r="J332" s="498"/>
      <c r="K332" s="498"/>
      <c r="L332" s="498"/>
      <c r="M332" s="499"/>
      <c r="N332" s="500"/>
      <c r="O332" s="501"/>
      <c r="P332" s="501"/>
      <c r="Q332" s="501"/>
      <c r="R332" s="502"/>
      <c r="S332" s="493"/>
      <c r="T332" s="417"/>
      <c r="U332" s="418"/>
      <c r="V332" s="418"/>
      <c r="W332" s="418"/>
      <c r="X332" s="419"/>
      <c r="Y332" s="497"/>
      <c r="Z332" s="498"/>
      <c r="AA332" s="498"/>
      <c r="AB332" s="498"/>
      <c r="AC332" s="499"/>
      <c r="AD332" s="500"/>
      <c r="AE332" s="501"/>
      <c r="AF332" s="501"/>
      <c r="AG332" s="501"/>
      <c r="AH332" s="503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</row>
    <row r="333" spans="1:64" ht="13.5" customHeight="1" thickBot="1"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</row>
    <row r="334" spans="1:64" ht="13.5" customHeight="1">
      <c r="A334" s="133"/>
      <c r="B334" s="408" t="s">
        <v>252</v>
      </c>
      <c r="C334" s="409"/>
      <c r="D334" s="409"/>
      <c r="E334" s="41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79" t="s">
        <v>1623</v>
      </c>
      <c r="AC334" s="279"/>
      <c r="AD334" s="279"/>
      <c r="AE334" s="279"/>
      <c r="AF334" s="279"/>
      <c r="AG334" s="279"/>
      <c r="AH334" s="279"/>
      <c r="BL334" s="256">
        <f ca="1">Check!$N$22</f>
        <v>0</v>
      </c>
    </row>
    <row r="335" spans="1:64" ht="14.25" thickBot="1">
      <c r="A335" s="133"/>
      <c r="B335" s="411"/>
      <c r="C335" s="412"/>
      <c r="D335" s="412"/>
      <c r="E335" s="413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</row>
    <row r="336" spans="1:64">
      <c r="A336" s="133"/>
      <c r="B336" s="28"/>
      <c r="C336" s="28"/>
      <c r="D336" s="28"/>
      <c r="E336" s="28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</row>
    <row r="337" spans="1:62" ht="25.5">
      <c r="A337" s="133"/>
      <c r="B337" s="414" t="s">
        <v>259</v>
      </c>
      <c r="C337" s="415"/>
      <c r="D337" s="415"/>
      <c r="E337" s="415"/>
      <c r="F337" s="415"/>
      <c r="G337" s="415"/>
      <c r="H337" s="415"/>
      <c r="I337" s="415"/>
      <c r="J337" s="415"/>
      <c r="K337" s="415"/>
      <c r="L337" s="415"/>
      <c r="M337" s="415"/>
      <c r="N337" s="415"/>
      <c r="O337" s="415"/>
      <c r="P337" s="415"/>
      <c r="Q337" s="415"/>
      <c r="R337" s="415"/>
      <c r="S337" s="415"/>
      <c r="T337" s="415"/>
      <c r="U337" s="415"/>
      <c r="V337" s="415"/>
      <c r="W337" s="415"/>
      <c r="X337" s="415"/>
      <c r="Y337" s="415"/>
      <c r="Z337" s="415"/>
      <c r="AA337" s="415"/>
      <c r="AB337" s="415"/>
      <c r="AC337" s="415"/>
      <c r="AD337" s="415"/>
      <c r="AE337" s="415"/>
      <c r="AF337" s="415"/>
      <c r="AG337" s="415"/>
      <c r="AH337" s="415"/>
    </row>
    <row r="338" spans="1:62" ht="14.25" thickBot="1">
      <c r="A338" s="133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</row>
    <row r="339" spans="1:62" ht="24" customHeight="1" thickBot="1">
      <c r="A339" s="133"/>
      <c r="B339" s="599" t="s">
        <v>304</v>
      </c>
      <c r="C339" s="474"/>
      <c r="D339" s="474"/>
      <c r="E339" s="474"/>
      <c r="F339" s="474"/>
      <c r="G339" s="474"/>
      <c r="H339" s="474"/>
      <c r="I339" s="474"/>
      <c r="J339" s="474"/>
      <c r="K339" s="474"/>
      <c r="L339" s="474"/>
      <c r="M339" s="474"/>
      <c r="N339" s="474"/>
      <c r="O339" s="474"/>
      <c r="P339" s="474"/>
      <c r="Q339" s="474"/>
      <c r="R339" s="474"/>
      <c r="S339" s="474"/>
      <c r="T339" s="474"/>
      <c r="U339" s="474"/>
      <c r="V339" s="474"/>
      <c r="W339" s="474"/>
      <c r="X339" s="474"/>
      <c r="Y339" s="474"/>
      <c r="Z339" s="474"/>
      <c r="AA339" s="474"/>
      <c r="AB339" s="474"/>
      <c r="AC339" s="474"/>
      <c r="AD339" s="474"/>
      <c r="AE339" s="474"/>
      <c r="AF339" s="474"/>
      <c r="AG339" s="474"/>
      <c r="AH339" s="475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</row>
    <row r="340" spans="1:62" ht="9" customHeight="1" thickTop="1">
      <c r="A340" s="133"/>
      <c r="B340" s="600" t="s">
        <v>48</v>
      </c>
      <c r="C340" s="601" t="s">
        <v>83</v>
      </c>
      <c r="D340" s="399"/>
      <c r="E340" s="399"/>
      <c r="F340" s="399"/>
      <c r="G340" s="400"/>
      <c r="H340" s="602"/>
      <c r="I340" s="603"/>
      <c r="J340" s="603"/>
      <c r="K340" s="603"/>
      <c r="L340" s="603"/>
      <c r="M340" s="603"/>
      <c r="N340" s="603"/>
      <c r="O340" s="603"/>
      <c r="P340" s="309" t="s">
        <v>69</v>
      </c>
      <c r="Q340" s="309"/>
      <c r="R340" s="604"/>
      <c r="S340" s="425" t="s">
        <v>84</v>
      </c>
      <c r="T340" s="425"/>
      <c r="U340" s="425"/>
      <c r="V340" s="425"/>
      <c r="W340" s="425"/>
      <c r="X340" s="622"/>
      <c r="Y340" s="622"/>
      <c r="Z340" s="622"/>
      <c r="AA340" s="622"/>
      <c r="AB340" s="622"/>
      <c r="AC340" s="622"/>
      <c r="AD340" s="622"/>
      <c r="AE340" s="363"/>
      <c r="AF340" s="309" t="s">
        <v>86</v>
      </c>
      <c r="AG340" s="309"/>
      <c r="AH340" s="310"/>
      <c r="AK340" s="281" t="str">
        <f ca="1">Check!S426</f>
        <v/>
      </c>
      <c r="AL340" s="281"/>
      <c r="AM340" s="281"/>
      <c r="AN340" s="281"/>
      <c r="AO340" s="281"/>
      <c r="AP340" s="281"/>
      <c r="AQ340" s="281"/>
      <c r="AR340" s="281"/>
      <c r="AS340" s="281"/>
      <c r="AT340" s="281"/>
      <c r="AU340" s="281"/>
      <c r="AV340" s="281"/>
      <c r="AW340" s="281"/>
      <c r="AX340" s="281"/>
      <c r="AY340" s="281"/>
      <c r="AZ340" s="281"/>
      <c r="BA340" s="281"/>
      <c r="BB340" s="281"/>
      <c r="BC340" s="281"/>
      <c r="BD340" s="281"/>
      <c r="BE340" s="281"/>
      <c r="BF340" s="281"/>
      <c r="BG340" s="281"/>
      <c r="BH340" s="281"/>
      <c r="BI340" s="281"/>
      <c r="BJ340" s="281"/>
    </row>
    <row r="341" spans="1:62" ht="9" customHeight="1">
      <c r="A341" s="133"/>
      <c r="B341" s="454"/>
      <c r="C341" s="467"/>
      <c r="D341" s="468"/>
      <c r="E341" s="468"/>
      <c r="F341" s="468"/>
      <c r="G341" s="462"/>
      <c r="H341" s="392"/>
      <c r="I341" s="393"/>
      <c r="J341" s="393"/>
      <c r="K341" s="393"/>
      <c r="L341" s="393"/>
      <c r="M341" s="393"/>
      <c r="N341" s="393"/>
      <c r="O341" s="393"/>
      <c r="P341" s="298"/>
      <c r="Q341" s="298"/>
      <c r="R341" s="396"/>
      <c r="S341" s="426"/>
      <c r="T341" s="426"/>
      <c r="U341" s="426"/>
      <c r="V341" s="426"/>
      <c r="W341" s="426"/>
      <c r="X341" s="305"/>
      <c r="Y341" s="305"/>
      <c r="Z341" s="305"/>
      <c r="AA341" s="305"/>
      <c r="AB341" s="305"/>
      <c r="AC341" s="305"/>
      <c r="AD341" s="305"/>
      <c r="AE341" s="306"/>
      <c r="AF341" s="298"/>
      <c r="AG341" s="298"/>
      <c r="AH341" s="299"/>
      <c r="AK341" s="281"/>
      <c r="AL341" s="281"/>
      <c r="AM341" s="281"/>
      <c r="AN341" s="281"/>
      <c r="AO341" s="281"/>
      <c r="AP341" s="281"/>
      <c r="AQ341" s="281"/>
      <c r="AR341" s="281"/>
      <c r="AS341" s="281"/>
      <c r="AT341" s="281"/>
      <c r="AU341" s="281"/>
      <c r="AV341" s="281"/>
      <c r="AW341" s="281"/>
      <c r="AX341" s="281"/>
      <c r="AY341" s="281"/>
      <c r="AZ341" s="281"/>
      <c r="BA341" s="281"/>
      <c r="BB341" s="281"/>
      <c r="BC341" s="281"/>
      <c r="BD341" s="281"/>
      <c r="BE341" s="281"/>
      <c r="BF341" s="281"/>
      <c r="BG341" s="281"/>
      <c r="BH341" s="281"/>
      <c r="BI341" s="281"/>
      <c r="BJ341" s="281"/>
    </row>
    <row r="342" spans="1:62" ht="9" customHeight="1">
      <c r="A342" s="133"/>
      <c r="B342" s="454"/>
      <c r="C342" s="467"/>
      <c r="D342" s="468"/>
      <c r="E342" s="468"/>
      <c r="F342" s="468"/>
      <c r="G342" s="462"/>
      <c r="H342" s="392"/>
      <c r="I342" s="393"/>
      <c r="J342" s="393"/>
      <c r="K342" s="393"/>
      <c r="L342" s="393"/>
      <c r="M342" s="393"/>
      <c r="N342" s="393"/>
      <c r="O342" s="393"/>
      <c r="P342" s="298"/>
      <c r="Q342" s="298"/>
      <c r="R342" s="396"/>
      <c r="S342" s="426"/>
      <c r="T342" s="426"/>
      <c r="U342" s="426"/>
      <c r="V342" s="426"/>
      <c r="W342" s="426"/>
      <c r="X342" s="305"/>
      <c r="Y342" s="305"/>
      <c r="Z342" s="305"/>
      <c r="AA342" s="305"/>
      <c r="AB342" s="305"/>
      <c r="AC342" s="305"/>
      <c r="AD342" s="305"/>
      <c r="AE342" s="306"/>
      <c r="AF342" s="298"/>
      <c r="AG342" s="298"/>
      <c r="AH342" s="299"/>
      <c r="AK342" s="280" t="str">
        <f ca="1">Check!S427&amp;Check!S428</f>
        <v/>
      </c>
      <c r="AL342" s="280"/>
      <c r="AM342" s="280"/>
      <c r="AN342" s="280"/>
      <c r="AO342" s="280"/>
      <c r="AP342" s="280"/>
      <c r="AQ342" s="280"/>
      <c r="AR342" s="280"/>
      <c r="AS342" s="280"/>
      <c r="AT342" s="280"/>
      <c r="AU342" s="280"/>
      <c r="AV342" s="280"/>
      <c r="AW342" s="280"/>
      <c r="AX342" s="280"/>
      <c r="AY342" s="280"/>
      <c r="AZ342" s="280"/>
      <c r="BA342" s="280"/>
      <c r="BB342" s="280"/>
      <c r="BC342" s="280"/>
      <c r="BD342" s="280"/>
      <c r="BE342" s="280"/>
      <c r="BF342" s="280"/>
      <c r="BG342" s="280"/>
      <c r="BH342" s="280"/>
      <c r="BI342" s="280"/>
      <c r="BJ342" s="280"/>
    </row>
    <row r="343" spans="1:62" ht="9" customHeight="1">
      <c r="A343" s="133"/>
      <c r="B343" s="454"/>
      <c r="C343" s="467"/>
      <c r="D343" s="468"/>
      <c r="E343" s="468"/>
      <c r="F343" s="468"/>
      <c r="G343" s="462"/>
      <c r="H343" s="392"/>
      <c r="I343" s="393"/>
      <c r="J343" s="393"/>
      <c r="K343" s="393"/>
      <c r="L343" s="393"/>
      <c r="M343" s="393"/>
      <c r="N343" s="393"/>
      <c r="O343" s="393"/>
      <c r="P343" s="298"/>
      <c r="Q343" s="298"/>
      <c r="R343" s="396"/>
      <c r="S343" s="426"/>
      <c r="T343" s="426"/>
      <c r="U343" s="426"/>
      <c r="V343" s="426"/>
      <c r="W343" s="426"/>
      <c r="X343" s="623"/>
      <c r="Y343" s="623"/>
      <c r="Z343" s="623"/>
      <c r="AA343" s="623"/>
      <c r="AB343" s="623"/>
      <c r="AC343" s="623"/>
      <c r="AD343" s="623"/>
      <c r="AE343" s="366"/>
      <c r="AF343" s="311"/>
      <c r="AG343" s="311"/>
      <c r="AH343" s="312"/>
      <c r="AK343" s="280"/>
      <c r="AL343" s="280"/>
      <c r="AM343" s="280"/>
      <c r="AN343" s="280"/>
      <c r="AO343" s="280"/>
      <c r="AP343" s="280"/>
      <c r="AQ343" s="280"/>
      <c r="AR343" s="280"/>
      <c r="AS343" s="280"/>
      <c r="AT343" s="280"/>
      <c r="AU343" s="280"/>
      <c r="AV343" s="280"/>
      <c r="AW343" s="280"/>
      <c r="AX343" s="280"/>
      <c r="AY343" s="280"/>
      <c r="AZ343" s="280"/>
      <c r="BA343" s="280"/>
      <c r="BB343" s="280"/>
      <c r="BC343" s="280"/>
      <c r="BD343" s="280"/>
      <c r="BE343" s="280"/>
      <c r="BF343" s="280"/>
      <c r="BG343" s="280"/>
      <c r="BH343" s="280"/>
      <c r="BI343" s="280"/>
      <c r="BJ343" s="280"/>
    </row>
    <row r="344" spans="1:62" ht="9" customHeight="1">
      <c r="A344" s="133"/>
      <c r="B344" s="454"/>
      <c r="C344" s="467"/>
      <c r="D344" s="468"/>
      <c r="E344" s="468"/>
      <c r="F344" s="468"/>
      <c r="G344" s="462"/>
      <c r="H344" s="392"/>
      <c r="I344" s="393"/>
      <c r="J344" s="393"/>
      <c r="K344" s="393"/>
      <c r="L344" s="393"/>
      <c r="M344" s="393"/>
      <c r="N344" s="393"/>
      <c r="O344" s="393"/>
      <c r="P344" s="298"/>
      <c r="Q344" s="298"/>
      <c r="R344" s="396"/>
      <c r="S344" s="426"/>
      <c r="T344" s="426"/>
      <c r="U344" s="426"/>
      <c r="V344" s="426"/>
      <c r="W344" s="426"/>
      <c r="X344" s="303"/>
      <c r="Y344" s="303"/>
      <c r="Z344" s="303"/>
      <c r="AA344" s="303"/>
      <c r="AB344" s="303"/>
      <c r="AC344" s="303"/>
      <c r="AD344" s="303"/>
      <c r="AE344" s="304"/>
      <c r="AF344" s="313" t="s">
        <v>119</v>
      </c>
      <c r="AG344" s="313"/>
      <c r="AH344" s="314"/>
      <c r="AK344" s="280"/>
      <c r="AL344" s="280"/>
      <c r="AM344" s="280"/>
      <c r="AN344" s="280"/>
      <c r="AO344" s="280"/>
      <c r="AP344" s="280"/>
      <c r="AQ344" s="280"/>
      <c r="AR344" s="280"/>
      <c r="AS344" s="280"/>
      <c r="AT344" s="280"/>
      <c r="AU344" s="280"/>
      <c r="AV344" s="280"/>
      <c r="AW344" s="280"/>
      <c r="AX344" s="280"/>
      <c r="AY344" s="280"/>
      <c r="AZ344" s="280"/>
      <c r="BA344" s="280"/>
      <c r="BB344" s="280"/>
      <c r="BC344" s="280"/>
      <c r="BD344" s="280"/>
      <c r="BE344" s="280"/>
      <c r="BF344" s="280"/>
      <c r="BG344" s="280"/>
      <c r="BH344" s="280"/>
      <c r="BI344" s="280"/>
      <c r="BJ344" s="280"/>
    </row>
    <row r="345" spans="1:62" ht="9" customHeight="1">
      <c r="A345" s="133"/>
      <c r="B345" s="454"/>
      <c r="C345" s="467"/>
      <c r="D345" s="468"/>
      <c r="E345" s="468"/>
      <c r="F345" s="468"/>
      <c r="G345" s="462"/>
      <c r="H345" s="392"/>
      <c r="I345" s="393"/>
      <c r="J345" s="393"/>
      <c r="K345" s="393"/>
      <c r="L345" s="393"/>
      <c r="M345" s="393"/>
      <c r="N345" s="393"/>
      <c r="O345" s="393"/>
      <c r="P345" s="298"/>
      <c r="Q345" s="298"/>
      <c r="R345" s="396"/>
      <c r="S345" s="426"/>
      <c r="T345" s="426"/>
      <c r="U345" s="426"/>
      <c r="V345" s="426"/>
      <c r="W345" s="426"/>
      <c r="X345" s="305"/>
      <c r="Y345" s="305"/>
      <c r="Z345" s="305"/>
      <c r="AA345" s="305"/>
      <c r="AB345" s="305"/>
      <c r="AC345" s="305"/>
      <c r="AD345" s="305"/>
      <c r="AE345" s="306"/>
      <c r="AF345" s="298"/>
      <c r="AG345" s="298"/>
      <c r="AH345" s="299"/>
      <c r="AK345" s="280"/>
      <c r="AL345" s="280"/>
      <c r="AM345" s="280"/>
      <c r="AN345" s="280"/>
      <c r="AO345" s="280"/>
      <c r="AP345" s="280"/>
      <c r="AQ345" s="280"/>
      <c r="AR345" s="280"/>
      <c r="AS345" s="280"/>
      <c r="AT345" s="280"/>
      <c r="AU345" s="280"/>
      <c r="AV345" s="280"/>
      <c r="AW345" s="280"/>
      <c r="AX345" s="280"/>
      <c r="AY345" s="280"/>
      <c r="AZ345" s="280"/>
      <c r="BA345" s="280"/>
      <c r="BB345" s="280"/>
      <c r="BC345" s="280"/>
      <c r="BD345" s="280"/>
      <c r="BE345" s="280"/>
      <c r="BF345" s="280"/>
      <c r="BG345" s="280"/>
      <c r="BH345" s="280"/>
      <c r="BI345" s="280"/>
      <c r="BJ345" s="280"/>
    </row>
    <row r="346" spans="1:62" ht="9" customHeight="1">
      <c r="A346" s="133"/>
      <c r="B346" s="454"/>
      <c r="C346" s="467"/>
      <c r="D346" s="468"/>
      <c r="E346" s="468"/>
      <c r="F346" s="468"/>
      <c r="G346" s="462"/>
      <c r="H346" s="392"/>
      <c r="I346" s="393"/>
      <c r="J346" s="393"/>
      <c r="K346" s="393"/>
      <c r="L346" s="393"/>
      <c r="M346" s="393"/>
      <c r="N346" s="393"/>
      <c r="O346" s="393"/>
      <c r="P346" s="298"/>
      <c r="Q346" s="298"/>
      <c r="R346" s="396"/>
      <c r="S346" s="426"/>
      <c r="T346" s="426"/>
      <c r="U346" s="426"/>
      <c r="V346" s="426"/>
      <c r="W346" s="426"/>
      <c r="X346" s="305"/>
      <c r="Y346" s="305"/>
      <c r="Z346" s="305"/>
      <c r="AA346" s="305"/>
      <c r="AB346" s="305"/>
      <c r="AC346" s="305"/>
      <c r="AD346" s="305"/>
      <c r="AE346" s="306"/>
      <c r="AF346" s="298"/>
      <c r="AG346" s="298"/>
      <c r="AH346" s="299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</row>
    <row r="347" spans="1:62" ht="9" customHeight="1">
      <c r="A347" s="133"/>
      <c r="B347" s="537"/>
      <c r="C347" s="469"/>
      <c r="D347" s="470"/>
      <c r="E347" s="470"/>
      <c r="F347" s="470"/>
      <c r="G347" s="464"/>
      <c r="H347" s="394"/>
      <c r="I347" s="395"/>
      <c r="J347" s="395"/>
      <c r="K347" s="395"/>
      <c r="L347" s="395"/>
      <c r="M347" s="395"/>
      <c r="N347" s="395"/>
      <c r="O347" s="395"/>
      <c r="P347" s="300"/>
      <c r="Q347" s="300"/>
      <c r="R347" s="397"/>
      <c r="S347" s="427"/>
      <c r="T347" s="427"/>
      <c r="U347" s="427"/>
      <c r="V347" s="427"/>
      <c r="W347" s="427"/>
      <c r="X347" s="307"/>
      <c r="Y347" s="307"/>
      <c r="Z347" s="307"/>
      <c r="AA347" s="307"/>
      <c r="AB347" s="307"/>
      <c r="AC347" s="307"/>
      <c r="AD347" s="307"/>
      <c r="AE347" s="308"/>
      <c r="AF347" s="300"/>
      <c r="AG347" s="300"/>
      <c r="AH347" s="301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</row>
    <row r="348" spans="1:62" ht="24" customHeight="1">
      <c r="A348" s="133"/>
      <c r="B348" s="378" t="s">
        <v>261</v>
      </c>
      <c r="C348" s="379"/>
      <c r="D348" s="379"/>
      <c r="E348" s="379"/>
      <c r="F348" s="379"/>
      <c r="G348" s="379"/>
      <c r="H348" s="379"/>
      <c r="I348" s="379"/>
      <c r="J348" s="379"/>
      <c r="K348" s="379"/>
      <c r="L348" s="379"/>
      <c r="M348" s="379"/>
      <c r="N348" s="379"/>
      <c r="O348" s="379"/>
      <c r="P348" s="379"/>
      <c r="Q348" s="379"/>
      <c r="R348" s="379"/>
      <c r="S348" s="379"/>
      <c r="T348" s="379"/>
      <c r="U348" s="379"/>
      <c r="V348" s="379"/>
      <c r="W348" s="379"/>
      <c r="X348" s="379"/>
      <c r="Y348" s="379"/>
      <c r="Z348" s="379"/>
      <c r="AA348" s="379"/>
      <c r="AB348" s="379"/>
      <c r="AC348" s="379"/>
      <c r="AD348" s="379"/>
      <c r="AE348" s="379"/>
      <c r="AF348" s="379"/>
      <c r="AG348" s="379"/>
      <c r="AH348" s="380"/>
      <c r="AK348" s="280" t="str">
        <f ca="1">Check!S429</f>
        <v/>
      </c>
      <c r="AL348" s="280"/>
      <c r="AM348" s="280"/>
      <c r="AN348" s="280"/>
      <c r="AO348" s="280"/>
      <c r="AP348" s="280"/>
      <c r="AQ348" s="280"/>
      <c r="AR348" s="280"/>
      <c r="AS348" s="280"/>
      <c r="AT348" s="280"/>
      <c r="AU348" s="280"/>
      <c r="AV348" s="280"/>
      <c r="AW348" s="280"/>
      <c r="AX348" s="280"/>
      <c r="AY348" s="280"/>
      <c r="AZ348" s="280"/>
      <c r="BA348" s="280"/>
      <c r="BB348" s="280"/>
      <c r="BC348" s="280"/>
      <c r="BD348" s="280"/>
      <c r="BE348" s="280"/>
      <c r="BF348" s="280"/>
      <c r="BG348" s="280"/>
      <c r="BH348" s="280"/>
      <c r="BI348" s="280"/>
      <c r="BJ348" s="280"/>
    </row>
    <row r="349" spans="1:62" ht="9.9499999999999993" customHeight="1">
      <c r="A349" s="133"/>
      <c r="B349" s="38"/>
      <c r="C349" s="21"/>
      <c r="D349" s="21"/>
      <c r="E349" s="39"/>
      <c r="F349" s="39"/>
      <c r="G349" s="21"/>
      <c r="H349" s="21"/>
      <c r="I349" s="21"/>
      <c r="J349" s="21"/>
      <c r="K349" s="21"/>
      <c r="L349" s="21"/>
      <c r="M349" s="21"/>
      <c r="N349" s="70"/>
      <c r="O349" s="71"/>
      <c r="P349" s="70"/>
      <c r="Q349" s="70"/>
      <c r="R349" s="70"/>
      <c r="S349" s="70"/>
      <c r="T349" s="70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34"/>
      <c r="AK349" s="280"/>
      <c r="AL349" s="280"/>
      <c r="AM349" s="280"/>
      <c r="AN349" s="280"/>
      <c r="AO349" s="280"/>
      <c r="AP349" s="280"/>
      <c r="AQ349" s="280"/>
      <c r="AR349" s="280"/>
      <c r="AS349" s="280"/>
      <c r="AT349" s="280"/>
      <c r="AU349" s="280"/>
      <c r="AV349" s="280"/>
      <c r="AW349" s="280"/>
      <c r="AX349" s="280"/>
      <c r="AY349" s="280"/>
      <c r="AZ349" s="280"/>
      <c r="BA349" s="280"/>
      <c r="BB349" s="280"/>
      <c r="BC349" s="280"/>
      <c r="BD349" s="280"/>
      <c r="BE349" s="280"/>
      <c r="BF349" s="280"/>
      <c r="BG349" s="280"/>
      <c r="BH349" s="280"/>
      <c r="BI349" s="280"/>
      <c r="BJ349" s="280"/>
    </row>
    <row r="350" spans="1:62" ht="18" customHeight="1">
      <c r="A350" s="133"/>
      <c r="B350" s="38"/>
      <c r="C350" s="522" t="s">
        <v>49</v>
      </c>
      <c r="D350" s="523"/>
      <c r="E350" s="523"/>
      <c r="F350" s="523"/>
      <c r="G350" s="523"/>
      <c r="H350" s="524"/>
      <c r="I350" s="21"/>
      <c r="J350" s="21"/>
      <c r="K350" s="21"/>
      <c r="L350" s="21"/>
      <c r="M350" s="21"/>
      <c r="N350" s="51"/>
      <c r="O350" s="51"/>
      <c r="P350" s="51"/>
      <c r="Q350" s="51"/>
      <c r="R350" s="51"/>
      <c r="S350" s="51"/>
      <c r="T350" s="48"/>
      <c r="U350" s="21"/>
      <c r="V350" s="21"/>
      <c r="W350" s="62"/>
      <c r="X350" s="62"/>
      <c r="Y350" s="62"/>
      <c r="Z350" s="62"/>
      <c r="AA350" s="62"/>
      <c r="AB350" s="51"/>
      <c r="AC350" s="43"/>
      <c r="AD350" s="43"/>
      <c r="AE350" s="43"/>
      <c r="AF350" s="43"/>
      <c r="AG350" s="43"/>
      <c r="AH350" s="44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</row>
    <row r="351" spans="1:62" ht="18" customHeight="1">
      <c r="A351" s="133"/>
      <c r="B351" s="38"/>
      <c r="C351" s="294"/>
      <c r="D351" s="295"/>
      <c r="E351" s="295"/>
      <c r="F351" s="315" t="s">
        <v>85</v>
      </c>
      <c r="G351" s="315"/>
      <c r="H351" s="316"/>
      <c r="I351" s="40"/>
      <c r="J351" s="21"/>
      <c r="K351" s="21"/>
      <c r="L351" s="21"/>
      <c r="M351" s="21"/>
      <c r="N351" s="52"/>
      <c r="O351" s="52"/>
      <c r="P351" s="52"/>
      <c r="Q351" s="53"/>
      <c r="R351" s="53"/>
      <c r="S351" s="53"/>
      <c r="T351" s="48"/>
      <c r="U351" s="21"/>
      <c r="V351" s="46"/>
      <c r="W351" s="384" t="s">
        <v>317</v>
      </c>
      <c r="X351" s="343"/>
      <c r="Y351" s="343"/>
      <c r="Z351" s="343"/>
      <c r="AA351" s="343"/>
      <c r="AB351" s="69"/>
      <c r="AC351" s="43"/>
      <c r="AD351" s="43"/>
      <c r="AE351" s="43"/>
      <c r="AF351" s="43"/>
      <c r="AG351" s="43"/>
      <c r="AH351" s="44"/>
      <c r="AK351" s="281" t="str">
        <f ca="1">Check!S431</f>
        <v/>
      </c>
      <c r="AL351" s="281"/>
      <c r="AM351" s="281"/>
      <c r="AN351" s="281"/>
      <c r="AO351" s="281"/>
      <c r="AP351" s="281"/>
      <c r="AQ351" s="281"/>
      <c r="AR351" s="281"/>
      <c r="AS351" s="281"/>
      <c r="AT351" s="281"/>
      <c r="AU351" s="281"/>
      <c r="AV351" s="281"/>
      <c r="AW351" s="281"/>
      <c r="AX351" s="281"/>
      <c r="AY351" s="281"/>
      <c r="AZ351" s="281"/>
      <c r="BA351" s="281"/>
      <c r="BB351" s="281"/>
      <c r="BC351" s="281"/>
      <c r="BD351" s="281"/>
      <c r="BE351" s="281"/>
      <c r="BF351" s="281"/>
      <c r="BG351" s="281"/>
      <c r="BH351" s="281"/>
      <c r="BI351" s="281"/>
      <c r="BJ351" s="281"/>
    </row>
    <row r="352" spans="1:62" ht="18" customHeight="1">
      <c r="A352" s="133"/>
      <c r="B352" s="38"/>
      <c r="C352" s="21"/>
      <c r="D352" s="21"/>
      <c r="E352" s="56" t="s">
        <v>262</v>
      </c>
      <c r="F352" s="21"/>
      <c r="G352" s="21"/>
      <c r="H352" s="21"/>
      <c r="I352" s="45"/>
      <c r="J352" s="21"/>
      <c r="K352" s="21"/>
      <c r="L352" s="57"/>
      <c r="M352" s="21"/>
      <c r="N352" s="21"/>
      <c r="O352" s="21"/>
      <c r="P352" s="21"/>
      <c r="Q352" s="21"/>
      <c r="R352" s="21"/>
      <c r="S352" s="21"/>
      <c r="T352" s="21"/>
      <c r="U352" s="21"/>
      <c r="V352" s="32"/>
      <c r="W352" s="294"/>
      <c r="X352" s="295"/>
      <c r="Y352" s="295"/>
      <c r="Z352" s="315" t="s">
        <v>88</v>
      </c>
      <c r="AA352" s="316"/>
      <c r="AB352" s="72"/>
      <c r="AC352" s="21"/>
      <c r="AD352" s="21"/>
      <c r="AE352" s="21"/>
      <c r="AF352" s="21"/>
      <c r="AG352" s="21"/>
      <c r="AH352" s="34"/>
    </row>
    <row r="353" spans="1:62" ht="18" customHeight="1">
      <c r="A353" s="133"/>
      <c r="B353" s="5"/>
      <c r="C353" s="525" t="s">
        <v>87</v>
      </c>
      <c r="D353" s="526"/>
      <c r="E353" s="526"/>
      <c r="F353" s="526"/>
      <c r="G353" s="526"/>
      <c r="H353" s="527"/>
      <c r="I353" s="25"/>
      <c r="J353" s="32"/>
      <c r="K353" s="46"/>
      <c r="L353" s="528" t="s">
        <v>90</v>
      </c>
      <c r="M353" s="21"/>
      <c r="N353" s="21"/>
      <c r="O353" s="505" t="s">
        <v>130</v>
      </c>
      <c r="P353" s="506"/>
      <c r="Q353" s="506"/>
      <c r="R353" s="506"/>
      <c r="S353" s="506"/>
      <c r="T353" s="530"/>
      <c r="U353" s="21"/>
      <c r="V353" s="32"/>
      <c r="W353" s="48"/>
      <c r="X353" s="48"/>
      <c r="Y353" s="48"/>
      <c r="Z353" s="48"/>
      <c r="AA353" s="48"/>
      <c r="AB353" s="48"/>
      <c r="AC353" s="384" t="s">
        <v>318</v>
      </c>
      <c r="AD353" s="343"/>
      <c r="AE353" s="343"/>
      <c r="AF353" s="343"/>
      <c r="AG353" s="344"/>
      <c r="AH353" s="11"/>
      <c r="AK353" s="277" t="str">
        <f ca="1">Check!S435</f>
        <v/>
      </c>
      <c r="AL353" s="277"/>
      <c r="AM353" s="277"/>
      <c r="AN353" s="277"/>
      <c r="AO353" s="277"/>
      <c r="AP353" s="277"/>
      <c r="AQ353" s="277"/>
      <c r="AR353" s="277"/>
      <c r="AS353" s="277"/>
      <c r="AT353" s="277"/>
      <c r="AU353" s="277"/>
      <c r="AV353" s="277"/>
      <c r="AW353" s="277"/>
      <c r="AX353" s="277"/>
      <c r="AY353" s="277"/>
      <c r="AZ353" s="277"/>
      <c r="BA353" s="277"/>
      <c r="BB353" s="277"/>
      <c r="BC353" s="277"/>
      <c r="BD353" s="277"/>
      <c r="BE353" s="277"/>
      <c r="BF353" s="277"/>
      <c r="BG353" s="277"/>
      <c r="BH353" s="277"/>
      <c r="BI353" s="277"/>
      <c r="BJ353" s="277"/>
    </row>
    <row r="354" spans="1:62" ht="18" customHeight="1">
      <c r="A354" s="133"/>
      <c r="B354" s="38"/>
      <c r="C354" s="294"/>
      <c r="D354" s="295"/>
      <c r="E354" s="295"/>
      <c r="F354" s="315" t="s">
        <v>88</v>
      </c>
      <c r="G354" s="315"/>
      <c r="H354" s="316"/>
      <c r="I354" s="41"/>
      <c r="J354" s="40"/>
      <c r="K354" s="21"/>
      <c r="L354" s="529"/>
      <c r="M354" s="41"/>
      <c r="N354" s="41"/>
      <c r="O354" s="294"/>
      <c r="P354" s="295"/>
      <c r="Q354" s="295"/>
      <c r="R354" s="340" t="s">
        <v>88</v>
      </c>
      <c r="S354" s="340"/>
      <c r="T354" s="341"/>
      <c r="U354" s="41"/>
      <c r="V354" s="41"/>
      <c r="W354" s="71"/>
      <c r="X354" s="71"/>
      <c r="Y354" s="71"/>
      <c r="Z354" s="71"/>
      <c r="AA354" s="71"/>
      <c r="AB354" s="71"/>
      <c r="AC354" s="294"/>
      <c r="AD354" s="295"/>
      <c r="AE354" s="295"/>
      <c r="AF354" s="340" t="s">
        <v>88</v>
      </c>
      <c r="AG354" s="341"/>
      <c r="AH354" s="44"/>
      <c r="AK354" s="277"/>
      <c r="AL354" s="277"/>
      <c r="AM354" s="277"/>
      <c r="AN354" s="277"/>
      <c r="AO354" s="277"/>
      <c r="AP354" s="277"/>
      <c r="AQ354" s="277"/>
      <c r="AR354" s="277"/>
      <c r="AS354" s="277"/>
      <c r="AT354" s="277"/>
      <c r="AU354" s="277"/>
      <c r="AV354" s="277"/>
      <c r="AW354" s="277"/>
      <c r="AX354" s="277"/>
      <c r="AY354" s="277"/>
      <c r="AZ354" s="277"/>
      <c r="BA354" s="277"/>
      <c r="BB354" s="277"/>
      <c r="BC354" s="277"/>
      <c r="BD354" s="277"/>
      <c r="BE354" s="277"/>
      <c r="BF354" s="277"/>
      <c r="BG354" s="277"/>
      <c r="BH354" s="277"/>
      <c r="BI354" s="277"/>
      <c r="BJ354" s="277"/>
    </row>
    <row r="355" spans="1:62" ht="18" customHeight="1">
      <c r="A355" s="133"/>
      <c r="B355" s="38"/>
      <c r="C355" s="56" t="s">
        <v>120</v>
      </c>
      <c r="D355" s="56"/>
      <c r="E355" s="56"/>
      <c r="F355" s="21"/>
      <c r="G355" s="21"/>
      <c r="H355" s="21"/>
      <c r="I355" s="21"/>
      <c r="J355" s="45"/>
      <c r="K355" s="21"/>
      <c r="L355" s="529"/>
      <c r="M355" s="21"/>
      <c r="N355" s="32"/>
      <c r="O355" s="21"/>
      <c r="P355" s="21"/>
      <c r="Q355" s="21"/>
      <c r="R355" s="21"/>
      <c r="S355" s="21"/>
      <c r="T355" s="21"/>
      <c r="U355" s="21"/>
      <c r="V355" s="32"/>
      <c r="W355" s="384" t="s">
        <v>319</v>
      </c>
      <c r="X355" s="343"/>
      <c r="Y355" s="343"/>
      <c r="Z355" s="343"/>
      <c r="AA355" s="344"/>
      <c r="AB355" s="53"/>
      <c r="AC355" s="48"/>
      <c r="AD355" s="48"/>
      <c r="AE355" s="48"/>
      <c r="AF355" s="48"/>
      <c r="AG355" s="48"/>
      <c r="AH355" s="55"/>
    </row>
    <row r="356" spans="1:62" ht="18" customHeight="1">
      <c r="A356" s="133"/>
      <c r="B356" s="38"/>
      <c r="C356" s="56" t="s">
        <v>121</v>
      </c>
      <c r="D356" s="21"/>
      <c r="E356" s="21"/>
      <c r="F356" s="21"/>
      <c r="G356" s="21"/>
      <c r="H356" s="21"/>
      <c r="I356" s="21"/>
      <c r="J356" s="45"/>
      <c r="K356" s="21"/>
      <c r="L356" s="12"/>
      <c r="M356" s="21"/>
      <c r="N356" s="32"/>
      <c r="O356" s="345" t="s">
        <v>310</v>
      </c>
      <c r="P356" s="346"/>
      <c r="Q356" s="346"/>
      <c r="R356" s="346"/>
      <c r="S356" s="346"/>
      <c r="T356" s="347"/>
      <c r="U356" s="21"/>
      <c r="V356" s="73"/>
      <c r="W356" s="294"/>
      <c r="X356" s="295"/>
      <c r="Y356" s="295"/>
      <c r="Z356" s="340" t="s">
        <v>88</v>
      </c>
      <c r="AA356" s="341"/>
      <c r="AB356" s="48"/>
      <c r="AC356" s="43"/>
      <c r="AD356" s="43"/>
      <c r="AE356" s="43"/>
      <c r="AF356" s="43"/>
      <c r="AG356" s="43"/>
      <c r="AH356" s="44"/>
      <c r="AK356" s="276" t="str">
        <f ca="1">Check!S444</f>
        <v/>
      </c>
      <c r="AL356" s="276"/>
      <c r="AM356" s="276"/>
      <c r="AN356" s="276"/>
      <c r="AO356" s="276"/>
      <c r="AP356" s="276"/>
      <c r="AQ356" s="276"/>
      <c r="AR356" s="276"/>
      <c r="AS356" s="276"/>
      <c r="AT356" s="276"/>
      <c r="AU356" s="276"/>
      <c r="AV356" s="276"/>
      <c r="AW356" s="276"/>
      <c r="AX356" s="276"/>
      <c r="AY356" s="276"/>
      <c r="AZ356" s="276"/>
      <c r="BA356" s="276"/>
      <c r="BB356" s="276"/>
      <c r="BC356" s="276"/>
      <c r="BD356" s="276"/>
      <c r="BE356" s="276"/>
      <c r="BF356" s="276"/>
      <c r="BG356" s="276"/>
      <c r="BH356" s="276"/>
      <c r="BI356" s="276"/>
      <c r="BJ356" s="276"/>
    </row>
    <row r="357" spans="1:62" ht="18" customHeight="1">
      <c r="A357" s="133"/>
      <c r="B357" s="38"/>
      <c r="C357" s="21"/>
      <c r="D357" s="547" t="s">
        <v>122</v>
      </c>
      <c r="E357" s="547"/>
      <c r="F357" s="547"/>
      <c r="G357" s="616"/>
      <c r="H357" s="616"/>
      <c r="I357" s="616"/>
      <c r="J357" s="67" t="s">
        <v>104</v>
      </c>
      <c r="K357" s="21"/>
      <c r="L357" s="59"/>
      <c r="M357" s="21"/>
      <c r="N357" s="73"/>
      <c r="O357" s="294"/>
      <c r="P357" s="295"/>
      <c r="Q357" s="295"/>
      <c r="R357" s="315" t="s">
        <v>88</v>
      </c>
      <c r="S357" s="315"/>
      <c r="T357" s="316"/>
      <c r="U357" s="21"/>
      <c r="V357" s="32"/>
      <c r="W357" s="49"/>
      <c r="X357" s="49"/>
      <c r="Y357" s="49"/>
      <c r="Z357" s="49"/>
      <c r="AA357" s="49"/>
      <c r="AB357" s="49"/>
      <c r="AC357" s="384" t="s">
        <v>320</v>
      </c>
      <c r="AD357" s="343"/>
      <c r="AE357" s="343"/>
      <c r="AF357" s="343"/>
      <c r="AG357" s="344"/>
      <c r="AH357" s="11"/>
      <c r="AK357" s="171"/>
      <c r="AL357" s="171"/>
      <c r="AM357" s="171"/>
      <c r="AN357" s="171"/>
      <c r="AO357" s="171"/>
      <c r="AP357" s="171"/>
      <c r="AQ357" s="171"/>
      <c r="AR357" s="171"/>
      <c r="AS357" s="171"/>
      <c r="AT357" s="171"/>
    </row>
    <row r="358" spans="1:62" ht="18" customHeight="1">
      <c r="A358" s="133"/>
      <c r="B358" s="38"/>
      <c r="C358" s="21"/>
      <c r="D358" s="547" t="s">
        <v>123</v>
      </c>
      <c r="E358" s="547"/>
      <c r="F358" s="547"/>
      <c r="G358" s="510"/>
      <c r="H358" s="510"/>
      <c r="I358" s="510"/>
      <c r="J358" s="67" t="s">
        <v>104</v>
      </c>
      <c r="K358" s="21"/>
      <c r="L358" s="45"/>
      <c r="M358" s="21"/>
      <c r="N358" s="32"/>
      <c r="O358" s="421" t="s">
        <v>325</v>
      </c>
      <c r="P358" s="421"/>
      <c r="Q358" s="421"/>
      <c r="R358" s="421"/>
      <c r="S358" s="421"/>
      <c r="T358" s="421"/>
      <c r="U358" s="21"/>
      <c r="V358" s="41"/>
      <c r="W358" s="80"/>
      <c r="X358" s="80"/>
      <c r="Y358" s="80"/>
      <c r="Z358" s="81"/>
      <c r="AA358" s="81"/>
      <c r="AB358" s="81"/>
      <c r="AC358" s="294"/>
      <c r="AD358" s="295"/>
      <c r="AE358" s="295"/>
      <c r="AF358" s="340" t="s">
        <v>88</v>
      </c>
      <c r="AG358" s="341"/>
      <c r="AH358" s="7"/>
      <c r="AK358" s="171"/>
      <c r="AL358" s="171"/>
      <c r="AM358" s="171"/>
      <c r="AN358" s="171"/>
      <c r="AO358" s="171"/>
      <c r="AP358" s="171"/>
      <c r="AQ358" s="171"/>
      <c r="AR358" s="171"/>
      <c r="AS358" s="171"/>
      <c r="AT358" s="171"/>
    </row>
    <row r="359" spans="1:62" ht="18" customHeight="1">
      <c r="A359" s="133"/>
      <c r="B359" s="38"/>
      <c r="C359" s="56" t="s">
        <v>124</v>
      </c>
      <c r="D359" s="21"/>
      <c r="E359" s="21"/>
      <c r="F359" s="21"/>
      <c r="G359" s="52"/>
      <c r="H359" s="52"/>
      <c r="I359" s="52"/>
      <c r="J359" s="45"/>
      <c r="K359" s="21"/>
      <c r="L359" s="45"/>
      <c r="M359" s="21"/>
      <c r="N359" s="32"/>
      <c r="O359" s="368"/>
      <c r="P359" s="368"/>
      <c r="Q359" s="368"/>
      <c r="R359" s="368"/>
      <c r="S359" s="368"/>
      <c r="T359" s="368"/>
      <c r="U359" s="6"/>
      <c r="V359" s="9"/>
      <c r="W359" s="384" t="s">
        <v>321</v>
      </c>
      <c r="X359" s="343"/>
      <c r="Y359" s="343"/>
      <c r="Z359" s="343"/>
      <c r="AA359" s="344"/>
      <c r="AB359" s="48"/>
      <c r="AC359" s="21"/>
      <c r="AD359" s="21"/>
      <c r="AE359" s="21"/>
      <c r="AF359" s="21"/>
      <c r="AG359" s="21"/>
      <c r="AH359" s="34"/>
      <c r="AK359" s="171"/>
      <c r="AL359" s="171"/>
      <c r="AM359" s="171"/>
      <c r="AN359" s="171"/>
      <c r="AO359" s="171"/>
      <c r="AP359" s="171"/>
      <c r="AQ359" s="171"/>
      <c r="AR359" s="171"/>
      <c r="AS359" s="171"/>
      <c r="AT359" s="171"/>
    </row>
    <row r="360" spans="1:62" ht="18" customHeight="1">
      <c r="A360" s="133"/>
      <c r="B360" s="38"/>
      <c r="C360" s="21"/>
      <c r="D360" s="547" t="s">
        <v>125</v>
      </c>
      <c r="E360" s="547"/>
      <c r="F360" s="547"/>
      <c r="G360" s="616"/>
      <c r="H360" s="616"/>
      <c r="I360" s="616"/>
      <c r="J360" s="67" t="s">
        <v>104</v>
      </c>
      <c r="K360" s="21"/>
      <c r="L360" s="45"/>
      <c r="M360" s="21"/>
      <c r="N360" s="32"/>
      <c r="O360" s="368"/>
      <c r="P360" s="368"/>
      <c r="Q360" s="368"/>
      <c r="R360" s="368"/>
      <c r="S360" s="368"/>
      <c r="T360" s="368"/>
      <c r="U360" s="51"/>
      <c r="V360" s="41"/>
      <c r="W360" s="294"/>
      <c r="X360" s="295"/>
      <c r="Y360" s="295"/>
      <c r="Z360" s="340" t="s">
        <v>88</v>
      </c>
      <c r="AA360" s="341"/>
      <c r="AB360" s="51"/>
      <c r="AC360" s="21"/>
      <c r="AD360" s="21"/>
      <c r="AE360" s="21"/>
      <c r="AF360" s="21"/>
      <c r="AG360" s="21"/>
      <c r="AH360" s="34"/>
      <c r="AL360" s="171"/>
      <c r="AM360" s="171"/>
      <c r="AN360" s="171"/>
      <c r="AO360" s="171"/>
      <c r="AP360" s="171"/>
      <c r="AQ360" s="171"/>
      <c r="AR360" s="171"/>
      <c r="AS360" s="171"/>
      <c r="AT360" s="171"/>
    </row>
    <row r="361" spans="1:62" ht="18" customHeight="1">
      <c r="A361" s="133"/>
      <c r="B361" s="38"/>
      <c r="C361" s="21"/>
      <c r="D361" s="547" t="s">
        <v>126</v>
      </c>
      <c r="E361" s="547"/>
      <c r="F361" s="547"/>
      <c r="G361" s="510"/>
      <c r="H361" s="510"/>
      <c r="I361" s="510"/>
      <c r="J361" s="67" t="s">
        <v>104</v>
      </c>
      <c r="K361" s="21"/>
      <c r="L361" s="45"/>
      <c r="M361" s="74"/>
      <c r="N361" s="74"/>
      <c r="O361" s="51"/>
      <c r="P361" s="51"/>
      <c r="Q361" s="51"/>
      <c r="R361" s="51"/>
      <c r="S361" s="21"/>
      <c r="T361" s="21"/>
      <c r="U361" s="21"/>
      <c r="V361" s="32"/>
      <c r="W361" s="52"/>
      <c r="X361" s="52"/>
      <c r="Y361" s="52"/>
      <c r="Z361" s="53"/>
      <c r="AA361" s="53"/>
      <c r="AB361" s="53"/>
      <c r="AC361" s="384" t="s">
        <v>322</v>
      </c>
      <c r="AD361" s="343"/>
      <c r="AE361" s="343"/>
      <c r="AF361" s="343"/>
      <c r="AG361" s="344"/>
      <c r="AH361" s="34"/>
      <c r="AK361" s="171"/>
      <c r="AL361" s="171"/>
      <c r="AM361" s="171"/>
      <c r="AN361" s="171"/>
      <c r="AO361" s="171"/>
      <c r="AP361" s="171"/>
      <c r="AQ361" s="171"/>
      <c r="AR361" s="171"/>
      <c r="AS361" s="171"/>
      <c r="AT361" s="171"/>
    </row>
    <row r="362" spans="1:62" ht="18" customHeight="1">
      <c r="A362" s="133"/>
      <c r="B362" s="38"/>
      <c r="C362" s="56" t="s">
        <v>127</v>
      </c>
      <c r="D362" s="21"/>
      <c r="E362" s="21"/>
      <c r="F362" s="21"/>
      <c r="G362" s="52"/>
      <c r="H362" s="52"/>
      <c r="I362" s="52"/>
      <c r="J362" s="45"/>
      <c r="K362" s="32"/>
      <c r="L362" s="45"/>
      <c r="M362" s="75"/>
      <c r="N362" s="33"/>
      <c r="O362" s="619" t="s">
        <v>316</v>
      </c>
      <c r="P362" s="620"/>
      <c r="Q362" s="620"/>
      <c r="R362" s="620"/>
      <c r="S362" s="620"/>
      <c r="T362" s="621"/>
      <c r="U362" s="21"/>
      <c r="V362" s="41"/>
      <c r="W362" s="70"/>
      <c r="X362" s="70"/>
      <c r="Y362" s="70"/>
      <c r="Z362" s="70"/>
      <c r="AA362" s="70"/>
      <c r="AB362" s="70"/>
      <c r="AC362" s="294"/>
      <c r="AD362" s="295"/>
      <c r="AE362" s="295"/>
      <c r="AF362" s="340" t="s">
        <v>88</v>
      </c>
      <c r="AG362" s="341"/>
      <c r="AH362" s="7"/>
      <c r="AK362" s="171"/>
      <c r="AL362" s="171"/>
      <c r="AM362" s="171"/>
      <c r="AN362" s="171"/>
      <c r="AO362" s="171"/>
      <c r="AP362" s="171"/>
      <c r="AQ362" s="171"/>
      <c r="AR362" s="171"/>
      <c r="AS362" s="171"/>
      <c r="AT362" s="171"/>
    </row>
    <row r="363" spans="1:62" ht="18" customHeight="1">
      <c r="A363" s="133"/>
      <c r="B363" s="38"/>
      <c r="C363" s="21"/>
      <c r="D363" s="547" t="s">
        <v>128</v>
      </c>
      <c r="E363" s="547"/>
      <c r="F363" s="547"/>
      <c r="G363" s="616"/>
      <c r="H363" s="616"/>
      <c r="I363" s="616"/>
      <c r="J363" s="56" t="s">
        <v>104</v>
      </c>
      <c r="K363" s="32"/>
      <c r="L363" s="45"/>
      <c r="M363" s="32"/>
      <c r="N363" s="21"/>
      <c r="O363" s="294"/>
      <c r="P363" s="295"/>
      <c r="Q363" s="295"/>
      <c r="R363" s="617" t="s">
        <v>88</v>
      </c>
      <c r="S363" s="617"/>
      <c r="T363" s="618"/>
      <c r="U363" s="21"/>
      <c r="V363" s="79"/>
      <c r="W363" s="384" t="s">
        <v>323</v>
      </c>
      <c r="X363" s="343"/>
      <c r="Y363" s="343"/>
      <c r="Z363" s="343"/>
      <c r="AA363" s="344"/>
      <c r="AB363" s="47"/>
      <c r="AC363" s="21"/>
      <c r="AD363" s="21"/>
      <c r="AE363" s="21"/>
      <c r="AF363" s="21"/>
      <c r="AG363" s="21"/>
      <c r="AH363" s="34"/>
      <c r="AK363" s="171"/>
      <c r="AL363" s="171"/>
      <c r="AM363" s="171"/>
      <c r="AN363" s="171"/>
      <c r="AO363" s="171"/>
      <c r="AP363" s="171"/>
      <c r="AQ363" s="171"/>
      <c r="AR363" s="171"/>
      <c r="AS363" s="171"/>
      <c r="AT363" s="171"/>
    </row>
    <row r="364" spans="1:62" ht="18" customHeight="1">
      <c r="A364" s="133"/>
      <c r="B364" s="38"/>
      <c r="C364" s="21"/>
      <c r="D364" s="547" t="s">
        <v>129</v>
      </c>
      <c r="E364" s="547"/>
      <c r="F364" s="547"/>
      <c r="G364" s="510"/>
      <c r="H364" s="510"/>
      <c r="I364" s="510"/>
      <c r="J364" s="56" t="s">
        <v>104</v>
      </c>
      <c r="K364" s="32"/>
      <c r="L364" s="45"/>
      <c r="M364" s="61"/>
      <c r="N364" s="51"/>
      <c r="O364" s="51"/>
      <c r="P364" s="51"/>
      <c r="Q364" s="51"/>
      <c r="R364" s="51"/>
      <c r="S364" s="21"/>
      <c r="T364" s="21"/>
      <c r="U364" s="21"/>
      <c r="V364" s="8"/>
      <c r="W364" s="294"/>
      <c r="X364" s="295"/>
      <c r="Y364" s="295"/>
      <c r="Z364" s="315" t="s">
        <v>88</v>
      </c>
      <c r="AA364" s="316"/>
      <c r="AB364" s="53"/>
      <c r="AC364" s="21"/>
      <c r="AD364" s="274" t="s">
        <v>1690</v>
      </c>
      <c r="AE364" s="21"/>
      <c r="AF364" s="21"/>
      <c r="AG364" s="21"/>
      <c r="AH364" s="34"/>
      <c r="AK364" s="171"/>
      <c r="AL364" s="171"/>
      <c r="AM364" s="171"/>
      <c r="AN364" s="171"/>
      <c r="AO364" s="171"/>
      <c r="AP364" s="171"/>
      <c r="AQ364" s="171"/>
      <c r="AR364" s="171"/>
    </row>
    <row r="365" spans="1:62" ht="18" customHeight="1">
      <c r="A365" s="133"/>
      <c r="B365" s="38"/>
      <c r="C365" s="21"/>
      <c r="D365" s="21"/>
      <c r="E365" s="21"/>
      <c r="F365" s="21"/>
      <c r="G365" s="21"/>
      <c r="H365" s="21"/>
      <c r="I365" s="21"/>
      <c r="J365" s="21"/>
      <c r="K365" s="33"/>
      <c r="L365" s="46"/>
      <c r="M365" s="342" t="s">
        <v>147</v>
      </c>
      <c r="N365" s="343"/>
      <c r="O365" s="343"/>
      <c r="P365" s="343"/>
      <c r="Q365" s="343"/>
      <c r="R365" s="344"/>
      <c r="S365" s="21"/>
      <c r="T365" s="63"/>
      <c r="U365" s="63"/>
      <c r="V365" s="77"/>
      <c r="W365" s="78"/>
      <c r="X365" s="78"/>
      <c r="Y365" s="78"/>
      <c r="Z365" s="78"/>
      <c r="AA365" s="78"/>
      <c r="AB365" s="78"/>
      <c r="AC365" s="615" t="s">
        <v>324</v>
      </c>
      <c r="AD365" s="598"/>
      <c r="AE365" s="292"/>
      <c r="AF365" s="292"/>
      <c r="AG365" s="293"/>
      <c r="AH365" s="64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</row>
    <row r="366" spans="1:62" ht="18" customHeight="1">
      <c r="A366" s="133"/>
      <c r="B366" s="38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508">
        <f>C351+C354-O354-O357-O363</f>
        <v>0</v>
      </c>
      <c r="N366" s="509"/>
      <c r="O366" s="509"/>
      <c r="P366" s="340" t="s">
        <v>85</v>
      </c>
      <c r="Q366" s="340"/>
      <c r="R366" s="341"/>
      <c r="S366" s="56" t="s">
        <v>264</v>
      </c>
      <c r="T366" s="49"/>
      <c r="U366" s="48"/>
      <c r="V366" s="48"/>
      <c r="W366" s="48"/>
      <c r="X366" s="48"/>
      <c r="Y366" s="48"/>
      <c r="Z366" s="48"/>
      <c r="AA366" s="48"/>
      <c r="AB366" s="48"/>
      <c r="AC366" s="294"/>
      <c r="AD366" s="295"/>
      <c r="AE366" s="295"/>
      <c r="AF366" s="340" t="s">
        <v>88</v>
      </c>
      <c r="AG366" s="341"/>
      <c r="AH366" s="55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</row>
    <row r="367" spans="1:62" ht="9.9499999999999993" customHeight="1">
      <c r="B367" s="38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53"/>
      <c r="Q367" s="53"/>
      <c r="R367" s="53"/>
      <c r="S367" s="56"/>
      <c r="T367" s="49"/>
      <c r="U367" s="48"/>
      <c r="V367" s="48"/>
      <c r="W367" s="48"/>
      <c r="X367" s="48"/>
      <c r="Y367" s="48"/>
      <c r="Z367" s="48"/>
      <c r="AA367" s="48"/>
      <c r="AB367" s="48"/>
      <c r="AC367" s="21"/>
      <c r="AD367" s="21"/>
      <c r="AE367" s="21"/>
      <c r="AF367" s="53"/>
      <c r="AG367" s="53"/>
      <c r="AH367" s="55"/>
      <c r="AK367" s="171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</row>
    <row r="368" spans="1:62" ht="18" customHeight="1">
      <c r="B368" s="38"/>
      <c r="C368" s="21"/>
      <c r="D368" s="168"/>
      <c r="E368" s="168"/>
      <c r="F368" s="168"/>
      <c r="G368" s="168"/>
      <c r="H368" s="168"/>
      <c r="I368" s="168"/>
      <c r="J368" s="168"/>
      <c r="K368" s="168"/>
      <c r="L368" s="168"/>
      <c r="M368" s="168"/>
      <c r="N368" s="168"/>
      <c r="O368" s="151"/>
      <c r="P368" s="172"/>
      <c r="Q368" s="172"/>
      <c r="R368" s="172"/>
      <c r="S368" s="172"/>
      <c r="T368" s="172"/>
      <c r="U368" s="172"/>
      <c r="V368" s="172"/>
      <c r="W368" s="172"/>
      <c r="X368" s="172"/>
      <c r="Y368" s="173"/>
      <c r="Z368" s="173"/>
      <c r="AA368" s="48"/>
      <c r="AB368" s="48"/>
      <c r="AC368" s="21"/>
      <c r="AD368" s="21"/>
      <c r="AE368" s="21"/>
      <c r="AF368" s="53"/>
      <c r="AG368" s="53"/>
      <c r="AH368" s="55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</row>
    <row r="369" spans="1:64" ht="18" customHeight="1">
      <c r="B369" s="38"/>
      <c r="C369" s="21"/>
      <c r="D369" s="168"/>
      <c r="E369" s="168"/>
      <c r="F369" s="168"/>
      <c r="G369" s="168"/>
      <c r="H369" s="168"/>
      <c r="I369" s="168"/>
      <c r="J369" s="168"/>
      <c r="K369" s="168"/>
      <c r="L369" s="168"/>
      <c r="M369" s="168"/>
      <c r="N369" s="168"/>
      <c r="O369" s="172"/>
      <c r="P369" s="172"/>
      <c r="Q369" s="172"/>
      <c r="R369" s="172"/>
      <c r="S369" s="172"/>
      <c r="T369" s="172"/>
      <c r="U369" s="172"/>
      <c r="V369" s="172"/>
      <c r="W369" s="172"/>
      <c r="X369" s="172"/>
      <c r="Y369" s="136"/>
      <c r="Z369" s="136"/>
      <c r="AA369" s="21"/>
      <c r="AB369" s="21"/>
      <c r="AC369" s="21"/>
      <c r="AD369" s="21"/>
      <c r="AE369" s="21"/>
      <c r="AF369" s="21"/>
      <c r="AG369" s="21"/>
      <c r="AH369" s="34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</row>
    <row r="370" spans="1:64" ht="9.9499999999999993" customHeight="1">
      <c r="B370" s="38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56"/>
      <c r="Q370" s="21"/>
      <c r="R370" s="21"/>
      <c r="S370" s="21"/>
      <c r="T370" s="56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34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</row>
    <row r="371" spans="1:64" ht="39.950000000000003" customHeight="1">
      <c r="B371" s="387" t="s">
        <v>106</v>
      </c>
      <c r="C371" s="433" t="s">
        <v>109</v>
      </c>
      <c r="D371" s="296"/>
      <c r="E371" s="296"/>
      <c r="F371" s="296"/>
      <c r="G371" s="434"/>
      <c r="H371" s="339" t="s">
        <v>111</v>
      </c>
      <c r="I371" s="337"/>
      <c r="J371" s="337"/>
      <c r="K371" s="337"/>
      <c r="L371" s="337"/>
      <c r="M371" s="337"/>
      <c r="N371" s="422" t="s">
        <v>110</v>
      </c>
      <c r="O371" s="423"/>
      <c r="P371" s="423"/>
      <c r="Q371" s="423"/>
      <c r="R371" s="490"/>
      <c r="S371" s="491" t="s">
        <v>107</v>
      </c>
      <c r="T371" s="339" t="s">
        <v>112</v>
      </c>
      <c r="U371" s="337"/>
      <c r="V371" s="337"/>
      <c r="W371" s="337"/>
      <c r="X371" s="338"/>
      <c r="Y371" s="339" t="s">
        <v>111</v>
      </c>
      <c r="Z371" s="337"/>
      <c r="AA371" s="337"/>
      <c r="AB371" s="337"/>
      <c r="AC371" s="338"/>
      <c r="AD371" s="422" t="s">
        <v>110</v>
      </c>
      <c r="AE371" s="423"/>
      <c r="AF371" s="423"/>
      <c r="AG371" s="423"/>
      <c r="AH371" s="424"/>
      <c r="AK371" s="278" t="s">
        <v>1629</v>
      </c>
      <c r="AL371" s="278"/>
      <c r="AM371" s="278"/>
      <c r="AN371" s="278"/>
      <c r="AO371" s="278"/>
      <c r="AP371" s="278"/>
      <c r="AQ371" s="278"/>
      <c r="AR371" s="278"/>
      <c r="AS371" s="278"/>
      <c r="AT371" s="278"/>
      <c r="AU371" s="278"/>
      <c r="AV371" s="278"/>
      <c r="AW371" s="278"/>
      <c r="AX371" s="278"/>
      <c r="AY371" s="278"/>
      <c r="AZ371" s="278"/>
      <c r="BA371" s="278"/>
      <c r="BB371" s="278"/>
      <c r="BC371" s="278"/>
      <c r="BD371" s="278"/>
      <c r="BE371" s="278"/>
      <c r="BF371" s="278"/>
      <c r="BG371" s="278"/>
      <c r="BH371" s="278"/>
      <c r="BI371" s="278"/>
      <c r="BJ371" s="278"/>
    </row>
    <row r="372" spans="1:64" ht="21.95" customHeight="1">
      <c r="B372" s="388"/>
      <c r="C372" s="319"/>
      <c r="D372" s="320"/>
      <c r="E372" s="320"/>
      <c r="F372" s="320"/>
      <c r="G372" s="321"/>
      <c r="H372" s="322"/>
      <c r="I372" s="323"/>
      <c r="J372" s="323"/>
      <c r="K372" s="323"/>
      <c r="L372" s="323"/>
      <c r="M372" s="324"/>
      <c r="N372" s="406"/>
      <c r="O372" s="407"/>
      <c r="P372" s="407"/>
      <c r="Q372" s="407"/>
      <c r="R372" s="435"/>
      <c r="S372" s="492"/>
      <c r="T372" s="319"/>
      <c r="U372" s="320"/>
      <c r="V372" s="320"/>
      <c r="W372" s="320"/>
      <c r="X372" s="321"/>
      <c r="Y372" s="322"/>
      <c r="Z372" s="323"/>
      <c r="AA372" s="323"/>
      <c r="AB372" s="323"/>
      <c r="AC372" s="324"/>
      <c r="AD372" s="406"/>
      <c r="AE372" s="407"/>
      <c r="AF372" s="407"/>
      <c r="AG372" s="407"/>
      <c r="AH372" s="416"/>
      <c r="AK372" s="278"/>
      <c r="AL372" s="278"/>
      <c r="AM372" s="278"/>
      <c r="AN372" s="278"/>
      <c r="AO372" s="278"/>
      <c r="AP372" s="278"/>
      <c r="AQ372" s="278"/>
      <c r="AR372" s="278"/>
      <c r="AS372" s="278"/>
      <c r="AT372" s="278"/>
      <c r="AU372" s="278"/>
      <c r="AV372" s="278"/>
      <c r="AW372" s="278"/>
      <c r="AX372" s="278"/>
      <c r="AY372" s="278"/>
      <c r="AZ372" s="278"/>
      <c r="BA372" s="278"/>
      <c r="BB372" s="278"/>
      <c r="BC372" s="278"/>
      <c r="BD372" s="278"/>
      <c r="BE372" s="278"/>
      <c r="BF372" s="278"/>
      <c r="BG372" s="278"/>
      <c r="BH372" s="278"/>
      <c r="BI372" s="278"/>
      <c r="BJ372" s="278"/>
    </row>
    <row r="373" spans="1:64" ht="21.95" customHeight="1">
      <c r="B373" s="388"/>
      <c r="C373" s="319"/>
      <c r="D373" s="320"/>
      <c r="E373" s="320"/>
      <c r="F373" s="320"/>
      <c r="G373" s="321"/>
      <c r="H373" s="322"/>
      <c r="I373" s="323"/>
      <c r="J373" s="323"/>
      <c r="K373" s="323"/>
      <c r="L373" s="323"/>
      <c r="M373" s="324"/>
      <c r="N373" s="406"/>
      <c r="O373" s="407"/>
      <c r="P373" s="407"/>
      <c r="Q373" s="407"/>
      <c r="R373" s="435"/>
      <c r="S373" s="492"/>
      <c r="T373" s="319"/>
      <c r="U373" s="320"/>
      <c r="V373" s="320"/>
      <c r="W373" s="320"/>
      <c r="X373" s="321"/>
      <c r="Y373" s="322"/>
      <c r="Z373" s="323"/>
      <c r="AA373" s="323"/>
      <c r="AB373" s="323"/>
      <c r="AC373" s="324"/>
      <c r="AD373" s="406"/>
      <c r="AE373" s="407"/>
      <c r="AF373" s="407"/>
      <c r="AG373" s="407"/>
      <c r="AH373" s="416"/>
      <c r="AK373" s="278" t="s">
        <v>1626</v>
      </c>
      <c r="AL373" s="278"/>
      <c r="AM373" s="278"/>
      <c r="AN373" s="278"/>
      <c r="AO373" s="278"/>
      <c r="AP373" s="278"/>
      <c r="AQ373" s="278"/>
      <c r="AR373" s="278"/>
      <c r="AS373" s="278"/>
      <c r="AT373" s="278"/>
      <c r="AU373" s="278"/>
      <c r="AV373" s="278"/>
      <c r="AW373" s="278"/>
      <c r="AX373" s="278"/>
      <c r="AY373" s="278"/>
      <c r="AZ373" s="278"/>
      <c r="BA373" s="278"/>
      <c r="BB373" s="278"/>
      <c r="BC373" s="278"/>
      <c r="BD373" s="278"/>
      <c r="BE373" s="278"/>
      <c r="BF373" s="278"/>
      <c r="BG373" s="278"/>
      <c r="BH373" s="278"/>
      <c r="BI373" s="278"/>
      <c r="BJ373" s="278"/>
    </row>
    <row r="374" spans="1:64" ht="21.95" customHeight="1">
      <c r="B374" s="388"/>
      <c r="C374" s="319"/>
      <c r="D374" s="320"/>
      <c r="E374" s="320"/>
      <c r="F374" s="320"/>
      <c r="G374" s="321"/>
      <c r="H374" s="322"/>
      <c r="I374" s="323"/>
      <c r="J374" s="323"/>
      <c r="K374" s="323"/>
      <c r="L374" s="323"/>
      <c r="M374" s="324"/>
      <c r="N374" s="406"/>
      <c r="O374" s="407"/>
      <c r="P374" s="407"/>
      <c r="Q374" s="407"/>
      <c r="R374" s="435"/>
      <c r="S374" s="492"/>
      <c r="T374" s="319"/>
      <c r="U374" s="320"/>
      <c r="V374" s="320"/>
      <c r="W374" s="320"/>
      <c r="X374" s="321"/>
      <c r="Y374" s="322"/>
      <c r="Z374" s="323"/>
      <c r="AA374" s="323"/>
      <c r="AB374" s="323"/>
      <c r="AC374" s="324"/>
      <c r="AD374" s="406"/>
      <c r="AE374" s="407"/>
      <c r="AF374" s="407"/>
      <c r="AG374" s="407"/>
      <c r="AH374" s="416"/>
      <c r="AK374" s="278"/>
      <c r="AL374" s="278"/>
      <c r="AM374" s="278"/>
      <c r="AN374" s="278"/>
      <c r="AO374" s="278"/>
      <c r="AP374" s="278"/>
      <c r="AQ374" s="278"/>
      <c r="AR374" s="278"/>
      <c r="AS374" s="278"/>
      <c r="AT374" s="278"/>
      <c r="AU374" s="278"/>
      <c r="AV374" s="278"/>
      <c r="AW374" s="278"/>
      <c r="AX374" s="278"/>
      <c r="AY374" s="278"/>
      <c r="AZ374" s="278"/>
      <c r="BA374" s="278"/>
      <c r="BB374" s="278"/>
      <c r="BC374" s="278"/>
      <c r="BD374" s="278"/>
      <c r="BE374" s="278"/>
      <c r="BF374" s="278"/>
      <c r="BG374" s="278"/>
      <c r="BH374" s="278"/>
      <c r="BI374" s="278"/>
      <c r="BJ374" s="278"/>
    </row>
    <row r="375" spans="1:64" ht="21.95" customHeight="1">
      <c r="B375" s="388"/>
      <c r="C375" s="319"/>
      <c r="D375" s="320"/>
      <c r="E375" s="320"/>
      <c r="F375" s="320"/>
      <c r="G375" s="321"/>
      <c r="H375" s="322"/>
      <c r="I375" s="323"/>
      <c r="J375" s="323"/>
      <c r="K375" s="323"/>
      <c r="L375" s="323"/>
      <c r="M375" s="324"/>
      <c r="N375" s="406"/>
      <c r="O375" s="407"/>
      <c r="P375" s="407"/>
      <c r="Q375" s="407"/>
      <c r="R375" s="435"/>
      <c r="S375" s="492"/>
      <c r="T375" s="319"/>
      <c r="U375" s="320"/>
      <c r="V375" s="320"/>
      <c r="W375" s="320"/>
      <c r="X375" s="321"/>
      <c r="Y375" s="322"/>
      <c r="Z375" s="323"/>
      <c r="AA375" s="323"/>
      <c r="AB375" s="323"/>
      <c r="AC375" s="324"/>
      <c r="AD375" s="406"/>
      <c r="AE375" s="407"/>
      <c r="AF375" s="407"/>
      <c r="AG375" s="407"/>
      <c r="AH375" s="416"/>
      <c r="AK375" s="278"/>
      <c r="AL375" s="278"/>
      <c r="AM375" s="278"/>
      <c r="AN375" s="278"/>
      <c r="AO375" s="278"/>
      <c r="AP375" s="278"/>
      <c r="AQ375" s="278"/>
      <c r="AR375" s="278"/>
      <c r="AS375" s="278"/>
      <c r="AT375" s="278"/>
      <c r="AU375" s="278"/>
      <c r="AV375" s="278"/>
      <c r="AW375" s="278"/>
      <c r="AX375" s="278"/>
      <c r="AY375" s="278"/>
      <c r="AZ375" s="278"/>
      <c r="BA375" s="278"/>
      <c r="BB375" s="278"/>
      <c r="BC375" s="278"/>
      <c r="BD375" s="278"/>
      <c r="BE375" s="278"/>
      <c r="BF375" s="278"/>
      <c r="BG375" s="278"/>
      <c r="BH375" s="278"/>
      <c r="BI375" s="278"/>
      <c r="BJ375" s="278"/>
    </row>
    <row r="376" spans="1:64" ht="21.95" customHeight="1">
      <c r="B376" s="388"/>
      <c r="C376" s="319"/>
      <c r="D376" s="320"/>
      <c r="E376" s="320"/>
      <c r="F376" s="320"/>
      <c r="G376" s="321"/>
      <c r="H376" s="322"/>
      <c r="I376" s="323"/>
      <c r="J376" s="323"/>
      <c r="K376" s="323"/>
      <c r="L376" s="323"/>
      <c r="M376" s="324"/>
      <c r="N376" s="406"/>
      <c r="O376" s="407"/>
      <c r="P376" s="407"/>
      <c r="Q376" s="407"/>
      <c r="R376" s="435"/>
      <c r="S376" s="492"/>
      <c r="T376" s="319"/>
      <c r="U376" s="320"/>
      <c r="V376" s="320"/>
      <c r="W376" s="320"/>
      <c r="X376" s="321"/>
      <c r="Y376" s="322"/>
      <c r="Z376" s="323"/>
      <c r="AA376" s="323"/>
      <c r="AB376" s="323"/>
      <c r="AC376" s="324"/>
      <c r="AD376" s="406"/>
      <c r="AE376" s="407"/>
      <c r="AF376" s="407"/>
      <c r="AG376" s="407"/>
      <c r="AH376" s="41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</row>
    <row r="377" spans="1:64" ht="21.95" customHeight="1">
      <c r="B377" s="388"/>
      <c r="C377" s="319"/>
      <c r="D377" s="320"/>
      <c r="E377" s="320"/>
      <c r="F377" s="320"/>
      <c r="G377" s="321"/>
      <c r="H377" s="322"/>
      <c r="I377" s="323"/>
      <c r="J377" s="323"/>
      <c r="K377" s="323"/>
      <c r="L377" s="323"/>
      <c r="M377" s="324"/>
      <c r="N377" s="406"/>
      <c r="O377" s="407"/>
      <c r="P377" s="407"/>
      <c r="Q377" s="407"/>
      <c r="R377" s="435"/>
      <c r="S377" s="492"/>
      <c r="T377" s="319"/>
      <c r="U377" s="320"/>
      <c r="V377" s="320"/>
      <c r="W377" s="320"/>
      <c r="X377" s="321"/>
      <c r="Y377" s="322"/>
      <c r="Z377" s="323"/>
      <c r="AA377" s="323"/>
      <c r="AB377" s="323"/>
      <c r="AC377" s="324"/>
      <c r="AD377" s="406"/>
      <c r="AE377" s="407"/>
      <c r="AF377" s="407"/>
      <c r="AG377" s="407"/>
      <c r="AH377" s="416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</row>
    <row r="378" spans="1:64" ht="21.95" customHeight="1">
      <c r="B378" s="388"/>
      <c r="C378" s="319"/>
      <c r="D378" s="320"/>
      <c r="E378" s="320"/>
      <c r="F378" s="320"/>
      <c r="G378" s="321"/>
      <c r="H378" s="322"/>
      <c r="I378" s="323"/>
      <c r="J378" s="323"/>
      <c r="K378" s="323"/>
      <c r="L378" s="323"/>
      <c r="M378" s="324"/>
      <c r="N378" s="406"/>
      <c r="O378" s="407"/>
      <c r="P378" s="407"/>
      <c r="Q378" s="407"/>
      <c r="R378" s="435"/>
      <c r="S378" s="492"/>
      <c r="T378" s="319"/>
      <c r="U378" s="320"/>
      <c r="V378" s="320"/>
      <c r="W378" s="320"/>
      <c r="X378" s="321"/>
      <c r="Y378" s="322"/>
      <c r="Z378" s="323"/>
      <c r="AA378" s="323"/>
      <c r="AB378" s="323"/>
      <c r="AC378" s="324"/>
      <c r="AD378" s="406"/>
      <c r="AE378" s="407"/>
      <c r="AF378" s="407"/>
      <c r="AG378" s="407"/>
      <c r="AH378" s="416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</row>
    <row r="379" spans="1:64" ht="21.95" customHeight="1" thickBot="1">
      <c r="B379" s="389"/>
      <c r="C379" s="417"/>
      <c r="D379" s="418"/>
      <c r="E379" s="418"/>
      <c r="F379" s="418"/>
      <c r="G379" s="419"/>
      <c r="H379" s="497"/>
      <c r="I379" s="498"/>
      <c r="J379" s="498"/>
      <c r="K379" s="498"/>
      <c r="L379" s="498"/>
      <c r="M379" s="499"/>
      <c r="N379" s="500"/>
      <c r="O379" s="501"/>
      <c r="P379" s="501"/>
      <c r="Q379" s="501"/>
      <c r="R379" s="502"/>
      <c r="S379" s="493"/>
      <c r="T379" s="417"/>
      <c r="U379" s="418"/>
      <c r="V379" s="418"/>
      <c r="W379" s="418"/>
      <c r="X379" s="419"/>
      <c r="Y379" s="497"/>
      <c r="Z379" s="498"/>
      <c r="AA379" s="498"/>
      <c r="AB379" s="498"/>
      <c r="AC379" s="499"/>
      <c r="AD379" s="500"/>
      <c r="AE379" s="501"/>
      <c r="AF379" s="501"/>
      <c r="AG379" s="501"/>
      <c r="AH379" s="503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</row>
    <row r="380" spans="1:64" ht="13.5" customHeight="1" thickBot="1"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</row>
    <row r="381" spans="1:64" ht="13.5" customHeight="1">
      <c r="A381" s="133"/>
      <c r="B381" s="408" t="s">
        <v>253</v>
      </c>
      <c r="C381" s="409"/>
      <c r="D381" s="409"/>
      <c r="E381" s="41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79" t="s">
        <v>1623</v>
      </c>
      <c r="AC381" s="279"/>
      <c r="AD381" s="279"/>
      <c r="AE381" s="279"/>
      <c r="AF381" s="279"/>
      <c r="AG381" s="279"/>
      <c r="AH381" s="279"/>
      <c r="BL381" s="256">
        <f ca="1">Check!$N$22</f>
        <v>0</v>
      </c>
    </row>
    <row r="382" spans="1:64" ht="14.25" thickBot="1">
      <c r="A382" s="133"/>
      <c r="B382" s="411"/>
      <c r="C382" s="412"/>
      <c r="D382" s="412"/>
      <c r="E382" s="413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</row>
    <row r="383" spans="1:64">
      <c r="A383" s="133"/>
      <c r="B383" s="28"/>
      <c r="C383" s="28"/>
      <c r="D383" s="28"/>
      <c r="E383" s="28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</row>
    <row r="384" spans="1:64" ht="25.5">
      <c r="A384" s="133"/>
      <c r="B384" s="414" t="s">
        <v>260</v>
      </c>
      <c r="C384" s="415"/>
      <c r="D384" s="415"/>
      <c r="E384" s="415"/>
      <c r="F384" s="415"/>
      <c r="G384" s="415"/>
      <c r="H384" s="415"/>
      <c r="I384" s="415"/>
      <c r="J384" s="415"/>
      <c r="K384" s="415"/>
      <c r="L384" s="415"/>
      <c r="M384" s="415"/>
      <c r="N384" s="415"/>
      <c r="O384" s="415"/>
      <c r="P384" s="415"/>
      <c r="Q384" s="415"/>
      <c r="R384" s="415"/>
      <c r="S384" s="415"/>
      <c r="T384" s="415"/>
      <c r="U384" s="415"/>
      <c r="V384" s="415"/>
      <c r="W384" s="415"/>
      <c r="X384" s="415"/>
      <c r="Y384" s="415"/>
      <c r="Z384" s="415"/>
      <c r="AA384" s="415"/>
      <c r="AB384" s="415"/>
      <c r="AC384" s="415"/>
      <c r="AD384" s="415"/>
      <c r="AE384" s="415"/>
      <c r="AF384" s="415"/>
      <c r="AG384" s="415"/>
      <c r="AH384" s="415"/>
    </row>
    <row r="385" spans="1:62" ht="14.25" thickBot="1">
      <c r="A385" s="133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</row>
    <row r="386" spans="1:62" ht="24" customHeight="1" thickBot="1">
      <c r="A386" s="133"/>
      <c r="B386" s="599" t="s">
        <v>305</v>
      </c>
      <c r="C386" s="474"/>
      <c r="D386" s="474"/>
      <c r="E386" s="474"/>
      <c r="F386" s="474"/>
      <c r="G386" s="474"/>
      <c r="H386" s="474"/>
      <c r="I386" s="474"/>
      <c r="J386" s="474"/>
      <c r="K386" s="474"/>
      <c r="L386" s="474"/>
      <c r="M386" s="474"/>
      <c r="N386" s="474"/>
      <c r="O386" s="474"/>
      <c r="P386" s="474"/>
      <c r="Q386" s="474"/>
      <c r="R386" s="474"/>
      <c r="S386" s="474"/>
      <c r="T386" s="474"/>
      <c r="U386" s="474"/>
      <c r="V386" s="474"/>
      <c r="W386" s="474"/>
      <c r="X386" s="474"/>
      <c r="Y386" s="474"/>
      <c r="Z386" s="474"/>
      <c r="AA386" s="474"/>
      <c r="AB386" s="474"/>
      <c r="AC386" s="474"/>
      <c r="AD386" s="474"/>
      <c r="AE386" s="474"/>
      <c r="AF386" s="474"/>
      <c r="AG386" s="474"/>
      <c r="AH386" s="475"/>
    </row>
    <row r="387" spans="1:62" ht="14.25" customHeight="1" thickTop="1">
      <c r="A387" s="133"/>
      <c r="B387" s="398" t="s">
        <v>38</v>
      </c>
      <c r="C387" s="399"/>
      <c r="D387" s="399"/>
      <c r="E387" s="399"/>
      <c r="F387" s="400"/>
      <c r="G387" s="29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1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</row>
    <row r="388" spans="1:62" ht="13.5" customHeight="1">
      <c r="A388" s="133"/>
      <c r="B388" s="401" t="s">
        <v>39</v>
      </c>
      <c r="C388" s="358"/>
      <c r="D388" s="358"/>
      <c r="E388" s="358"/>
      <c r="F388" s="359"/>
      <c r="G388" s="32"/>
      <c r="H388" s="273"/>
      <c r="I388" s="136" t="s">
        <v>300</v>
      </c>
      <c r="J388" s="136"/>
      <c r="K388" s="136"/>
      <c r="L388" s="136"/>
      <c r="M388" s="136"/>
      <c r="N388" s="136"/>
      <c r="O388" s="136"/>
      <c r="P388" s="136"/>
      <c r="Q388" s="136"/>
      <c r="R388" s="273"/>
      <c r="S388" s="136" t="s">
        <v>301</v>
      </c>
      <c r="T388" s="136"/>
      <c r="U388" s="136"/>
      <c r="V388" s="136"/>
      <c r="W388" s="136"/>
      <c r="X388" s="136"/>
      <c r="Y388" s="136"/>
      <c r="Z388" s="273"/>
      <c r="AA388" s="136" t="s">
        <v>299</v>
      </c>
      <c r="AB388" s="136"/>
      <c r="AC388" s="136"/>
      <c r="AD388" s="169"/>
      <c r="AE388" s="136"/>
      <c r="AF388" s="136"/>
      <c r="AG388" s="21"/>
      <c r="AH388" s="34"/>
      <c r="AK388" s="281" t="str">
        <f ca="1">Check!S501</f>
        <v/>
      </c>
      <c r="AL388" s="281"/>
      <c r="AM388" s="281"/>
      <c r="AN388" s="281"/>
      <c r="AO388" s="281"/>
      <c r="AP388" s="281"/>
      <c r="AQ388" s="281"/>
      <c r="AR388" s="281"/>
      <c r="AS388" s="281"/>
      <c r="AT388" s="281"/>
      <c r="AU388" s="281"/>
      <c r="AV388" s="281"/>
      <c r="AW388" s="281"/>
      <c r="AX388" s="281"/>
      <c r="AY388" s="281"/>
      <c r="AZ388" s="281"/>
      <c r="BA388" s="281"/>
      <c r="BB388" s="281"/>
      <c r="BC388" s="281"/>
      <c r="BD388" s="281"/>
      <c r="BE388" s="281"/>
      <c r="BF388" s="281"/>
      <c r="BG388" s="281"/>
      <c r="BH388" s="281"/>
      <c r="BI388" s="281"/>
      <c r="BJ388" s="281"/>
    </row>
    <row r="389" spans="1:62">
      <c r="A389" s="133"/>
      <c r="B389" s="401"/>
      <c r="C389" s="358"/>
      <c r="D389" s="358"/>
      <c r="E389" s="358"/>
      <c r="F389" s="359"/>
      <c r="G389" s="32"/>
      <c r="H389" s="21"/>
      <c r="I389" s="170" t="s">
        <v>302</v>
      </c>
      <c r="J389" s="136"/>
      <c r="K389" s="136"/>
      <c r="L389" s="136"/>
      <c r="M389" s="136"/>
      <c r="N389" s="136"/>
      <c r="O389" s="136"/>
      <c r="P389" s="136"/>
      <c r="Q389" s="136"/>
      <c r="R389" s="21"/>
      <c r="S389" s="136"/>
      <c r="T389" s="136"/>
      <c r="U389" s="136"/>
      <c r="V389" s="136"/>
      <c r="W389" s="136"/>
      <c r="X389" s="136"/>
      <c r="Y389" s="136"/>
      <c r="Z389" s="21"/>
      <c r="AA389" s="136"/>
      <c r="AB389" s="136"/>
      <c r="AC389" s="136"/>
      <c r="AD389" s="136"/>
      <c r="AE389" s="136"/>
      <c r="AF389" s="136"/>
      <c r="AG389" s="21"/>
      <c r="AH389" s="34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</row>
    <row r="390" spans="1:62">
      <c r="A390" s="133"/>
      <c r="B390" s="402"/>
      <c r="C390" s="361"/>
      <c r="D390" s="361"/>
      <c r="E390" s="361"/>
      <c r="F390" s="362"/>
      <c r="G390" s="33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35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</row>
    <row r="391" spans="1:62" ht="12" customHeight="1">
      <c r="A391" s="133"/>
      <c r="B391" s="390" t="s">
        <v>48</v>
      </c>
      <c r="C391" s="357" t="s">
        <v>83</v>
      </c>
      <c r="D391" s="358"/>
      <c r="E391" s="358"/>
      <c r="F391" s="358"/>
      <c r="G391" s="359"/>
      <c r="H391" s="392"/>
      <c r="I391" s="393"/>
      <c r="J391" s="393"/>
      <c r="K391" s="393"/>
      <c r="L391" s="393"/>
      <c r="M391" s="393"/>
      <c r="N391" s="393"/>
      <c r="O391" s="393"/>
      <c r="P391" s="298" t="s">
        <v>69</v>
      </c>
      <c r="Q391" s="298"/>
      <c r="R391" s="396"/>
      <c r="S391" s="357" t="s">
        <v>132</v>
      </c>
      <c r="T391" s="358"/>
      <c r="U391" s="358"/>
      <c r="V391" s="358"/>
      <c r="W391" s="359"/>
      <c r="X391" s="306"/>
      <c r="Y391" s="365"/>
      <c r="Z391" s="365"/>
      <c r="AA391" s="365"/>
      <c r="AB391" s="365"/>
      <c r="AC391" s="365"/>
      <c r="AD391" s="365"/>
      <c r="AE391" s="365"/>
      <c r="AF391" s="298" t="s">
        <v>86</v>
      </c>
      <c r="AG391" s="298"/>
      <c r="AH391" s="299"/>
      <c r="AK391" s="281" t="str">
        <f ca="1">Check!S504</f>
        <v/>
      </c>
      <c r="AL391" s="281"/>
      <c r="AM391" s="281"/>
      <c r="AN391" s="281"/>
      <c r="AO391" s="281"/>
      <c r="AP391" s="281"/>
      <c r="AQ391" s="281"/>
      <c r="AR391" s="281"/>
      <c r="AS391" s="281"/>
      <c r="AT391" s="281"/>
      <c r="AU391" s="281"/>
      <c r="AV391" s="281"/>
      <c r="AW391" s="281"/>
      <c r="AX391" s="281"/>
      <c r="AY391" s="281"/>
      <c r="AZ391" s="281"/>
      <c r="BA391" s="281"/>
      <c r="BB391" s="281"/>
      <c r="BC391" s="281"/>
      <c r="BD391" s="281"/>
      <c r="BE391" s="281"/>
      <c r="BF391" s="281"/>
      <c r="BG391" s="281"/>
      <c r="BH391" s="281"/>
      <c r="BI391" s="281"/>
      <c r="BJ391" s="281"/>
    </row>
    <row r="392" spans="1:62" ht="12" customHeight="1">
      <c r="A392" s="133"/>
      <c r="B392" s="390"/>
      <c r="C392" s="357"/>
      <c r="D392" s="358"/>
      <c r="E392" s="358"/>
      <c r="F392" s="358"/>
      <c r="G392" s="359"/>
      <c r="H392" s="392"/>
      <c r="I392" s="393"/>
      <c r="J392" s="393"/>
      <c r="K392" s="393"/>
      <c r="L392" s="393"/>
      <c r="M392" s="393"/>
      <c r="N392" s="393"/>
      <c r="O392" s="393"/>
      <c r="P392" s="298"/>
      <c r="Q392" s="298"/>
      <c r="R392" s="396"/>
      <c r="S392" s="357"/>
      <c r="T392" s="358"/>
      <c r="U392" s="358"/>
      <c r="V392" s="358"/>
      <c r="W392" s="359"/>
      <c r="X392" s="366"/>
      <c r="Y392" s="367"/>
      <c r="Z392" s="367"/>
      <c r="AA392" s="367"/>
      <c r="AB392" s="367"/>
      <c r="AC392" s="367"/>
      <c r="AD392" s="367"/>
      <c r="AE392" s="367"/>
      <c r="AF392" s="311"/>
      <c r="AG392" s="311"/>
      <c r="AH392" s="312"/>
      <c r="AK392" s="281"/>
      <c r="AL392" s="281"/>
      <c r="AM392" s="281"/>
      <c r="AN392" s="281"/>
      <c r="AO392" s="281"/>
      <c r="AP392" s="281"/>
      <c r="AQ392" s="281"/>
      <c r="AR392" s="281"/>
      <c r="AS392" s="281"/>
      <c r="AT392" s="281"/>
      <c r="AU392" s="281"/>
      <c r="AV392" s="281"/>
      <c r="AW392" s="281"/>
      <c r="AX392" s="281"/>
      <c r="AY392" s="281"/>
      <c r="AZ392" s="281"/>
      <c r="BA392" s="281"/>
      <c r="BB392" s="281"/>
      <c r="BC392" s="281"/>
      <c r="BD392" s="281"/>
      <c r="BE392" s="281"/>
      <c r="BF392" s="281"/>
      <c r="BG392" s="281"/>
      <c r="BH392" s="281"/>
      <c r="BI392" s="281"/>
      <c r="BJ392" s="281"/>
    </row>
    <row r="393" spans="1:62" ht="12" customHeight="1">
      <c r="A393" s="133"/>
      <c r="B393" s="390"/>
      <c r="C393" s="357"/>
      <c r="D393" s="358"/>
      <c r="E393" s="358"/>
      <c r="F393" s="358"/>
      <c r="G393" s="359"/>
      <c r="H393" s="392"/>
      <c r="I393" s="393"/>
      <c r="J393" s="393"/>
      <c r="K393" s="393"/>
      <c r="L393" s="393"/>
      <c r="M393" s="393"/>
      <c r="N393" s="393"/>
      <c r="O393" s="393"/>
      <c r="P393" s="298"/>
      <c r="Q393" s="298"/>
      <c r="R393" s="396"/>
      <c r="S393" s="357"/>
      <c r="T393" s="358"/>
      <c r="U393" s="358"/>
      <c r="V393" s="358"/>
      <c r="W393" s="359"/>
      <c r="X393" s="304"/>
      <c r="Y393" s="317"/>
      <c r="Z393" s="317"/>
      <c r="AA393" s="317"/>
      <c r="AB393" s="317"/>
      <c r="AC393" s="317"/>
      <c r="AD393" s="317"/>
      <c r="AE393" s="317"/>
      <c r="AF393" s="313" t="s">
        <v>119</v>
      </c>
      <c r="AG393" s="313"/>
      <c r="AH393" s="314"/>
      <c r="AK393" s="280" t="str">
        <f ca="1">Check!S505&amp;Check!S506</f>
        <v/>
      </c>
      <c r="AL393" s="280"/>
      <c r="AM393" s="280"/>
      <c r="AN393" s="280"/>
      <c r="AO393" s="280"/>
      <c r="AP393" s="280"/>
      <c r="AQ393" s="280"/>
      <c r="AR393" s="280"/>
      <c r="AS393" s="280"/>
      <c r="AT393" s="280"/>
      <c r="AU393" s="280"/>
      <c r="AV393" s="280"/>
      <c r="AW393" s="280"/>
      <c r="AX393" s="280"/>
      <c r="AY393" s="280"/>
      <c r="AZ393" s="280"/>
      <c r="BA393" s="280"/>
      <c r="BB393" s="280"/>
      <c r="BC393" s="280"/>
      <c r="BD393" s="280"/>
      <c r="BE393" s="280"/>
      <c r="BF393" s="280"/>
      <c r="BG393" s="280"/>
      <c r="BH393" s="280"/>
      <c r="BI393" s="280"/>
      <c r="BJ393" s="280"/>
    </row>
    <row r="394" spans="1:62" ht="12" customHeight="1">
      <c r="A394" s="133"/>
      <c r="B394" s="390"/>
      <c r="C394" s="357"/>
      <c r="D394" s="358"/>
      <c r="E394" s="358"/>
      <c r="F394" s="358"/>
      <c r="G394" s="359"/>
      <c r="H394" s="392"/>
      <c r="I394" s="393"/>
      <c r="J394" s="393"/>
      <c r="K394" s="393"/>
      <c r="L394" s="393"/>
      <c r="M394" s="393"/>
      <c r="N394" s="393"/>
      <c r="O394" s="393"/>
      <c r="P394" s="298"/>
      <c r="Q394" s="298"/>
      <c r="R394" s="396"/>
      <c r="S394" s="360"/>
      <c r="T394" s="361"/>
      <c r="U394" s="361"/>
      <c r="V394" s="361"/>
      <c r="W394" s="362"/>
      <c r="X394" s="308"/>
      <c r="Y394" s="318"/>
      <c r="Z394" s="318"/>
      <c r="AA394" s="318"/>
      <c r="AB394" s="318"/>
      <c r="AC394" s="318"/>
      <c r="AD394" s="318"/>
      <c r="AE394" s="318"/>
      <c r="AF394" s="300"/>
      <c r="AG394" s="300"/>
      <c r="AH394" s="301"/>
      <c r="AK394" s="280"/>
      <c r="AL394" s="280"/>
      <c r="AM394" s="280"/>
      <c r="AN394" s="280"/>
      <c r="AO394" s="280"/>
      <c r="AP394" s="280"/>
      <c r="AQ394" s="280"/>
      <c r="AR394" s="280"/>
      <c r="AS394" s="280"/>
      <c r="AT394" s="280"/>
      <c r="AU394" s="280"/>
      <c r="AV394" s="280"/>
      <c r="AW394" s="280"/>
      <c r="AX394" s="280"/>
      <c r="AY394" s="280"/>
      <c r="AZ394" s="280"/>
      <c r="BA394" s="280"/>
      <c r="BB394" s="280"/>
      <c r="BC394" s="280"/>
      <c r="BD394" s="280"/>
      <c r="BE394" s="280"/>
      <c r="BF394" s="280"/>
      <c r="BG394" s="280"/>
      <c r="BH394" s="280"/>
      <c r="BI394" s="280"/>
      <c r="BJ394" s="280"/>
    </row>
    <row r="395" spans="1:62" ht="12" customHeight="1">
      <c r="A395" s="133"/>
      <c r="B395" s="390"/>
      <c r="C395" s="357"/>
      <c r="D395" s="358"/>
      <c r="E395" s="358"/>
      <c r="F395" s="358"/>
      <c r="G395" s="359"/>
      <c r="H395" s="392"/>
      <c r="I395" s="393"/>
      <c r="J395" s="393"/>
      <c r="K395" s="393"/>
      <c r="L395" s="393"/>
      <c r="M395" s="393"/>
      <c r="N395" s="393"/>
      <c r="O395" s="393"/>
      <c r="P395" s="298"/>
      <c r="Q395" s="298"/>
      <c r="R395" s="396"/>
      <c r="S395" s="354" t="s">
        <v>297</v>
      </c>
      <c r="T395" s="355"/>
      <c r="U395" s="355"/>
      <c r="V395" s="355"/>
      <c r="W395" s="356"/>
      <c r="X395" s="420"/>
      <c r="Y395" s="420"/>
      <c r="Z395" s="420"/>
      <c r="AA395" s="420"/>
      <c r="AB395" s="420"/>
      <c r="AC395" s="420"/>
      <c r="AD395" s="420"/>
      <c r="AE395" s="420"/>
      <c r="AF395" s="614" t="s">
        <v>298</v>
      </c>
      <c r="AG395" s="535"/>
      <c r="AH395" s="536"/>
      <c r="AK395" s="280"/>
      <c r="AL395" s="280"/>
      <c r="AM395" s="280"/>
      <c r="AN395" s="280"/>
      <c r="AO395" s="280"/>
      <c r="AP395" s="280"/>
      <c r="AQ395" s="280"/>
      <c r="AR395" s="280"/>
      <c r="AS395" s="280"/>
      <c r="AT395" s="280"/>
      <c r="AU395" s="280"/>
      <c r="AV395" s="280"/>
      <c r="AW395" s="280"/>
      <c r="AX395" s="280"/>
      <c r="AY395" s="280"/>
      <c r="AZ395" s="280"/>
      <c r="BA395" s="280"/>
      <c r="BB395" s="280"/>
      <c r="BC395" s="280"/>
      <c r="BD395" s="280"/>
      <c r="BE395" s="280"/>
      <c r="BF395" s="280"/>
      <c r="BG395" s="280"/>
      <c r="BH395" s="280"/>
      <c r="BI395" s="280"/>
      <c r="BJ395" s="280"/>
    </row>
    <row r="396" spans="1:62" ht="12" customHeight="1">
      <c r="A396" s="133"/>
      <c r="B396" s="391"/>
      <c r="C396" s="360"/>
      <c r="D396" s="361"/>
      <c r="E396" s="361"/>
      <c r="F396" s="361"/>
      <c r="G396" s="362"/>
      <c r="H396" s="394"/>
      <c r="I396" s="395"/>
      <c r="J396" s="395"/>
      <c r="K396" s="395"/>
      <c r="L396" s="395"/>
      <c r="M396" s="395"/>
      <c r="N396" s="395"/>
      <c r="O396" s="395"/>
      <c r="P396" s="300"/>
      <c r="Q396" s="300"/>
      <c r="R396" s="397"/>
      <c r="S396" s="360"/>
      <c r="T396" s="361"/>
      <c r="U396" s="361"/>
      <c r="V396" s="361"/>
      <c r="W396" s="362"/>
      <c r="X396" s="365"/>
      <c r="Y396" s="365"/>
      <c r="Z396" s="365"/>
      <c r="AA396" s="365"/>
      <c r="AB396" s="365"/>
      <c r="AC396" s="365"/>
      <c r="AD396" s="365"/>
      <c r="AE396" s="365"/>
      <c r="AF396" s="298"/>
      <c r="AG396" s="298"/>
      <c r="AH396" s="299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</row>
    <row r="397" spans="1:62" ht="24" customHeight="1">
      <c r="A397" s="133"/>
      <c r="B397" s="378" t="s">
        <v>261</v>
      </c>
      <c r="C397" s="379"/>
      <c r="D397" s="379"/>
      <c r="E397" s="379"/>
      <c r="F397" s="379"/>
      <c r="G397" s="379"/>
      <c r="H397" s="379"/>
      <c r="I397" s="379"/>
      <c r="J397" s="379"/>
      <c r="K397" s="379"/>
      <c r="L397" s="379"/>
      <c r="M397" s="379"/>
      <c r="N397" s="379"/>
      <c r="O397" s="379"/>
      <c r="P397" s="379"/>
      <c r="Q397" s="379"/>
      <c r="R397" s="379"/>
      <c r="S397" s="379"/>
      <c r="T397" s="379"/>
      <c r="U397" s="379"/>
      <c r="V397" s="379"/>
      <c r="W397" s="379"/>
      <c r="X397" s="379"/>
      <c r="Y397" s="379"/>
      <c r="Z397" s="379"/>
      <c r="AA397" s="379"/>
      <c r="AB397" s="379"/>
      <c r="AC397" s="379"/>
      <c r="AD397" s="379"/>
      <c r="AE397" s="379"/>
      <c r="AF397" s="379"/>
      <c r="AG397" s="379"/>
      <c r="AH397" s="380"/>
      <c r="AK397" s="280" t="str">
        <f ca="1">Check!S508</f>
        <v/>
      </c>
      <c r="AL397" s="280"/>
      <c r="AM397" s="280"/>
      <c r="AN397" s="280"/>
      <c r="AO397" s="280"/>
      <c r="AP397" s="280"/>
      <c r="AQ397" s="280"/>
      <c r="AR397" s="280"/>
      <c r="AS397" s="280"/>
      <c r="AT397" s="280"/>
      <c r="AU397" s="280"/>
      <c r="AV397" s="280"/>
      <c r="AW397" s="280"/>
      <c r="AX397" s="280"/>
      <c r="AY397" s="280"/>
      <c r="AZ397" s="280"/>
      <c r="BA397" s="280"/>
      <c r="BB397" s="280"/>
      <c r="BC397" s="280"/>
      <c r="BD397" s="280"/>
      <c r="BE397" s="280"/>
      <c r="BF397" s="280"/>
      <c r="BG397" s="280"/>
      <c r="BH397" s="280"/>
      <c r="BI397" s="280"/>
      <c r="BJ397" s="280"/>
    </row>
    <row r="398" spans="1:62">
      <c r="A398" s="133"/>
      <c r="B398" s="82"/>
      <c r="C398" s="27"/>
      <c r="D398" s="27"/>
      <c r="E398" s="27"/>
      <c r="F398" s="27"/>
      <c r="G398" s="27"/>
      <c r="H398" s="27"/>
      <c r="I398" s="21"/>
      <c r="J398" s="21"/>
      <c r="K398" s="21"/>
      <c r="L398" s="39"/>
      <c r="M398" s="39"/>
      <c r="N398" s="21"/>
      <c r="O398" s="21"/>
      <c r="P398" s="21"/>
      <c r="Q398" s="21"/>
      <c r="R398" s="21"/>
      <c r="S398" s="21"/>
      <c r="T398" s="21"/>
      <c r="U398" s="70"/>
      <c r="V398" s="71"/>
      <c r="W398" s="70"/>
      <c r="X398" s="70"/>
      <c r="Y398" s="70"/>
      <c r="Z398" s="70"/>
      <c r="AA398" s="70"/>
      <c r="AB398" s="21"/>
      <c r="AC398" s="21"/>
      <c r="AD398" s="21"/>
      <c r="AE398" s="21"/>
      <c r="AF398" s="21"/>
      <c r="AG398" s="21"/>
      <c r="AH398" s="34"/>
      <c r="AK398" s="280"/>
      <c r="AL398" s="280"/>
      <c r="AM398" s="280"/>
      <c r="AN398" s="280"/>
      <c r="AO398" s="280"/>
      <c r="AP398" s="280"/>
      <c r="AQ398" s="280"/>
      <c r="AR398" s="280"/>
      <c r="AS398" s="280"/>
      <c r="AT398" s="280"/>
      <c r="AU398" s="280"/>
      <c r="AV398" s="280"/>
      <c r="AW398" s="280"/>
      <c r="AX398" s="280"/>
      <c r="AY398" s="280"/>
      <c r="AZ398" s="280"/>
      <c r="BA398" s="280"/>
      <c r="BB398" s="280"/>
      <c r="BC398" s="280"/>
      <c r="BD398" s="280"/>
      <c r="BE398" s="280"/>
      <c r="BF398" s="280"/>
      <c r="BG398" s="280"/>
      <c r="BH398" s="280"/>
      <c r="BI398" s="280"/>
      <c r="BJ398" s="280"/>
    </row>
    <row r="399" spans="1:62" ht="18" customHeight="1">
      <c r="A399" s="133"/>
      <c r="B399" s="38"/>
      <c r="C399" s="21"/>
      <c r="D399" s="21"/>
      <c r="E399" s="21"/>
      <c r="F399" s="21"/>
      <c r="G399" s="21"/>
      <c r="H399" s="21"/>
      <c r="I399" s="21"/>
      <c r="J399" s="381" t="s">
        <v>49</v>
      </c>
      <c r="K399" s="382"/>
      <c r="L399" s="382"/>
      <c r="M399" s="382"/>
      <c r="N399" s="382"/>
      <c r="O399" s="383"/>
      <c r="P399" s="21"/>
      <c r="Q399" s="21"/>
      <c r="R399" s="21"/>
      <c r="S399" s="21"/>
      <c r="T399" s="21"/>
      <c r="U399" s="51"/>
      <c r="V399" s="149"/>
      <c r="W399" s="149"/>
      <c r="X399" s="149"/>
      <c r="Y399" s="149"/>
      <c r="Z399" s="149"/>
      <c r="AA399" s="149"/>
      <c r="AB399" s="149"/>
      <c r="AC399" s="149"/>
      <c r="AD399" s="149"/>
      <c r="AE399" s="149"/>
      <c r="AF399" s="149"/>
      <c r="AG399" s="43"/>
      <c r="AH399" s="44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</row>
    <row r="400" spans="1:62" ht="18" customHeight="1">
      <c r="A400" s="133"/>
      <c r="B400" s="38"/>
      <c r="C400" s="21"/>
      <c r="D400" s="21"/>
      <c r="E400" s="21"/>
      <c r="F400" s="21"/>
      <c r="G400" s="21"/>
      <c r="H400" s="21"/>
      <c r="I400" s="21"/>
      <c r="J400" s="294"/>
      <c r="K400" s="295"/>
      <c r="L400" s="295"/>
      <c r="M400" s="340" t="s">
        <v>85</v>
      </c>
      <c r="N400" s="340"/>
      <c r="O400" s="341"/>
      <c r="P400" s="40"/>
      <c r="Q400" s="21"/>
      <c r="R400" s="21"/>
      <c r="S400" s="21"/>
      <c r="T400" s="21"/>
      <c r="U400" s="52"/>
      <c r="V400" s="149"/>
      <c r="W400" s="149"/>
      <c r="X400" s="149"/>
      <c r="Y400" s="149"/>
      <c r="Z400" s="149"/>
      <c r="AA400" s="149"/>
      <c r="AB400" s="149"/>
      <c r="AC400" s="149"/>
      <c r="AD400" s="149"/>
      <c r="AE400" s="149"/>
      <c r="AF400" s="149"/>
      <c r="AG400" s="43"/>
      <c r="AH400" s="44"/>
      <c r="AK400" s="281" t="str">
        <f ca="1">Check!S511</f>
        <v/>
      </c>
      <c r="AL400" s="281"/>
      <c r="AM400" s="281"/>
      <c r="AN400" s="281"/>
      <c r="AO400" s="281"/>
      <c r="AP400" s="281"/>
      <c r="AQ400" s="281"/>
      <c r="AR400" s="281"/>
      <c r="AS400" s="281"/>
      <c r="AT400" s="281"/>
      <c r="AU400" s="281"/>
      <c r="AV400" s="281"/>
      <c r="AW400" s="281"/>
      <c r="AX400" s="281"/>
      <c r="AY400" s="281"/>
      <c r="AZ400" s="281"/>
      <c r="BA400" s="281"/>
      <c r="BB400" s="281"/>
      <c r="BC400" s="281"/>
      <c r="BD400" s="281"/>
      <c r="BE400" s="281"/>
      <c r="BF400" s="281"/>
      <c r="BG400" s="281"/>
      <c r="BH400" s="281"/>
      <c r="BI400" s="281"/>
      <c r="BJ400" s="281"/>
    </row>
    <row r="401" spans="1:62" ht="18" customHeight="1">
      <c r="A401" s="133"/>
      <c r="B401" s="38"/>
      <c r="C401" s="21"/>
      <c r="D401" s="21"/>
      <c r="E401" s="21"/>
      <c r="F401" s="21"/>
      <c r="G401" s="21"/>
      <c r="H401" s="21"/>
      <c r="I401" s="21"/>
      <c r="J401" s="21"/>
      <c r="K401" s="21"/>
      <c r="L401" s="56" t="s">
        <v>262</v>
      </c>
      <c r="M401" s="21"/>
      <c r="N401" s="21"/>
      <c r="O401" s="21"/>
      <c r="P401" s="45"/>
      <c r="Q401" s="21"/>
      <c r="R401" s="21"/>
      <c r="S401" s="57"/>
      <c r="T401" s="21"/>
      <c r="U401" s="21"/>
      <c r="V401" s="21"/>
      <c r="W401" s="21"/>
      <c r="X401" s="21"/>
      <c r="Y401" s="21"/>
      <c r="Z401" s="21"/>
      <c r="AA401" s="21"/>
      <c r="AB401" s="21"/>
      <c r="AC401" s="48"/>
      <c r="AD401" s="48"/>
      <c r="AE401" s="48"/>
      <c r="AF401" s="48"/>
      <c r="AG401" s="48"/>
      <c r="AH401" s="34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</row>
    <row r="402" spans="1:62" ht="18" customHeight="1">
      <c r="A402" s="133"/>
      <c r="B402" s="38"/>
      <c r="C402" s="21"/>
      <c r="D402" s="21"/>
      <c r="E402" s="21"/>
      <c r="F402" s="21"/>
      <c r="G402" s="21"/>
      <c r="H402" s="21"/>
      <c r="I402" s="21"/>
      <c r="J402" s="342" t="s">
        <v>87</v>
      </c>
      <c r="K402" s="343"/>
      <c r="L402" s="343"/>
      <c r="M402" s="343"/>
      <c r="N402" s="343"/>
      <c r="O402" s="344"/>
      <c r="P402" s="25"/>
      <c r="Q402" s="32"/>
      <c r="R402" s="25"/>
      <c r="S402" s="559" t="s">
        <v>136</v>
      </c>
      <c r="T402" s="21"/>
      <c r="U402" s="21"/>
      <c r="V402" s="562" t="s">
        <v>311</v>
      </c>
      <c r="W402" s="506"/>
      <c r="X402" s="506"/>
      <c r="Y402" s="506"/>
      <c r="Z402" s="506"/>
      <c r="AA402" s="530"/>
      <c r="AB402" s="564" t="s">
        <v>133</v>
      </c>
      <c r="AC402" s="330"/>
      <c r="AD402" s="330"/>
      <c r="AE402" s="330"/>
      <c r="AF402" s="330"/>
      <c r="AG402" s="51"/>
      <c r="AH402" s="44"/>
    </row>
    <row r="403" spans="1:62" ht="18" customHeight="1">
      <c r="A403" s="133"/>
      <c r="B403" s="38"/>
      <c r="C403" s="21"/>
      <c r="D403" s="21"/>
      <c r="E403" s="21"/>
      <c r="F403" s="21"/>
      <c r="G403" s="21"/>
      <c r="H403" s="21"/>
      <c r="I403" s="21"/>
      <c r="J403" s="294"/>
      <c r="K403" s="295"/>
      <c r="L403" s="295"/>
      <c r="M403" s="340" t="s">
        <v>88</v>
      </c>
      <c r="N403" s="340"/>
      <c r="O403" s="341"/>
      <c r="P403" s="73"/>
      <c r="Q403" s="73"/>
      <c r="R403" s="21"/>
      <c r="S403" s="560"/>
      <c r="T403" s="27"/>
      <c r="U403" s="41"/>
      <c r="V403" s="294"/>
      <c r="W403" s="295"/>
      <c r="X403" s="295"/>
      <c r="Y403" s="340" t="s">
        <v>88</v>
      </c>
      <c r="Z403" s="340"/>
      <c r="AA403" s="341"/>
      <c r="AB403" s="564"/>
      <c r="AC403" s="330"/>
      <c r="AD403" s="330"/>
      <c r="AE403" s="330"/>
      <c r="AF403" s="330"/>
      <c r="AG403" s="53"/>
      <c r="AH403" s="44"/>
    </row>
    <row r="404" spans="1:62" ht="18" customHeight="1">
      <c r="A404" s="133"/>
      <c r="B404" s="38"/>
      <c r="C404" s="21"/>
      <c r="D404" s="21"/>
      <c r="E404" s="21"/>
      <c r="F404" s="21"/>
      <c r="G404" s="21"/>
      <c r="H404" s="21"/>
      <c r="I404" s="21"/>
      <c r="J404" s="56"/>
      <c r="K404" s="56"/>
      <c r="L404" s="56"/>
      <c r="M404" s="21"/>
      <c r="N404" s="21"/>
      <c r="O404" s="21"/>
      <c r="P404" s="45"/>
      <c r="Q404" s="75"/>
      <c r="R404" s="21"/>
      <c r="S404" s="560"/>
      <c r="T404" s="21"/>
      <c r="U404" s="32"/>
      <c r="V404" s="21"/>
      <c r="W404" s="21"/>
      <c r="X404" s="21"/>
      <c r="Y404" s="21"/>
      <c r="Z404" s="21"/>
      <c r="AA404" s="21"/>
      <c r="AB404" s="86"/>
      <c r="AC404" s="65"/>
      <c r="AD404" s="65"/>
      <c r="AE404" s="65"/>
      <c r="AF404" s="65"/>
      <c r="AG404" s="48"/>
      <c r="AH404" s="55"/>
    </row>
    <row r="405" spans="1:62" ht="18" customHeight="1">
      <c r="A405" s="133"/>
      <c r="B405" s="38"/>
      <c r="C405" s="21"/>
      <c r="D405" s="21"/>
      <c r="E405" s="21"/>
      <c r="F405" s="21"/>
      <c r="G405" s="21"/>
      <c r="H405" s="21"/>
      <c r="I405" s="21"/>
      <c r="J405" s="384" t="s">
        <v>308</v>
      </c>
      <c r="K405" s="343"/>
      <c r="L405" s="343"/>
      <c r="M405" s="343"/>
      <c r="N405" s="343"/>
      <c r="O405" s="344"/>
      <c r="P405" s="160"/>
      <c r="Q405" s="109"/>
      <c r="R405" s="21"/>
      <c r="S405" s="560"/>
      <c r="T405" s="21"/>
      <c r="U405" s="32"/>
      <c r="V405" s="345" t="s">
        <v>312</v>
      </c>
      <c r="W405" s="346"/>
      <c r="X405" s="346"/>
      <c r="Y405" s="346"/>
      <c r="Z405" s="346"/>
      <c r="AA405" s="347"/>
      <c r="AB405" s="564" t="s">
        <v>134</v>
      </c>
      <c r="AC405" s="330"/>
      <c r="AD405" s="330"/>
      <c r="AE405" s="330"/>
      <c r="AF405" s="330"/>
      <c r="AG405" s="330"/>
      <c r="AH405" s="565"/>
    </row>
    <row r="406" spans="1:62" ht="18" customHeight="1">
      <c r="A406" s="133"/>
      <c r="B406" s="38"/>
      <c r="C406" s="21"/>
      <c r="D406" s="21"/>
      <c r="E406" s="21"/>
      <c r="F406" s="21"/>
      <c r="G406" s="21"/>
      <c r="H406" s="21"/>
      <c r="I406" s="21"/>
      <c r="J406" s="294"/>
      <c r="K406" s="295"/>
      <c r="L406" s="295"/>
      <c r="M406" s="340" t="s">
        <v>88</v>
      </c>
      <c r="N406" s="340"/>
      <c r="O406" s="341"/>
      <c r="P406" s="159"/>
      <c r="Q406" s="84"/>
      <c r="R406" s="21"/>
      <c r="S406" s="560"/>
      <c r="T406" s="21"/>
      <c r="U406" s="40"/>
      <c r="V406" s="294"/>
      <c r="W406" s="295"/>
      <c r="X406" s="295"/>
      <c r="Y406" s="315" t="s">
        <v>88</v>
      </c>
      <c r="Z406" s="315"/>
      <c r="AA406" s="316"/>
      <c r="AB406" s="86" t="s">
        <v>135</v>
      </c>
      <c r="AC406" s="87"/>
      <c r="AD406" s="87"/>
      <c r="AE406" s="87"/>
      <c r="AF406" s="87"/>
      <c r="AG406" s="51"/>
      <c r="AH406" s="44"/>
    </row>
    <row r="407" spans="1:62" ht="18" customHeight="1">
      <c r="A407" s="133"/>
      <c r="B407" s="38"/>
      <c r="C407" s="21"/>
      <c r="D407" s="21"/>
      <c r="E407" s="21"/>
      <c r="F407" s="21"/>
      <c r="G407" s="21"/>
      <c r="H407" s="21"/>
      <c r="I407" s="21"/>
      <c r="J407" s="421" t="s">
        <v>313</v>
      </c>
      <c r="K407" s="421"/>
      <c r="L407" s="421"/>
      <c r="M407" s="421"/>
      <c r="N407" s="421"/>
      <c r="O407" s="421"/>
      <c r="P407" s="28"/>
      <c r="Q407" s="84"/>
      <c r="R407" s="21"/>
      <c r="S407" s="560"/>
      <c r="T407" s="21"/>
      <c r="U407" s="21"/>
      <c r="V407" s="88"/>
      <c r="W407" s="88"/>
      <c r="X407" s="88"/>
      <c r="Y407" s="88"/>
      <c r="Z407" s="88"/>
      <c r="AA407" s="88"/>
      <c r="AB407" s="21"/>
      <c r="AC407" s="52"/>
      <c r="AD407" s="52"/>
      <c r="AE407" s="52"/>
      <c r="AF407" s="53"/>
      <c r="AG407" s="53"/>
      <c r="AH407" s="34"/>
    </row>
    <row r="408" spans="1:62" ht="18" customHeight="1">
      <c r="A408" s="133"/>
      <c r="B408" s="38"/>
      <c r="C408" s="21"/>
      <c r="D408" s="21"/>
      <c r="E408" s="21"/>
      <c r="F408" s="21"/>
      <c r="G408" s="21"/>
      <c r="H408" s="21"/>
      <c r="I408" s="21"/>
      <c r="J408" s="368"/>
      <c r="K408" s="368"/>
      <c r="L408" s="368"/>
      <c r="M408" s="368"/>
      <c r="N408" s="368"/>
      <c r="O408" s="368"/>
      <c r="P408" s="48"/>
      <c r="Q408" s="83"/>
      <c r="R408" s="21"/>
      <c r="S408" s="560"/>
      <c r="T408" s="21"/>
      <c r="U408" s="48"/>
      <c r="V408" s="51"/>
      <c r="W408" s="51"/>
      <c r="X408" s="51"/>
      <c r="Y408" s="51"/>
      <c r="Z408" s="51"/>
      <c r="AA408" s="51"/>
      <c r="AB408" s="48"/>
      <c r="AC408" s="48"/>
      <c r="AD408" s="48"/>
      <c r="AE408" s="48"/>
      <c r="AF408" s="48"/>
      <c r="AG408" s="48"/>
      <c r="AH408" s="34"/>
    </row>
    <row r="409" spans="1:62" ht="18" customHeight="1">
      <c r="A409" s="133"/>
      <c r="B409" s="38"/>
      <c r="C409" s="21"/>
      <c r="D409" s="21"/>
      <c r="E409" s="21"/>
      <c r="F409" s="21"/>
      <c r="G409" s="21"/>
      <c r="H409" s="21"/>
      <c r="I409" s="21"/>
      <c r="J409" s="164"/>
      <c r="K409" s="164"/>
      <c r="L409" s="164"/>
      <c r="M409" s="164"/>
      <c r="N409" s="164"/>
      <c r="O409" s="164"/>
      <c r="P409" s="28"/>
      <c r="Q409" s="84"/>
      <c r="R409" s="21"/>
      <c r="S409" s="561"/>
      <c r="T409" s="21"/>
      <c r="U409" s="48"/>
      <c r="V409" s="52"/>
      <c r="W409" s="52"/>
      <c r="X409" s="52"/>
      <c r="Y409" s="53"/>
      <c r="Z409" s="53"/>
      <c r="AA409" s="53"/>
      <c r="AB409" s="51"/>
      <c r="AC409" s="48"/>
      <c r="AD409" s="48"/>
      <c r="AE409" s="48"/>
      <c r="AF409" s="48"/>
      <c r="AG409" s="48"/>
      <c r="AH409" s="34"/>
    </row>
    <row r="410" spans="1:62" ht="18" customHeight="1">
      <c r="B410" s="38"/>
      <c r="C410" s="21"/>
      <c r="D410" s="21"/>
      <c r="E410" s="21"/>
      <c r="F410" s="21"/>
      <c r="G410" s="21"/>
      <c r="H410" s="21"/>
      <c r="I410" s="21"/>
      <c r="J410" s="164"/>
      <c r="K410" s="164"/>
      <c r="L410" s="164"/>
      <c r="M410" s="164"/>
      <c r="N410" s="164"/>
      <c r="O410" s="164"/>
      <c r="P410" s="28"/>
      <c r="Q410" s="84"/>
      <c r="R410" s="21"/>
      <c r="S410" s="21"/>
      <c r="T410" s="51"/>
      <c r="U410" s="51"/>
      <c r="V410" s="51"/>
      <c r="W410" s="51"/>
      <c r="X410" s="51"/>
      <c r="Y410" s="51"/>
      <c r="Z410" s="48"/>
      <c r="AA410" s="48"/>
      <c r="AB410" s="48"/>
      <c r="AC410" s="51"/>
      <c r="AD410" s="51"/>
      <c r="AE410" s="51"/>
      <c r="AF410" s="51"/>
      <c r="AG410" s="51"/>
      <c r="AH410" s="34"/>
    </row>
    <row r="411" spans="1:62" ht="13.5" customHeight="1">
      <c r="B411" s="38"/>
      <c r="C411" s="21"/>
      <c r="D411" s="21"/>
      <c r="E411" s="21"/>
      <c r="F411" s="21"/>
      <c r="G411" s="21"/>
      <c r="H411" s="21"/>
      <c r="I411" s="21"/>
      <c r="J411" s="164"/>
      <c r="K411" s="164"/>
      <c r="L411" s="164"/>
      <c r="M411" s="164"/>
      <c r="N411" s="164"/>
      <c r="O411" s="164"/>
      <c r="P411" s="48"/>
      <c r="Q411" s="83"/>
      <c r="R411" s="32"/>
      <c r="S411" s="21"/>
      <c r="T411" s="21"/>
      <c r="U411" s="48"/>
      <c r="V411" s="51"/>
      <c r="W411" s="51"/>
      <c r="X411" s="51"/>
      <c r="Y411" s="51"/>
      <c r="Z411" s="51"/>
      <c r="AA411" s="51"/>
      <c r="AB411" s="48"/>
      <c r="AC411" s="52"/>
      <c r="AD411" s="52"/>
      <c r="AE411" s="52"/>
      <c r="AF411" s="53"/>
      <c r="AG411" s="53"/>
      <c r="AH411" s="34"/>
    </row>
    <row r="412" spans="1:62" ht="13.5" customHeight="1">
      <c r="B412" s="38"/>
      <c r="C412" s="21"/>
      <c r="D412" s="21"/>
      <c r="E412" s="21"/>
      <c r="F412" s="21"/>
      <c r="G412" s="21"/>
      <c r="H412" s="21"/>
      <c r="I412" s="21"/>
      <c r="J412" s="48"/>
      <c r="K412" s="85"/>
      <c r="L412" s="85"/>
      <c r="M412" s="85"/>
      <c r="N412" s="28"/>
      <c r="O412" s="28"/>
      <c r="P412" s="28"/>
      <c r="Q412" s="84"/>
      <c r="R412" s="32"/>
      <c r="S412" s="21"/>
      <c r="T412" s="21"/>
      <c r="U412" s="48"/>
      <c r="V412" s="52"/>
      <c r="W412" s="52"/>
      <c r="X412" s="52"/>
      <c r="Y412" s="53"/>
      <c r="Z412" s="53"/>
      <c r="AA412" s="53"/>
      <c r="AB412" s="48"/>
      <c r="AC412" s="48"/>
      <c r="AD412" s="48"/>
      <c r="AE412" s="48"/>
      <c r="AF412" s="48"/>
      <c r="AG412" s="48"/>
      <c r="AH412" s="34"/>
    </row>
    <row r="413" spans="1:62" ht="18" customHeight="1">
      <c r="B413" s="38"/>
      <c r="C413" s="21"/>
      <c r="D413" s="21"/>
      <c r="E413" s="21"/>
      <c r="F413" s="21"/>
      <c r="G413" s="21"/>
      <c r="H413" s="21"/>
      <c r="I413" s="21"/>
      <c r="J413" s="48"/>
      <c r="K413" s="85"/>
      <c r="L413" s="85"/>
      <c r="M413" s="85"/>
      <c r="N413" s="28"/>
      <c r="O413" s="28"/>
      <c r="P413" s="28"/>
      <c r="Q413" s="84"/>
      <c r="R413" s="32"/>
      <c r="S413" s="21"/>
      <c r="T413" s="62"/>
      <c r="U413" s="51"/>
      <c r="V413" s="51"/>
      <c r="W413" s="51"/>
      <c r="X413" s="51"/>
      <c r="Y413" s="51"/>
      <c r="Z413" s="21"/>
      <c r="AA413" s="21"/>
      <c r="AB413" s="21"/>
      <c r="AC413" s="48"/>
      <c r="AD413" s="48"/>
      <c r="AE413" s="48"/>
      <c r="AF413" s="48"/>
      <c r="AG413" s="48"/>
      <c r="AH413" s="34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</row>
    <row r="414" spans="1:62" ht="18" customHeight="1">
      <c r="B414" s="38"/>
      <c r="C414" s="21"/>
      <c r="D414" s="21"/>
      <c r="E414" s="21"/>
      <c r="F414" s="21"/>
      <c r="G414" s="21"/>
      <c r="H414" s="21"/>
      <c r="I414" s="21"/>
      <c r="J414" s="48"/>
      <c r="K414" s="48"/>
      <c r="L414" s="48"/>
      <c r="M414" s="48"/>
      <c r="N414" s="48"/>
      <c r="O414" s="48"/>
      <c r="P414" s="48"/>
      <c r="Q414" s="83"/>
      <c r="R414" s="33"/>
      <c r="S414" s="46"/>
      <c r="T414" s="384" t="s">
        <v>53</v>
      </c>
      <c r="U414" s="343"/>
      <c r="V414" s="343"/>
      <c r="W414" s="343"/>
      <c r="X414" s="343"/>
      <c r="Y414" s="344"/>
      <c r="Z414" s="21"/>
      <c r="AA414" s="63"/>
      <c r="AB414" s="63"/>
      <c r="AC414" s="85"/>
      <c r="AD414" s="85"/>
      <c r="AE414" s="63"/>
      <c r="AF414" s="63"/>
      <c r="AG414" s="63"/>
      <c r="AH414" s="6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</row>
    <row r="415" spans="1:62" ht="18" customHeight="1">
      <c r="B415" s="38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508">
        <f>J400+J403+J406-V403-V406</f>
        <v>0</v>
      </c>
      <c r="U415" s="509"/>
      <c r="V415" s="509"/>
      <c r="W415" s="340" t="s">
        <v>85</v>
      </c>
      <c r="X415" s="340"/>
      <c r="Y415" s="341"/>
      <c r="Z415" s="56" t="s">
        <v>264</v>
      </c>
      <c r="AA415" s="49"/>
      <c r="AB415" s="48"/>
      <c r="AC415" s="52"/>
      <c r="AD415" s="52"/>
      <c r="AE415" s="52"/>
      <c r="AF415" s="53"/>
      <c r="AG415" s="53"/>
      <c r="AH415" s="5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</row>
    <row r="416" spans="1:62" ht="18" customHeight="1">
      <c r="B416" s="38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149"/>
      <c r="T416" s="149"/>
      <c r="U416" s="149"/>
      <c r="V416" s="149"/>
      <c r="W416" s="149"/>
      <c r="X416" s="149"/>
      <c r="Y416" s="53"/>
      <c r="Z416" s="56"/>
      <c r="AA416" s="49"/>
      <c r="AB416" s="48"/>
      <c r="AC416" s="52"/>
      <c r="AD416" s="52"/>
      <c r="AE416" s="52"/>
      <c r="AF416" s="53"/>
      <c r="AG416" s="53"/>
      <c r="AH416" s="55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</row>
    <row r="417" spans="1:64" ht="18" customHeight="1">
      <c r="B417" s="38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149"/>
      <c r="T417" s="149"/>
      <c r="U417" s="149"/>
      <c r="V417" s="149"/>
      <c r="W417" s="149"/>
      <c r="X417" s="149"/>
      <c r="Y417" s="53"/>
      <c r="Z417" s="56"/>
      <c r="AA417" s="49"/>
      <c r="AB417" s="48"/>
      <c r="AC417" s="52"/>
      <c r="AD417" s="52"/>
      <c r="AE417" s="52"/>
      <c r="AF417" s="53"/>
      <c r="AG417" s="53"/>
      <c r="AH417" s="55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</row>
    <row r="418" spans="1:64" ht="18" customHeight="1">
      <c r="B418" s="38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149"/>
      <c r="T418" s="149"/>
      <c r="U418" s="149"/>
      <c r="V418" s="149"/>
      <c r="W418" s="149"/>
      <c r="X418" s="149"/>
      <c r="Y418" s="53"/>
      <c r="Z418" s="56"/>
      <c r="AA418" s="49"/>
      <c r="AB418" s="48"/>
      <c r="AC418" s="52"/>
      <c r="AD418" s="52"/>
      <c r="AE418" s="52"/>
      <c r="AF418" s="53"/>
      <c r="AG418" s="53"/>
      <c r="AH418" s="55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</row>
    <row r="419" spans="1:64" ht="13.5" customHeight="1">
      <c r="B419" s="38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34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</row>
    <row r="420" spans="1:64" ht="36" customHeight="1">
      <c r="B420" s="387" t="s">
        <v>106</v>
      </c>
      <c r="C420" s="433" t="s">
        <v>109</v>
      </c>
      <c r="D420" s="296"/>
      <c r="E420" s="296"/>
      <c r="F420" s="296"/>
      <c r="G420" s="434"/>
      <c r="H420" s="339" t="s">
        <v>111</v>
      </c>
      <c r="I420" s="337"/>
      <c r="J420" s="337"/>
      <c r="K420" s="337"/>
      <c r="L420" s="337"/>
      <c r="M420" s="337"/>
      <c r="N420" s="422" t="s">
        <v>110</v>
      </c>
      <c r="O420" s="423"/>
      <c r="P420" s="423"/>
      <c r="Q420" s="423"/>
      <c r="R420" s="423"/>
      <c r="S420" s="336" t="s">
        <v>137</v>
      </c>
      <c r="T420" s="337"/>
      <c r="U420" s="337"/>
      <c r="V420" s="337"/>
      <c r="W420" s="338"/>
      <c r="X420" s="339" t="s">
        <v>111</v>
      </c>
      <c r="Y420" s="337"/>
      <c r="Z420" s="337"/>
      <c r="AA420" s="337"/>
      <c r="AB420" s="337"/>
      <c r="AC420" s="338"/>
      <c r="AD420" s="422" t="s">
        <v>110</v>
      </c>
      <c r="AE420" s="423"/>
      <c r="AF420" s="423"/>
      <c r="AG420" s="423"/>
      <c r="AH420" s="424"/>
      <c r="AK420" s="278" t="s">
        <v>1627</v>
      </c>
      <c r="AL420" s="278"/>
      <c r="AM420" s="278"/>
      <c r="AN420" s="278"/>
      <c r="AO420" s="278"/>
      <c r="AP420" s="278"/>
      <c r="AQ420" s="278"/>
      <c r="AR420" s="278"/>
      <c r="AS420" s="278"/>
      <c r="AT420" s="278"/>
      <c r="AU420" s="278"/>
      <c r="AV420" s="278"/>
      <c r="AW420" s="278"/>
      <c r="AX420" s="278"/>
      <c r="AY420" s="278"/>
      <c r="AZ420" s="278"/>
      <c r="BA420" s="278"/>
      <c r="BB420" s="278"/>
      <c r="BC420" s="278"/>
      <c r="BD420" s="278"/>
      <c r="BE420" s="278"/>
      <c r="BF420" s="278"/>
      <c r="BG420" s="278"/>
      <c r="BH420" s="278"/>
      <c r="BI420" s="278"/>
      <c r="BJ420" s="278"/>
    </row>
    <row r="421" spans="1:64" ht="24" customHeight="1">
      <c r="B421" s="388"/>
      <c r="C421" s="319"/>
      <c r="D421" s="320"/>
      <c r="E421" s="320"/>
      <c r="F421" s="320"/>
      <c r="G421" s="321"/>
      <c r="H421" s="322"/>
      <c r="I421" s="323"/>
      <c r="J421" s="323"/>
      <c r="K421" s="323"/>
      <c r="L421" s="323"/>
      <c r="M421" s="324"/>
      <c r="N421" s="406"/>
      <c r="O421" s="407"/>
      <c r="P421" s="407"/>
      <c r="Q421" s="407"/>
      <c r="R421" s="407"/>
      <c r="S421" s="611"/>
      <c r="T421" s="612"/>
      <c r="U421" s="612"/>
      <c r="V421" s="612"/>
      <c r="W421" s="613"/>
      <c r="X421" s="322"/>
      <c r="Y421" s="323"/>
      <c r="Z421" s="323"/>
      <c r="AA421" s="323"/>
      <c r="AB421" s="323"/>
      <c r="AC421" s="324"/>
      <c r="AD421" s="406"/>
      <c r="AE421" s="407"/>
      <c r="AF421" s="407"/>
      <c r="AG421" s="407"/>
      <c r="AH421" s="416"/>
      <c r="AK421" s="278"/>
      <c r="AL421" s="278"/>
      <c r="AM421" s="278"/>
      <c r="AN421" s="278"/>
      <c r="AO421" s="278"/>
      <c r="AP421" s="278"/>
      <c r="AQ421" s="278"/>
      <c r="AR421" s="278"/>
      <c r="AS421" s="278"/>
      <c r="AT421" s="278"/>
      <c r="AU421" s="278"/>
      <c r="AV421" s="278"/>
      <c r="AW421" s="278"/>
      <c r="AX421" s="278"/>
      <c r="AY421" s="278"/>
      <c r="AZ421" s="278"/>
      <c r="BA421" s="278"/>
      <c r="BB421" s="278"/>
      <c r="BC421" s="278"/>
      <c r="BD421" s="278"/>
      <c r="BE421" s="278"/>
      <c r="BF421" s="278"/>
      <c r="BG421" s="278"/>
      <c r="BH421" s="278"/>
      <c r="BI421" s="278"/>
      <c r="BJ421" s="278"/>
    </row>
    <row r="422" spans="1:64" ht="24" customHeight="1">
      <c r="B422" s="388"/>
      <c r="C422" s="319"/>
      <c r="D422" s="320"/>
      <c r="E422" s="320"/>
      <c r="F422" s="320"/>
      <c r="G422" s="321"/>
      <c r="H422" s="322"/>
      <c r="I422" s="323"/>
      <c r="J422" s="323"/>
      <c r="K422" s="323"/>
      <c r="L422" s="323"/>
      <c r="M422" s="324"/>
      <c r="N422" s="406"/>
      <c r="O422" s="407"/>
      <c r="P422" s="407"/>
      <c r="Q422" s="407"/>
      <c r="R422" s="407"/>
      <c r="S422" s="611"/>
      <c r="T422" s="612"/>
      <c r="U422" s="612"/>
      <c r="V422" s="612"/>
      <c r="W422" s="613"/>
      <c r="X422" s="322"/>
      <c r="Y422" s="323"/>
      <c r="Z422" s="323"/>
      <c r="AA422" s="323"/>
      <c r="AB422" s="323"/>
      <c r="AC422" s="324"/>
      <c r="AD422" s="406"/>
      <c r="AE422" s="407"/>
      <c r="AF422" s="407"/>
      <c r="AG422" s="407"/>
      <c r="AH422" s="416"/>
      <c r="AK422" s="278" t="s">
        <v>1626</v>
      </c>
      <c r="AL422" s="278"/>
      <c r="AM422" s="278"/>
      <c r="AN422" s="278"/>
      <c r="AO422" s="278"/>
      <c r="AP422" s="278"/>
      <c r="AQ422" s="278"/>
      <c r="AR422" s="278"/>
      <c r="AS422" s="278"/>
      <c r="AT422" s="278"/>
      <c r="AU422" s="278"/>
      <c r="AV422" s="278"/>
      <c r="AW422" s="278"/>
      <c r="AX422" s="278"/>
      <c r="AY422" s="278"/>
      <c r="AZ422" s="278"/>
      <c r="BA422" s="278"/>
      <c r="BB422" s="278"/>
      <c r="BC422" s="278"/>
      <c r="BD422" s="278"/>
      <c r="BE422" s="278"/>
      <c r="BF422" s="278"/>
      <c r="BG422" s="278"/>
      <c r="BH422" s="278"/>
      <c r="BI422" s="278"/>
      <c r="BJ422" s="278"/>
    </row>
    <row r="423" spans="1:64" ht="24" customHeight="1">
      <c r="B423" s="388"/>
      <c r="C423" s="319"/>
      <c r="D423" s="320"/>
      <c r="E423" s="320"/>
      <c r="F423" s="320"/>
      <c r="G423" s="321"/>
      <c r="H423" s="322"/>
      <c r="I423" s="323"/>
      <c r="J423" s="323"/>
      <c r="K423" s="323"/>
      <c r="L423" s="323"/>
      <c r="M423" s="324"/>
      <c r="N423" s="406"/>
      <c r="O423" s="407"/>
      <c r="P423" s="407"/>
      <c r="Q423" s="407"/>
      <c r="R423" s="407"/>
      <c r="S423" s="611"/>
      <c r="T423" s="612"/>
      <c r="U423" s="612"/>
      <c r="V423" s="612"/>
      <c r="W423" s="613"/>
      <c r="X423" s="322"/>
      <c r="Y423" s="323"/>
      <c r="Z423" s="323"/>
      <c r="AA423" s="323"/>
      <c r="AB423" s="323"/>
      <c r="AC423" s="324"/>
      <c r="AD423" s="406"/>
      <c r="AE423" s="407"/>
      <c r="AF423" s="407"/>
      <c r="AG423" s="407"/>
      <c r="AH423" s="416"/>
      <c r="AK423" s="278"/>
      <c r="AL423" s="278"/>
      <c r="AM423" s="278"/>
      <c r="AN423" s="278"/>
      <c r="AO423" s="278"/>
      <c r="AP423" s="278"/>
      <c r="AQ423" s="278"/>
      <c r="AR423" s="278"/>
      <c r="AS423" s="278"/>
      <c r="AT423" s="278"/>
      <c r="AU423" s="278"/>
      <c r="AV423" s="278"/>
      <c r="AW423" s="278"/>
      <c r="AX423" s="278"/>
      <c r="AY423" s="278"/>
      <c r="AZ423" s="278"/>
      <c r="BA423" s="278"/>
      <c r="BB423" s="278"/>
      <c r="BC423" s="278"/>
      <c r="BD423" s="278"/>
      <c r="BE423" s="278"/>
      <c r="BF423" s="278"/>
      <c r="BG423" s="278"/>
      <c r="BH423" s="278"/>
      <c r="BI423" s="278"/>
      <c r="BJ423" s="278"/>
    </row>
    <row r="424" spans="1:64" ht="24" customHeight="1">
      <c r="B424" s="388"/>
      <c r="C424" s="319"/>
      <c r="D424" s="320"/>
      <c r="E424" s="320"/>
      <c r="F424" s="320"/>
      <c r="G424" s="321"/>
      <c r="H424" s="322"/>
      <c r="I424" s="323"/>
      <c r="J424" s="323"/>
      <c r="K424" s="323"/>
      <c r="L424" s="323"/>
      <c r="M424" s="324"/>
      <c r="N424" s="406"/>
      <c r="O424" s="407"/>
      <c r="P424" s="407"/>
      <c r="Q424" s="407"/>
      <c r="R424" s="407"/>
      <c r="S424" s="611"/>
      <c r="T424" s="612"/>
      <c r="U424" s="612"/>
      <c r="V424" s="612"/>
      <c r="W424" s="613"/>
      <c r="X424" s="322"/>
      <c r="Y424" s="323"/>
      <c r="Z424" s="323"/>
      <c r="AA424" s="323"/>
      <c r="AB424" s="323"/>
      <c r="AC424" s="324"/>
      <c r="AD424" s="406"/>
      <c r="AE424" s="407"/>
      <c r="AF424" s="407"/>
      <c r="AG424" s="407"/>
      <c r="AH424" s="416"/>
      <c r="AK424" s="278"/>
      <c r="AL424" s="278"/>
      <c r="AM424" s="278"/>
      <c r="AN424" s="278"/>
      <c r="AO424" s="278"/>
      <c r="AP424" s="278"/>
      <c r="AQ424" s="278"/>
      <c r="AR424" s="278"/>
      <c r="AS424" s="278"/>
      <c r="AT424" s="278"/>
      <c r="AU424" s="278"/>
      <c r="AV424" s="278"/>
      <c r="AW424" s="278"/>
      <c r="AX424" s="278"/>
      <c r="AY424" s="278"/>
      <c r="AZ424" s="278"/>
      <c r="BA424" s="278"/>
      <c r="BB424" s="278"/>
      <c r="BC424" s="278"/>
      <c r="BD424" s="278"/>
      <c r="BE424" s="278"/>
      <c r="BF424" s="278"/>
      <c r="BG424" s="278"/>
      <c r="BH424" s="278"/>
      <c r="BI424" s="278"/>
      <c r="BJ424" s="278"/>
    </row>
    <row r="425" spans="1:64" ht="24" customHeight="1" thickBot="1">
      <c r="B425" s="389"/>
      <c r="C425" s="417"/>
      <c r="D425" s="418"/>
      <c r="E425" s="418"/>
      <c r="F425" s="418"/>
      <c r="G425" s="419"/>
      <c r="H425" s="497"/>
      <c r="I425" s="498"/>
      <c r="J425" s="498"/>
      <c r="K425" s="498"/>
      <c r="L425" s="498"/>
      <c r="M425" s="499"/>
      <c r="N425" s="500"/>
      <c r="O425" s="501"/>
      <c r="P425" s="501"/>
      <c r="Q425" s="501"/>
      <c r="R425" s="501"/>
      <c r="S425" s="608"/>
      <c r="T425" s="609"/>
      <c r="U425" s="609"/>
      <c r="V425" s="609"/>
      <c r="W425" s="610"/>
      <c r="X425" s="497"/>
      <c r="Y425" s="498"/>
      <c r="Z425" s="498"/>
      <c r="AA425" s="498"/>
      <c r="AB425" s="498"/>
      <c r="AC425" s="499"/>
      <c r="AD425" s="500"/>
      <c r="AE425" s="501"/>
      <c r="AF425" s="501"/>
      <c r="AG425" s="501"/>
      <c r="AH425" s="503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</row>
    <row r="426" spans="1:64" ht="14.25" thickBot="1">
      <c r="B426" s="20"/>
      <c r="C426" s="20"/>
      <c r="D426" s="20"/>
      <c r="E426" s="20"/>
      <c r="F426" s="20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  <c r="U426" s="134"/>
      <c r="V426" s="134"/>
      <c r="W426" s="134"/>
      <c r="X426" s="134"/>
      <c r="Y426" s="134"/>
      <c r="Z426" s="134"/>
      <c r="AA426" s="134"/>
      <c r="AB426" s="134"/>
      <c r="AC426" s="134"/>
      <c r="AD426" s="134"/>
      <c r="AE426" s="134"/>
      <c r="AF426" s="134"/>
      <c r="AG426" s="134"/>
      <c r="AH426" s="20"/>
    </row>
    <row r="427" spans="1:64" ht="13.5" customHeight="1">
      <c r="A427" s="133"/>
      <c r="B427" s="408" t="s">
        <v>254</v>
      </c>
      <c r="C427" s="409"/>
      <c r="D427" s="409"/>
      <c r="E427" s="41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79" t="s">
        <v>1623</v>
      </c>
      <c r="AC427" s="279"/>
      <c r="AD427" s="279"/>
      <c r="AE427" s="279"/>
      <c r="AF427" s="279"/>
      <c r="AG427" s="279"/>
      <c r="AH427" s="279"/>
      <c r="BL427" s="256">
        <f ca="1">Check!$N$23</f>
        <v>0</v>
      </c>
    </row>
    <row r="428" spans="1:64" ht="14.25" thickBot="1">
      <c r="A428" s="133"/>
      <c r="B428" s="411"/>
      <c r="C428" s="412"/>
      <c r="D428" s="412"/>
      <c r="E428" s="413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</row>
    <row r="429" spans="1:64">
      <c r="A429" s="133"/>
      <c r="B429" s="28"/>
      <c r="C429" s="28"/>
      <c r="D429" s="28"/>
      <c r="E429" s="28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</row>
    <row r="430" spans="1:64" ht="25.5">
      <c r="A430" s="133"/>
      <c r="B430" s="414" t="s">
        <v>274</v>
      </c>
      <c r="C430" s="415"/>
      <c r="D430" s="415"/>
      <c r="E430" s="415"/>
      <c r="F430" s="415"/>
      <c r="G430" s="415"/>
      <c r="H430" s="415"/>
      <c r="I430" s="415"/>
      <c r="J430" s="415"/>
      <c r="K430" s="415"/>
      <c r="L430" s="415"/>
      <c r="M430" s="415"/>
      <c r="N430" s="415"/>
      <c r="O430" s="415"/>
      <c r="P430" s="415"/>
      <c r="Q430" s="415"/>
      <c r="R430" s="415"/>
      <c r="S430" s="415"/>
      <c r="T430" s="415"/>
      <c r="U430" s="415"/>
      <c r="V430" s="415"/>
      <c r="W430" s="415"/>
      <c r="X430" s="415"/>
      <c r="Y430" s="415"/>
      <c r="Z430" s="415"/>
      <c r="AA430" s="415"/>
      <c r="AB430" s="415"/>
      <c r="AC430" s="415"/>
      <c r="AD430" s="415"/>
      <c r="AE430" s="415"/>
      <c r="AF430" s="415"/>
      <c r="AG430" s="415"/>
      <c r="AH430" s="415"/>
    </row>
    <row r="431" spans="1:64" ht="14.25" thickBot="1"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</row>
    <row r="432" spans="1:64" ht="24" customHeight="1" thickBot="1">
      <c r="B432" s="473" t="s">
        <v>175</v>
      </c>
      <c r="C432" s="474"/>
      <c r="D432" s="474"/>
      <c r="E432" s="474"/>
      <c r="F432" s="474"/>
      <c r="G432" s="474"/>
      <c r="H432" s="474"/>
      <c r="I432" s="474"/>
      <c r="J432" s="474"/>
      <c r="K432" s="474"/>
      <c r="L432" s="474"/>
      <c r="M432" s="474"/>
      <c r="N432" s="474"/>
      <c r="O432" s="474"/>
      <c r="P432" s="474"/>
      <c r="Q432" s="474"/>
      <c r="R432" s="474"/>
      <c r="S432" s="474"/>
      <c r="T432" s="474"/>
      <c r="U432" s="474"/>
      <c r="V432" s="474"/>
      <c r="W432" s="474"/>
      <c r="X432" s="474"/>
      <c r="Y432" s="474"/>
      <c r="Z432" s="474"/>
      <c r="AA432" s="474"/>
      <c r="AB432" s="474"/>
      <c r="AC432" s="474"/>
      <c r="AD432" s="474"/>
      <c r="AE432" s="474"/>
      <c r="AF432" s="474"/>
      <c r="AG432" s="474"/>
      <c r="AH432" s="475"/>
    </row>
    <row r="433" spans="2:62" ht="14.25" customHeight="1" thickTop="1">
      <c r="B433" s="538" t="s">
        <v>176</v>
      </c>
      <c r="C433" s="111"/>
      <c r="D433" s="17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  <c r="S433" s="111"/>
      <c r="T433" s="111"/>
      <c r="U433" s="111"/>
      <c r="V433" s="111"/>
      <c r="W433" s="111"/>
      <c r="X433" s="111"/>
      <c r="Y433" s="111"/>
      <c r="Z433" s="111"/>
      <c r="AA433" s="111"/>
      <c r="AB433" s="111"/>
      <c r="AC433" s="111"/>
      <c r="AD433" s="111"/>
      <c r="AE433" s="111"/>
      <c r="AF433" s="111"/>
      <c r="AG433" s="111"/>
      <c r="AH433" s="112"/>
    </row>
    <row r="434" spans="2:62" ht="13.5" customHeight="1">
      <c r="B434" s="539"/>
      <c r="C434" s="111"/>
      <c r="D434" s="273"/>
      <c r="E434" s="265" t="s">
        <v>1611</v>
      </c>
      <c r="F434" s="111"/>
      <c r="G434" s="111"/>
      <c r="H434" s="111"/>
      <c r="I434" s="273"/>
      <c r="J434" s="265" t="s">
        <v>1612</v>
      </c>
      <c r="K434" s="111"/>
      <c r="L434" s="111"/>
      <c r="M434" s="111"/>
      <c r="N434" s="273"/>
      <c r="O434" s="111" t="s">
        <v>1613</v>
      </c>
      <c r="P434" s="111"/>
      <c r="Q434" s="111"/>
      <c r="R434" s="111"/>
      <c r="S434" s="273"/>
      <c r="T434" s="541" t="s">
        <v>1614</v>
      </c>
      <c r="U434" s="542"/>
      <c r="V434" s="542"/>
      <c r="W434" s="542"/>
      <c r="X434" s="542"/>
      <c r="Y434" s="542"/>
      <c r="Z434" s="542"/>
      <c r="AA434" s="542"/>
      <c r="AB434" s="542"/>
      <c r="AC434" s="542"/>
      <c r="AD434" s="542"/>
      <c r="AE434" s="542"/>
      <c r="AF434" s="542"/>
      <c r="AG434" s="542"/>
      <c r="AH434" s="543"/>
      <c r="AK434" s="276" t="str">
        <f ca="1">Check!S547</f>
        <v/>
      </c>
      <c r="AL434" s="276"/>
      <c r="AM434" s="276"/>
      <c r="AN434" s="276"/>
      <c r="AO434" s="276"/>
      <c r="AP434" s="276"/>
      <c r="AQ434" s="276"/>
      <c r="AR434" s="276"/>
      <c r="AS434" s="276"/>
      <c r="AT434" s="276"/>
      <c r="AU434" s="276"/>
      <c r="AV434" s="276"/>
      <c r="AW434" s="276"/>
      <c r="AX434" s="276"/>
      <c r="AY434" s="276"/>
      <c r="AZ434" s="276"/>
      <c r="BA434" s="276"/>
      <c r="BB434" s="276"/>
      <c r="BC434" s="276"/>
      <c r="BD434" s="276"/>
      <c r="BE434" s="276"/>
      <c r="BF434" s="276"/>
      <c r="BG434" s="276"/>
      <c r="BH434" s="276"/>
      <c r="BI434" s="276"/>
      <c r="BJ434" s="276"/>
    </row>
    <row r="435" spans="2:62">
      <c r="B435" s="539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  <c r="S435" s="111"/>
      <c r="T435" s="542"/>
      <c r="U435" s="542"/>
      <c r="V435" s="542"/>
      <c r="W435" s="542"/>
      <c r="X435" s="542"/>
      <c r="Y435" s="542"/>
      <c r="Z435" s="542"/>
      <c r="AA435" s="542"/>
      <c r="AB435" s="542"/>
      <c r="AC435" s="542"/>
      <c r="AD435" s="542"/>
      <c r="AE435" s="542"/>
      <c r="AF435" s="542"/>
      <c r="AG435" s="542"/>
      <c r="AH435" s="543"/>
    </row>
    <row r="436" spans="2:62">
      <c r="B436" s="539"/>
      <c r="C436" s="111"/>
      <c r="D436" s="273"/>
      <c r="E436" s="544" t="s">
        <v>1615</v>
      </c>
      <c r="F436" s="545"/>
      <c r="G436" s="545"/>
      <c r="H436" s="545"/>
      <c r="I436" s="545"/>
      <c r="J436" s="545"/>
      <c r="K436" s="545"/>
      <c r="L436" s="545"/>
      <c r="M436" s="545"/>
      <c r="N436" s="546"/>
      <c r="O436" s="546"/>
      <c r="P436" s="546"/>
      <c r="Q436" s="546"/>
      <c r="R436" s="546"/>
      <c r="S436" s="546"/>
      <c r="T436" s="546"/>
      <c r="U436" s="546"/>
      <c r="V436" s="546"/>
      <c r="W436" s="546"/>
      <c r="X436" s="546"/>
      <c r="Y436" s="546"/>
      <c r="Z436" s="546"/>
      <c r="AA436" s="546"/>
      <c r="AB436" s="546"/>
      <c r="AC436" s="546"/>
      <c r="AD436" s="546"/>
      <c r="AE436" s="546"/>
      <c r="AF436" s="111" t="s">
        <v>139</v>
      </c>
      <c r="AG436" s="111"/>
      <c r="AH436" s="112"/>
    </row>
    <row r="437" spans="2:62">
      <c r="B437" s="540"/>
      <c r="C437" s="113"/>
      <c r="D437" s="113"/>
      <c r="E437" s="113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  <c r="T437" s="113"/>
      <c r="U437" s="113"/>
      <c r="V437" s="113"/>
      <c r="W437" s="113"/>
      <c r="X437" s="113"/>
      <c r="Y437" s="113"/>
      <c r="Z437" s="113"/>
      <c r="AA437" s="113"/>
      <c r="AB437" s="113"/>
      <c r="AC437" s="113"/>
      <c r="AD437" s="113"/>
      <c r="AE437" s="113"/>
      <c r="AF437" s="113"/>
      <c r="AG437" s="113"/>
      <c r="AH437" s="114"/>
    </row>
    <row r="438" spans="2:62" ht="9.9499999999999993" customHeight="1">
      <c r="B438" s="454" t="s">
        <v>48</v>
      </c>
      <c r="C438" s="357" t="s">
        <v>83</v>
      </c>
      <c r="D438" s="468"/>
      <c r="E438" s="468"/>
      <c r="F438" s="468"/>
      <c r="G438" s="462"/>
      <c r="H438" s="392"/>
      <c r="I438" s="393"/>
      <c r="J438" s="393"/>
      <c r="K438" s="393"/>
      <c r="L438" s="393"/>
      <c r="M438" s="393"/>
      <c r="N438" s="393"/>
      <c r="O438" s="393"/>
      <c r="P438" s="298" t="s">
        <v>69</v>
      </c>
      <c r="Q438" s="298"/>
      <c r="R438" s="396"/>
      <c r="S438" s="357" t="s">
        <v>84</v>
      </c>
      <c r="T438" s="358"/>
      <c r="U438" s="358"/>
      <c r="V438" s="358"/>
      <c r="W438" s="359"/>
      <c r="X438" s="306"/>
      <c r="Y438" s="365"/>
      <c r="Z438" s="365"/>
      <c r="AA438" s="365"/>
      <c r="AB438" s="365"/>
      <c r="AC438" s="365"/>
      <c r="AD438" s="365"/>
      <c r="AE438" s="365"/>
      <c r="AF438" s="298" t="s">
        <v>86</v>
      </c>
      <c r="AG438" s="298"/>
      <c r="AH438" s="299"/>
      <c r="AK438" s="276" t="str">
        <f ca="1">Check!S553</f>
        <v/>
      </c>
      <c r="AL438" s="276"/>
      <c r="AM438" s="276"/>
      <c r="AN438" s="276"/>
      <c r="AO438" s="276"/>
      <c r="AP438" s="276"/>
      <c r="AQ438" s="276"/>
      <c r="AR438" s="276"/>
      <c r="AS438" s="276"/>
      <c r="AT438" s="276"/>
      <c r="AU438" s="276"/>
      <c r="AV438" s="276"/>
      <c r="AW438" s="276"/>
      <c r="AX438" s="276"/>
      <c r="AY438" s="276"/>
      <c r="AZ438" s="276"/>
      <c r="BA438" s="276"/>
      <c r="BB438" s="276"/>
      <c r="BC438" s="276"/>
      <c r="BD438" s="276"/>
      <c r="BE438" s="276"/>
      <c r="BF438" s="276"/>
      <c r="BG438" s="276"/>
      <c r="BH438" s="276"/>
      <c r="BI438" s="276"/>
      <c r="BJ438" s="276"/>
    </row>
    <row r="439" spans="2:62" ht="9.9499999999999993" customHeight="1">
      <c r="B439" s="454"/>
      <c r="C439" s="467"/>
      <c r="D439" s="468"/>
      <c r="E439" s="468"/>
      <c r="F439" s="468"/>
      <c r="G439" s="462"/>
      <c r="H439" s="392"/>
      <c r="I439" s="393"/>
      <c r="J439" s="393"/>
      <c r="K439" s="393"/>
      <c r="L439" s="393"/>
      <c r="M439" s="393"/>
      <c r="N439" s="393"/>
      <c r="O439" s="393"/>
      <c r="P439" s="298"/>
      <c r="Q439" s="298"/>
      <c r="R439" s="396"/>
      <c r="S439" s="357"/>
      <c r="T439" s="358"/>
      <c r="U439" s="358"/>
      <c r="V439" s="358"/>
      <c r="W439" s="359"/>
      <c r="X439" s="306"/>
      <c r="Y439" s="365"/>
      <c r="Z439" s="365"/>
      <c r="AA439" s="365"/>
      <c r="AB439" s="365"/>
      <c r="AC439" s="365"/>
      <c r="AD439" s="365"/>
      <c r="AE439" s="365"/>
      <c r="AF439" s="298"/>
      <c r="AG439" s="298"/>
      <c r="AH439" s="299"/>
      <c r="AK439" s="276"/>
      <c r="AL439" s="276"/>
      <c r="AM439" s="276"/>
      <c r="AN439" s="276"/>
      <c r="AO439" s="276"/>
      <c r="AP439" s="276"/>
      <c r="AQ439" s="276"/>
      <c r="AR439" s="276"/>
      <c r="AS439" s="276"/>
      <c r="AT439" s="276"/>
      <c r="AU439" s="276"/>
      <c r="AV439" s="276"/>
      <c r="AW439" s="276"/>
      <c r="AX439" s="276"/>
      <c r="AY439" s="276"/>
      <c r="AZ439" s="276"/>
      <c r="BA439" s="276"/>
      <c r="BB439" s="276"/>
      <c r="BC439" s="276"/>
      <c r="BD439" s="276"/>
      <c r="BE439" s="276"/>
      <c r="BF439" s="276"/>
      <c r="BG439" s="276"/>
      <c r="BH439" s="276"/>
      <c r="BI439" s="276"/>
      <c r="BJ439" s="276"/>
    </row>
    <row r="440" spans="2:62" ht="9.9499999999999993" customHeight="1">
      <c r="B440" s="454"/>
      <c r="C440" s="467"/>
      <c r="D440" s="468"/>
      <c r="E440" s="468"/>
      <c r="F440" s="468"/>
      <c r="G440" s="462"/>
      <c r="H440" s="392"/>
      <c r="I440" s="393"/>
      <c r="J440" s="393"/>
      <c r="K440" s="393"/>
      <c r="L440" s="393"/>
      <c r="M440" s="393"/>
      <c r="N440" s="393"/>
      <c r="O440" s="393"/>
      <c r="P440" s="298"/>
      <c r="Q440" s="298"/>
      <c r="R440" s="396"/>
      <c r="S440" s="357"/>
      <c r="T440" s="358"/>
      <c r="U440" s="358"/>
      <c r="V440" s="358"/>
      <c r="W440" s="359"/>
      <c r="X440" s="304"/>
      <c r="Y440" s="317"/>
      <c r="Z440" s="317"/>
      <c r="AA440" s="317"/>
      <c r="AB440" s="317"/>
      <c r="AC440" s="317"/>
      <c r="AD440" s="317"/>
      <c r="AE440" s="317"/>
      <c r="AF440" s="313" t="s">
        <v>119</v>
      </c>
      <c r="AG440" s="313"/>
      <c r="AH440" s="314"/>
    </row>
    <row r="441" spans="2:62" ht="9.9499999999999993" customHeight="1">
      <c r="B441" s="454"/>
      <c r="C441" s="467"/>
      <c r="D441" s="468"/>
      <c r="E441" s="468"/>
      <c r="F441" s="468"/>
      <c r="G441" s="462"/>
      <c r="H441" s="392"/>
      <c r="I441" s="393"/>
      <c r="J441" s="393"/>
      <c r="K441" s="393"/>
      <c r="L441" s="393"/>
      <c r="M441" s="393"/>
      <c r="N441" s="393"/>
      <c r="O441" s="393"/>
      <c r="P441" s="298"/>
      <c r="Q441" s="298"/>
      <c r="R441" s="396"/>
      <c r="S441" s="357"/>
      <c r="T441" s="358"/>
      <c r="U441" s="358"/>
      <c r="V441" s="358"/>
      <c r="W441" s="359"/>
      <c r="X441" s="306"/>
      <c r="Y441" s="365"/>
      <c r="Z441" s="365"/>
      <c r="AA441" s="365"/>
      <c r="AB441" s="365"/>
      <c r="AC441" s="365"/>
      <c r="AD441" s="365"/>
      <c r="AE441" s="365"/>
      <c r="AF441" s="298"/>
      <c r="AG441" s="298"/>
      <c r="AH441" s="299"/>
      <c r="AK441" s="277" t="str">
        <f ca="1">Check!S554&amp;Check!S555&amp;Check!S557</f>
        <v/>
      </c>
      <c r="AL441" s="277"/>
      <c r="AM441" s="277"/>
      <c r="AN441" s="277"/>
      <c r="AO441" s="277"/>
      <c r="AP441" s="277"/>
      <c r="AQ441" s="277"/>
      <c r="AR441" s="277"/>
      <c r="AS441" s="277"/>
      <c r="AT441" s="277"/>
      <c r="AU441" s="277"/>
      <c r="AV441" s="277"/>
      <c r="AW441" s="277"/>
      <c r="AX441" s="277"/>
      <c r="AY441" s="277"/>
      <c r="AZ441" s="277"/>
      <c r="BA441" s="277"/>
      <c r="BB441" s="277"/>
      <c r="BC441" s="277"/>
      <c r="BD441" s="277"/>
      <c r="BE441" s="277"/>
      <c r="BF441" s="277"/>
      <c r="BG441" s="277"/>
      <c r="BH441" s="277"/>
      <c r="BI441" s="277"/>
      <c r="BJ441" s="277"/>
    </row>
    <row r="442" spans="2:62" ht="9.9499999999999993" customHeight="1">
      <c r="B442" s="454"/>
      <c r="C442" s="467"/>
      <c r="D442" s="468"/>
      <c r="E442" s="468"/>
      <c r="F442" s="468"/>
      <c r="G442" s="462"/>
      <c r="H442" s="392"/>
      <c r="I442" s="393"/>
      <c r="J442" s="393"/>
      <c r="K442" s="393"/>
      <c r="L442" s="393"/>
      <c r="M442" s="393"/>
      <c r="N442" s="393"/>
      <c r="O442" s="393"/>
      <c r="P442" s="298"/>
      <c r="Q442" s="298"/>
      <c r="R442" s="396"/>
      <c r="S442" s="354" t="s">
        <v>216</v>
      </c>
      <c r="T442" s="355"/>
      <c r="U442" s="355"/>
      <c r="V442" s="355"/>
      <c r="W442" s="356"/>
      <c r="X442" s="534"/>
      <c r="Y442" s="420"/>
      <c r="Z442" s="420"/>
      <c r="AA442" s="420"/>
      <c r="AB442" s="420"/>
      <c r="AC442" s="420"/>
      <c r="AD442" s="420"/>
      <c r="AE442" s="420"/>
      <c r="AF442" s="535" t="s">
        <v>86</v>
      </c>
      <c r="AG442" s="535"/>
      <c r="AH442" s="536"/>
      <c r="AK442" s="277"/>
      <c r="AL442" s="277"/>
      <c r="AM442" s="277"/>
      <c r="AN442" s="277"/>
      <c r="AO442" s="277"/>
      <c r="AP442" s="277"/>
      <c r="AQ442" s="277"/>
      <c r="AR442" s="277"/>
      <c r="AS442" s="277"/>
      <c r="AT442" s="277"/>
      <c r="AU442" s="277"/>
      <c r="AV442" s="277"/>
      <c r="AW442" s="277"/>
      <c r="AX442" s="277"/>
      <c r="AY442" s="277"/>
      <c r="AZ442" s="277"/>
      <c r="BA442" s="277"/>
      <c r="BB442" s="277"/>
      <c r="BC442" s="277"/>
      <c r="BD442" s="277"/>
      <c r="BE442" s="277"/>
      <c r="BF442" s="277"/>
      <c r="BG442" s="277"/>
      <c r="BH442" s="277"/>
      <c r="BI442" s="277"/>
      <c r="BJ442" s="277"/>
    </row>
    <row r="443" spans="2:62" ht="9.9499999999999993" customHeight="1">
      <c r="B443" s="454"/>
      <c r="C443" s="467"/>
      <c r="D443" s="468"/>
      <c r="E443" s="468"/>
      <c r="F443" s="468"/>
      <c r="G443" s="462"/>
      <c r="H443" s="392"/>
      <c r="I443" s="393"/>
      <c r="J443" s="393"/>
      <c r="K443" s="393"/>
      <c r="L443" s="393"/>
      <c r="M443" s="393"/>
      <c r="N443" s="393"/>
      <c r="O443" s="393"/>
      <c r="P443" s="298"/>
      <c r="Q443" s="298"/>
      <c r="R443" s="396"/>
      <c r="S443" s="357"/>
      <c r="T443" s="358"/>
      <c r="U443" s="358"/>
      <c r="V443" s="358"/>
      <c r="W443" s="359"/>
      <c r="X443" s="366"/>
      <c r="Y443" s="367"/>
      <c r="Z443" s="367"/>
      <c r="AA443" s="367"/>
      <c r="AB443" s="367"/>
      <c r="AC443" s="367"/>
      <c r="AD443" s="367"/>
      <c r="AE443" s="367"/>
      <c r="AF443" s="311"/>
      <c r="AG443" s="311"/>
      <c r="AH443" s="312"/>
      <c r="AK443" s="277"/>
      <c r="AL443" s="277"/>
      <c r="AM443" s="277"/>
      <c r="AN443" s="277"/>
      <c r="AO443" s="277"/>
      <c r="AP443" s="277"/>
      <c r="AQ443" s="277"/>
      <c r="AR443" s="277"/>
      <c r="AS443" s="277"/>
      <c r="AT443" s="277"/>
      <c r="AU443" s="277"/>
      <c r="AV443" s="277"/>
      <c r="AW443" s="277"/>
      <c r="AX443" s="277"/>
      <c r="AY443" s="277"/>
      <c r="AZ443" s="277"/>
      <c r="BA443" s="277"/>
      <c r="BB443" s="277"/>
      <c r="BC443" s="277"/>
      <c r="BD443" s="277"/>
      <c r="BE443" s="277"/>
      <c r="BF443" s="277"/>
      <c r="BG443" s="277"/>
      <c r="BH443" s="277"/>
      <c r="BI443" s="277"/>
      <c r="BJ443" s="277"/>
    </row>
    <row r="444" spans="2:62" ht="9.9499999999999993" customHeight="1">
      <c r="B444" s="454"/>
      <c r="C444" s="467"/>
      <c r="D444" s="468"/>
      <c r="E444" s="468"/>
      <c r="F444" s="468"/>
      <c r="G444" s="462"/>
      <c r="H444" s="392"/>
      <c r="I444" s="393"/>
      <c r="J444" s="393"/>
      <c r="K444" s="393"/>
      <c r="L444" s="393"/>
      <c r="M444" s="393"/>
      <c r="N444" s="393"/>
      <c r="O444" s="393"/>
      <c r="P444" s="298"/>
      <c r="Q444" s="298"/>
      <c r="R444" s="396"/>
      <c r="S444" s="357"/>
      <c r="T444" s="358"/>
      <c r="U444" s="358"/>
      <c r="V444" s="358"/>
      <c r="W444" s="359"/>
      <c r="X444" s="304"/>
      <c r="Y444" s="317"/>
      <c r="Z444" s="317"/>
      <c r="AA444" s="317"/>
      <c r="AB444" s="317"/>
      <c r="AC444" s="317"/>
      <c r="AD444" s="317"/>
      <c r="AE444" s="317"/>
      <c r="AF444" s="313" t="s">
        <v>119</v>
      </c>
      <c r="AG444" s="313"/>
      <c r="AH444" s="314"/>
    </row>
    <row r="445" spans="2:62" ht="9.9499999999999993" customHeight="1">
      <c r="B445" s="537"/>
      <c r="C445" s="469"/>
      <c r="D445" s="470"/>
      <c r="E445" s="470"/>
      <c r="F445" s="470"/>
      <c r="G445" s="464"/>
      <c r="H445" s="394"/>
      <c r="I445" s="395"/>
      <c r="J445" s="395"/>
      <c r="K445" s="395"/>
      <c r="L445" s="395"/>
      <c r="M445" s="395"/>
      <c r="N445" s="395"/>
      <c r="O445" s="395"/>
      <c r="P445" s="300"/>
      <c r="Q445" s="300"/>
      <c r="R445" s="397"/>
      <c r="S445" s="360"/>
      <c r="T445" s="361"/>
      <c r="U445" s="361"/>
      <c r="V445" s="361"/>
      <c r="W445" s="362"/>
      <c r="X445" s="308"/>
      <c r="Y445" s="318"/>
      <c r="Z445" s="318"/>
      <c r="AA445" s="318"/>
      <c r="AB445" s="318"/>
      <c r="AC445" s="318"/>
      <c r="AD445" s="318"/>
      <c r="AE445" s="318"/>
      <c r="AF445" s="300"/>
      <c r="AG445" s="300"/>
      <c r="AH445" s="301"/>
    </row>
    <row r="446" spans="2:62" ht="24" customHeight="1">
      <c r="B446" s="378" t="s">
        <v>261</v>
      </c>
      <c r="C446" s="379"/>
      <c r="D446" s="379"/>
      <c r="E446" s="379"/>
      <c r="F446" s="379"/>
      <c r="G446" s="379"/>
      <c r="H446" s="379"/>
      <c r="I446" s="379"/>
      <c r="J446" s="379"/>
      <c r="K446" s="379"/>
      <c r="L446" s="379"/>
      <c r="M446" s="379"/>
      <c r="N446" s="379"/>
      <c r="O446" s="379"/>
      <c r="P446" s="379"/>
      <c r="Q446" s="379"/>
      <c r="R446" s="379"/>
      <c r="S446" s="379"/>
      <c r="T446" s="379"/>
      <c r="U446" s="379"/>
      <c r="V446" s="379"/>
      <c r="W446" s="379"/>
      <c r="X446" s="379"/>
      <c r="Y446" s="379"/>
      <c r="Z446" s="379"/>
      <c r="AA446" s="379"/>
      <c r="AB446" s="379"/>
      <c r="AC446" s="379"/>
      <c r="AD446" s="379"/>
      <c r="AE446" s="379"/>
      <c r="AF446" s="379"/>
      <c r="AG446" s="379"/>
      <c r="AH446" s="380"/>
      <c r="AK446" s="277" t="str">
        <f ca="1">Check!S558</f>
        <v/>
      </c>
      <c r="AL446" s="277"/>
      <c r="AM446" s="277"/>
      <c r="AN446" s="277"/>
      <c r="AO446" s="277"/>
      <c r="AP446" s="277"/>
      <c r="AQ446" s="277"/>
      <c r="AR446" s="277"/>
      <c r="AS446" s="277"/>
      <c r="AT446" s="277"/>
      <c r="AU446" s="277"/>
      <c r="AV446" s="277"/>
      <c r="AW446" s="277"/>
      <c r="AX446" s="277"/>
      <c r="AY446" s="277"/>
      <c r="AZ446" s="277"/>
      <c r="BA446" s="277"/>
      <c r="BB446" s="277"/>
      <c r="BC446" s="277"/>
      <c r="BD446" s="277"/>
      <c r="BE446" s="277"/>
      <c r="BF446" s="277"/>
      <c r="BG446" s="277"/>
      <c r="BH446" s="277"/>
      <c r="BI446" s="277"/>
      <c r="BJ446" s="277"/>
    </row>
    <row r="447" spans="2:62" ht="15" customHeight="1">
      <c r="B447" s="38"/>
      <c r="C447" s="21"/>
      <c r="D447" s="21"/>
      <c r="E447" s="39" t="s">
        <v>262</v>
      </c>
      <c r="F447" s="39"/>
      <c r="G447" s="21"/>
      <c r="H447" s="21"/>
      <c r="I447" s="21"/>
      <c r="J447" s="21"/>
      <c r="K447" s="21"/>
      <c r="L447" s="21"/>
      <c r="M447" s="21"/>
      <c r="N447" s="70"/>
      <c r="O447" s="71"/>
      <c r="P447" s="70"/>
      <c r="Q447" s="70"/>
      <c r="R447" s="70"/>
      <c r="S447" s="70"/>
      <c r="T447" s="70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34"/>
      <c r="AK447" s="277"/>
      <c r="AL447" s="277"/>
      <c r="AM447" s="277"/>
      <c r="AN447" s="277"/>
      <c r="AO447" s="277"/>
      <c r="AP447" s="277"/>
      <c r="AQ447" s="277"/>
      <c r="AR447" s="277"/>
      <c r="AS447" s="277"/>
      <c r="AT447" s="277"/>
      <c r="AU447" s="277"/>
      <c r="AV447" s="277"/>
      <c r="AW447" s="277"/>
      <c r="AX447" s="277"/>
      <c r="AY447" s="277"/>
      <c r="AZ447" s="277"/>
      <c r="BA447" s="277"/>
      <c r="BB447" s="277"/>
      <c r="BC447" s="277"/>
      <c r="BD447" s="277"/>
      <c r="BE447" s="277"/>
      <c r="BF447" s="277"/>
      <c r="BG447" s="277"/>
      <c r="BH447" s="277"/>
      <c r="BI447" s="277"/>
      <c r="BJ447" s="277"/>
    </row>
    <row r="448" spans="2:62" ht="15" customHeight="1">
      <c r="B448" s="38"/>
      <c r="C448" s="522" t="s">
        <v>49</v>
      </c>
      <c r="D448" s="523"/>
      <c r="E448" s="523"/>
      <c r="F448" s="523"/>
      <c r="G448" s="523"/>
      <c r="H448" s="524"/>
      <c r="I448" s="21"/>
      <c r="J448" s="21"/>
      <c r="K448" s="21"/>
      <c r="L448" s="21"/>
      <c r="M448" s="21"/>
      <c r="N448" s="51"/>
      <c r="O448" s="51"/>
      <c r="P448" s="51"/>
      <c r="Q448" s="51"/>
      <c r="R448" s="51"/>
      <c r="S448" s="51"/>
      <c r="T448" s="48"/>
      <c r="U448" s="21"/>
      <c r="V448" s="48"/>
      <c r="W448" s="51"/>
      <c r="X448" s="51"/>
      <c r="Y448" s="51"/>
      <c r="Z448" s="51"/>
      <c r="AA448" s="51"/>
      <c r="AB448" s="51"/>
      <c r="AC448" s="43"/>
      <c r="AD448" s="43"/>
      <c r="AE448" s="43"/>
      <c r="AF448" s="43"/>
      <c r="AG448" s="43"/>
      <c r="AH448" s="44"/>
    </row>
    <row r="449" spans="2:62" ht="15" customHeight="1">
      <c r="B449" s="38"/>
      <c r="C449" s="294"/>
      <c r="D449" s="295"/>
      <c r="E449" s="295"/>
      <c r="F449" s="315" t="s">
        <v>85</v>
      </c>
      <c r="G449" s="315"/>
      <c r="H449" s="316"/>
      <c r="I449" s="40"/>
      <c r="J449" s="21"/>
      <c r="K449" s="21"/>
      <c r="L449" s="21"/>
      <c r="M449" s="21"/>
      <c r="N449" s="52"/>
      <c r="O449" s="52"/>
      <c r="P449" s="52"/>
      <c r="Q449" s="53"/>
      <c r="R449" s="53"/>
      <c r="S449" s="53"/>
      <c r="T449" s="48"/>
      <c r="U449" s="21"/>
      <c r="V449" s="48"/>
      <c r="W449" s="51"/>
      <c r="X449" s="51"/>
      <c r="Y449" s="51"/>
      <c r="Z449" s="51"/>
      <c r="AA449" s="51"/>
      <c r="AB449" s="48"/>
      <c r="AC449" s="43"/>
      <c r="AD449" s="43"/>
      <c r="AE449" s="43"/>
      <c r="AF449" s="43"/>
      <c r="AG449" s="43"/>
      <c r="AH449" s="44"/>
      <c r="AK449" s="276" t="str">
        <f ca="1">Check!S560</f>
        <v/>
      </c>
      <c r="AL449" s="276"/>
      <c r="AM449" s="276"/>
      <c r="AN449" s="276"/>
      <c r="AO449" s="276"/>
      <c r="AP449" s="276"/>
      <c r="AQ449" s="276"/>
      <c r="AR449" s="276"/>
      <c r="AS449" s="276"/>
      <c r="AT449" s="276"/>
      <c r="AU449" s="276"/>
      <c r="AV449" s="276"/>
      <c r="AW449" s="276"/>
      <c r="AX449" s="276"/>
      <c r="AY449" s="276"/>
      <c r="AZ449" s="276"/>
      <c r="BA449" s="276"/>
      <c r="BB449" s="276"/>
      <c r="BC449" s="276"/>
      <c r="BD449" s="276"/>
      <c r="BE449" s="276"/>
      <c r="BF449" s="276"/>
      <c r="BG449" s="276"/>
      <c r="BH449" s="276"/>
      <c r="BI449" s="276"/>
      <c r="BJ449" s="276"/>
    </row>
    <row r="450" spans="2:62" ht="15" customHeight="1">
      <c r="B450" s="38"/>
      <c r="C450" s="21"/>
      <c r="D450" s="21"/>
      <c r="E450" s="21"/>
      <c r="F450" s="21"/>
      <c r="G450" s="21"/>
      <c r="H450" s="21"/>
      <c r="I450" s="45"/>
      <c r="J450" s="21"/>
      <c r="K450" s="21"/>
      <c r="L450" s="57"/>
      <c r="M450" s="21"/>
      <c r="N450" s="21"/>
      <c r="O450" s="21"/>
      <c r="P450" s="21"/>
      <c r="Q450" s="21"/>
      <c r="R450" s="21"/>
      <c r="S450" s="21"/>
      <c r="T450" s="21"/>
      <c r="U450" s="21"/>
      <c r="V450" s="48"/>
      <c r="W450" s="52"/>
      <c r="X450" s="52"/>
      <c r="Y450" s="52"/>
      <c r="Z450" s="53"/>
      <c r="AA450" s="53"/>
      <c r="AB450" s="53"/>
      <c r="AC450" s="48"/>
      <c r="AD450" s="48"/>
      <c r="AE450" s="48"/>
      <c r="AF450" s="48"/>
      <c r="AG450" s="48"/>
      <c r="AH450" s="34"/>
    </row>
    <row r="451" spans="2:62" ht="15" customHeight="1">
      <c r="B451" s="5"/>
      <c r="C451" s="525" t="s">
        <v>87</v>
      </c>
      <c r="D451" s="526"/>
      <c r="E451" s="526"/>
      <c r="F451" s="526"/>
      <c r="G451" s="526"/>
      <c r="H451" s="527"/>
      <c r="I451" s="25"/>
      <c r="J451" s="32"/>
      <c r="K451" s="46"/>
      <c r="L451" s="528" t="s">
        <v>177</v>
      </c>
      <c r="M451" s="21"/>
      <c r="N451" s="21"/>
      <c r="O451" s="505" t="s">
        <v>130</v>
      </c>
      <c r="P451" s="506"/>
      <c r="Q451" s="506"/>
      <c r="R451" s="506"/>
      <c r="S451" s="506"/>
      <c r="T451" s="530"/>
      <c r="U451" s="21"/>
      <c r="V451" s="48"/>
      <c r="W451" s="342" t="s">
        <v>188</v>
      </c>
      <c r="X451" s="343"/>
      <c r="Y451" s="343"/>
      <c r="Z451" s="343"/>
      <c r="AA451" s="343"/>
      <c r="AB451" s="344"/>
      <c r="AC451" s="51"/>
      <c r="AD451" s="51"/>
      <c r="AE451" s="51"/>
      <c r="AF451" s="51"/>
      <c r="AG451" s="51"/>
      <c r="AH451" s="11"/>
      <c r="AK451" s="277" t="str">
        <f ca="1">Check!S564</f>
        <v/>
      </c>
      <c r="AL451" s="277"/>
      <c r="AM451" s="277"/>
      <c r="AN451" s="277"/>
      <c r="AO451" s="277"/>
      <c r="AP451" s="277"/>
      <c r="AQ451" s="277"/>
      <c r="AR451" s="277"/>
      <c r="AS451" s="277"/>
      <c r="AT451" s="277"/>
      <c r="AU451" s="277"/>
      <c r="AV451" s="277"/>
      <c r="AW451" s="277"/>
      <c r="AX451" s="277"/>
      <c r="AY451" s="277"/>
      <c r="AZ451" s="277"/>
      <c r="BA451" s="277"/>
      <c r="BB451" s="277"/>
      <c r="BC451" s="277"/>
      <c r="BD451" s="277"/>
      <c r="BE451" s="277"/>
      <c r="BF451" s="277"/>
      <c r="BG451" s="277"/>
      <c r="BH451" s="277"/>
      <c r="BI451" s="277"/>
      <c r="BJ451" s="277"/>
    </row>
    <row r="452" spans="2:62" ht="15" customHeight="1">
      <c r="B452" s="38"/>
      <c r="C452" s="294"/>
      <c r="D452" s="295"/>
      <c r="E452" s="295"/>
      <c r="F452" s="315" t="s">
        <v>88</v>
      </c>
      <c r="G452" s="315"/>
      <c r="H452" s="316"/>
      <c r="I452" s="41"/>
      <c r="J452" s="40"/>
      <c r="K452" s="21"/>
      <c r="L452" s="529"/>
      <c r="M452" s="41"/>
      <c r="N452" s="41"/>
      <c r="O452" s="294"/>
      <c r="P452" s="295"/>
      <c r="Q452" s="295"/>
      <c r="R452" s="340" t="s">
        <v>88</v>
      </c>
      <c r="S452" s="340"/>
      <c r="T452" s="341"/>
      <c r="U452" s="41"/>
      <c r="V452" s="116"/>
      <c r="W452" s="294"/>
      <c r="X452" s="295"/>
      <c r="Y452" s="295"/>
      <c r="Z452" s="340" t="s">
        <v>88</v>
      </c>
      <c r="AA452" s="340"/>
      <c r="AB452" s="341"/>
      <c r="AC452" s="52"/>
      <c r="AD452" s="52"/>
      <c r="AE452" s="52"/>
      <c r="AF452" s="53"/>
      <c r="AG452" s="53"/>
      <c r="AH452" s="44"/>
      <c r="AK452" s="277"/>
      <c r="AL452" s="277"/>
      <c r="AM452" s="277"/>
      <c r="AN452" s="277"/>
      <c r="AO452" s="277"/>
      <c r="AP452" s="277"/>
      <c r="AQ452" s="277"/>
      <c r="AR452" s="277"/>
      <c r="AS452" s="277"/>
      <c r="AT452" s="277"/>
      <c r="AU452" s="277"/>
      <c r="AV452" s="277"/>
      <c r="AW452" s="277"/>
      <c r="AX452" s="277"/>
      <c r="AY452" s="277"/>
      <c r="AZ452" s="277"/>
      <c r="BA452" s="277"/>
      <c r="BB452" s="277"/>
      <c r="BC452" s="277"/>
      <c r="BD452" s="277"/>
      <c r="BE452" s="277"/>
      <c r="BF452" s="277"/>
      <c r="BG452" s="277"/>
      <c r="BH452" s="277"/>
      <c r="BI452" s="277"/>
      <c r="BJ452" s="277"/>
    </row>
    <row r="453" spans="2:62" ht="15" customHeight="1">
      <c r="B453" s="38"/>
      <c r="C453" s="56" t="s">
        <v>120</v>
      </c>
      <c r="D453" s="56"/>
      <c r="E453" s="56"/>
      <c r="F453" s="21"/>
      <c r="G453" s="21"/>
      <c r="H453" s="21"/>
      <c r="I453" s="21"/>
      <c r="J453" s="45"/>
      <c r="K453" s="21"/>
      <c r="L453" s="529"/>
      <c r="M453" s="21"/>
      <c r="N453" s="32"/>
      <c r="O453" s="21"/>
      <c r="P453" s="21"/>
      <c r="Q453" s="21"/>
      <c r="R453" s="21"/>
      <c r="S453" s="21"/>
      <c r="T453" s="21"/>
      <c r="U453" s="21"/>
      <c r="V453" s="69"/>
      <c r="W453" s="51"/>
      <c r="X453" s="51"/>
      <c r="Y453" s="51"/>
      <c r="Z453" s="51"/>
      <c r="AA453" s="51"/>
      <c r="AB453" s="53"/>
      <c r="AC453" s="48"/>
      <c r="AD453" s="48"/>
      <c r="AE453" s="48"/>
      <c r="AF453" s="48"/>
      <c r="AG453" s="48"/>
      <c r="AH453" s="55"/>
    </row>
    <row r="454" spans="2:62" ht="15" customHeight="1">
      <c r="B454" s="38"/>
      <c r="C454" s="76" t="s">
        <v>184</v>
      </c>
      <c r="D454" s="20"/>
      <c r="E454" s="20"/>
      <c r="F454" s="20"/>
      <c r="G454" s="20"/>
      <c r="H454" s="20"/>
      <c r="I454" s="20"/>
      <c r="J454" s="45"/>
      <c r="K454" s="21"/>
      <c r="L454" s="12"/>
      <c r="M454" s="21"/>
      <c r="N454" s="32"/>
      <c r="O454" s="514" t="s">
        <v>178</v>
      </c>
      <c r="P454" s="346"/>
      <c r="Q454" s="346"/>
      <c r="R454" s="346"/>
      <c r="S454" s="346"/>
      <c r="T454" s="347"/>
      <c r="U454" s="21"/>
      <c r="V454" s="110"/>
      <c r="W454" s="342" t="s">
        <v>182</v>
      </c>
      <c r="X454" s="343"/>
      <c r="Y454" s="343"/>
      <c r="Z454" s="343"/>
      <c r="AA454" s="343"/>
      <c r="AB454" s="344"/>
      <c r="AC454" s="43"/>
      <c r="AD454" s="43"/>
      <c r="AE454" s="43"/>
      <c r="AF454" s="43"/>
      <c r="AG454" s="43"/>
      <c r="AH454" s="44"/>
      <c r="AK454" s="276" t="str">
        <f ca="1">Check!S568</f>
        <v/>
      </c>
      <c r="AL454" s="276"/>
      <c r="AM454" s="276"/>
      <c r="AN454" s="276"/>
      <c r="AO454" s="276"/>
      <c r="AP454" s="276"/>
      <c r="AQ454" s="276"/>
      <c r="AR454" s="276"/>
      <c r="AS454" s="276"/>
      <c r="AT454" s="276"/>
      <c r="AU454" s="276"/>
      <c r="AV454" s="276"/>
      <c r="AW454" s="276"/>
      <c r="AX454" s="276"/>
      <c r="AY454" s="276"/>
      <c r="AZ454" s="276"/>
      <c r="BA454" s="276"/>
      <c r="BB454" s="276"/>
      <c r="BC454" s="276"/>
      <c r="BD454" s="276"/>
      <c r="BE454" s="276"/>
      <c r="BF454" s="276"/>
      <c r="BG454" s="276"/>
      <c r="BH454" s="276"/>
      <c r="BI454" s="276"/>
      <c r="BJ454" s="276"/>
    </row>
    <row r="455" spans="2:62" ht="15" customHeight="1">
      <c r="B455" s="38"/>
      <c r="C455" s="20"/>
      <c r="D455" s="512" t="s">
        <v>185</v>
      </c>
      <c r="E455" s="512"/>
      <c r="F455" s="512"/>
      <c r="G455" s="393"/>
      <c r="H455" s="393"/>
      <c r="I455" s="393"/>
      <c r="J455" s="67" t="s">
        <v>104</v>
      </c>
      <c r="K455" s="21"/>
      <c r="L455" s="59"/>
      <c r="M455" s="21"/>
      <c r="N455" s="73"/>
      <c r="O455" s="294"/>
      <c r="P455" s="295"/>
      <c r="Q455" s="295"/>
      <c r="R455" s="315" t="s">
        <v>88</v>
      </c>
      <c r="S455" s="315"/>
      <c r="T455" s="316"/>
      <c r="U455" s="21"/>
      <c r="V455" s="117"/>
      <c r="W455" s="294"/>
      <c r="X455" s="295"/>
      <c r="Y455" s="295"/>
      <c r="Z455" s="340" t="s">
        <v>88</v>
      </c>
      <c r="AA455" s="340"/>
      <c r="AB455" s="341"/>
      <c r="AC455" s="51"/>
      <c r="AD455" s="51"/>
      <c r="AE455" s="51"/>
      <c r="AF455" s="51"/>
      <c r="AG455" s="51"/>
      <c r="AH455" s="44"/>
    </row>
    <row r="456" spans="2:62" ht="15" customHeight="1">
      <c r="B456" s="38"/>
      <c r="C456" s="20"/>
      <c r="D456" s="547"/>
      <c r="E456" s="547"/>
      <c r="F456" s="547"/>
      <c r="G456" s="298"/>
      <c r="H456" s="298"/>
      <c r="I456" s="298"/>
      <c r="J456" s="67"/>
      <c r="K456" s="21"/>
      <c r="L456" s="45"/>
      <c r="M456" s="21"/>
      <c r="N456" s="32"/>
      <c r="O456" s="385" t="s">
        <v>131</v>
      </c>
      <c r="P456" s="385"/>
      <c r="Q456" s="385"/>
      <c r="R456" s="385"/>
      <c r="S456" s="385"/>
      <c r="T456" s="385"/>
      <c r="U456" s="21"/>
      <c r="V456" s="69"/>
      <c r="W456" s="52"/>
      <c r="X456" s="52"/>
      <c r="Y456" s="52"/>
      <c r="Z456" s="53"/>
      <c r="AA456" s="53"/>
      <c r="AB456" s="53"/>
      <c r="AC456" s="52"/>
      <c r="AD456" s="52"/>
      <c r="AE456" s="52"/>
      <c r="AF456" s="53"/>
      <c r="AG456" s="53"/>
      <c r="AH456" s="34"/>
    </row>
    <row r="457" spans="2:62" ht="15" customHeight="1">
      <c r="B457" s="38"/>
      <c r="C457" s="551" t="s">
        <v>186</v>
      </c>
      <c r="D457" s="551"/>
      <c r="E457" s="551"/>
      <c r="F457" s="551"/>
      <c r="G457" s="551"/>
      <c r="H457" s="551"/>
      <c r="I457" s="551"/>
      <c r="J457" s="552"/>
      <c r="K457" s="21"/>
      <c r="L457" s="45"/>
      <c r="M457" s="21"/>
      <c r="N457" s="33"/>
      <c r="O457" s="342" t="s">
        <v>179</v>
      </c>
      <c r="P457" s="343"/>
      <c r="Q457" s="343"/>
      <c r="R457" s="343"/>
      <c r="S457" s="343"/>
      <c r="T457" s="344"/>
      <c r="U457" s="6"/>
      <c r="V457" s="110"/>
      <c r="W457" s="505" t="s">
        <v>183</v>
      </c>
      <c r="X457" s="506"/>
      <c r="Y457" s="506"/>
      <c r="Z457" s="516"/>
      <c r="AA457" s="516"/>
      <c r="AB457" s="517"/>
      <c r="AC457" s="268" t="s">
        <v>1690</v>
      </c>
      <c r="AD457" s="48"/>
      <c r="AE457" s="48"/>
      <c r="AF457" s="48"/>
      <c r="AG457" s="48"/>
      <c r="AH457" s="34"/>
    </row>
    <row r="458" spans="2:62" ht="15" customHeight="1">
      <c r="B458" s="38"/>
      <c r="C458" s="20"/>
      <c r="D458" s="512" t="s">
        <v>185</v>
      </c>
      <c r="E458" s="512"/>
      <c r="F458" s="512"/>
      <c r="G458" s="393"/>
      <c r="H458" s="393"/>
      <c r="I458" s="393"/>
      <c r="J458" s="67" t="s">
        <v>104</v>
      </c>
      <c r="K458" s="21"/>
      <c r="L458" s="45"/>
      <c r="M458" s="21"/>
      <c r="N458" s="27"/>
      <c r="O458" s="294"/>
      <c r="P458" s="295"/>
      <c r="Q458" s="295"/>
      <c r="R458" s="340" t="s">
        <v>88</v>
      </c>
      <c r="S458" s="340"/>
      <c r="T458" s="341"/>
      <c r="U458" s="51"/>
      <c r="V458" s="48"/>
      <c r="W458" s="294"/>
      <c r="X458" s="295"/>
      <c r="Y458" s="295"/>
      <c r="Z458" s="340" t="s">
        <v>88</v>
      </c>
      <c r="AA458" s="340"/>
      <c r="AB458" s="341"/>
      <c r="AC458" s="48"/>
      <c r="AD458" s="48"/>
      <c r="AE458" s="48"/>
      <c r="AF458" s="48"/>
      <c r="AG458" s="48"/>
      <c r="AH458" s="34"/>
    </row>
    <row r="459" spans="2:62" ht="15" customHeight="1">
      <c r="B459" s="38"/>
      <c r="C459" s="20"/>
      <c r="D459" s="547"/>
      <c r="E459" s="547"/>
      <c r="F459" s="547"/>
      <c r="G459" s="298"/>
      <c r="H459" s="298"/>
      <c r="I459" s="298"/>
      <c r="J459" s="67"/>
      <c r="K459" s="21"/>
      <c r="L459" s="45"/>
      <c r="M459" s="74"/>
      <c r="N459" s="51"/>
      <c r="O459" s="457" t="s">
        <v>180</v>
      </c>
      <c r="P459" s="457"/>
      <c r="Q459" s="457"/>
      <c r="R459" s="457"/>
      <c r="S459" s="457"/>
      <c r="T459" s="457"/>
      <c r="U459" s="457"/>
      <c r="V459" s="457"/>
      <c r="W459" s="52"/>
      <c r="X459" s="52"/>
      <c r="Y459" s="52"/>
      <c r="Z459" s="53"/>
      <c r="AA459" s="53"/>
      <c r="AB459" s="53"/>
      <c r="AC459" s="51"/>
      <c r="AD459" s="51"/>
      <c r="AE459" s="51"/>
      <c r="AF459" s="51"/>
      <c r="AG459" s="51"/>
      <c r="AH459" s="34"/>
    </row>
    <row r="460" spans="2:62" ht="15" customHeight="1">
      <c r="B460" s="38"/>
      <c r="C460" s="76" t="s">
        <v>127</v>
      </c>
      <c r="D460" s="20"/>
      <c r="E460" s="20"/>
      <c r="F460" s="20"/>
      <c r="G460" s="20"/>
      <c r="H460" s="20"/>
      <c r="I460" s="131"/>
      <c r="J460" s="45"/>
      <c r="K460" s="32"/>
      <c r="L460" s="45"/>
      <c r="M460" s="32"/>
      <c r="N460" s="21"/>
      <c r="O460" s="518" t="s">
        <v>181</v>
      </c>
      <c r="P460" s="518"/>
      <c r="Q460" s="518"/>
      <c r="R460" s="518"/>
      <c r="S460" s="518"/>
      <c r="T460" s="518"/>
      <c r="U460" s="21"/>
      <c r="V460" s="48"/>
      <c r="W460" s="48"/>
      <c r="X460" s="48"/>
      <c r="Y460" s="48"/>
      <c r="Z460" s="48"/>
      <c r="AA460" s="48"/>
      <c r="AB460" s="48"/>
      <c r="AC460" s="52"/>
      <c r="AD460" s="52"/>
      <c r="AE460" s="52"/>
      <c r="AF460" s="53"/>
      <c r="AG460" s="53"/>
      <c r="AH460" s="7"/>
    </row>
    <row r="461" spans="2:62" ht="15" customHeight="1">
      <c r="B461" s="38"/>
      <c r="C461" s="20"/>
      <c r="D461" s="512" t="s">
        <v>185</v>
      </c>
      <c r="E461" s="512"/>
      <c r="F461" s="512"/>
      <c r="G461" s="393"/>
      <c r="H461" s="393"/>
      <c r="I461" s="393"/>
      <c r="J461" s="56" t="s">
        <v>104</v>
      </c>
      <c r="K461" s="32"/>
      <c r="L461" s="45"/>
      <c r="M461" s="32"/>
      <c r="N461" s="20"/>
      <c r="O461" s="519"/>
      <c r="P461" s="519"/>
      <c r="Q461" s="519"/>
      <c r="R461" s="520"/>
      <c r="S461" s="520"/>
      <c r="T461" s="520"/>
      <c r="U461" s="21"/>
      <c r="V461" s="48"/>
      <c r="W461" s="51"/>
      <c r="X461" s="51"/>
      <c r="Y461" s="51"/>
      <c r="Z461" s="51"/>
      <c r="AA461" s="51"/>
      <c r="AB461" s="47"/>
      <c r="AC461" s="48"/>
      <c r="AD461" s="48"/>
      <c r="AE461" s="48"/>
      <c r="AF461" s="48"/>
      <c r="AG461" s="48"/>
      <c r="AH461" s="34"/>
    </row>
    <row r="462" spans="2:62" ht="15" customHeight="1">
      <c r="B462" s="38"/>
      <c r="C462" s="20"/>
      <c r="D462" s="547"/>
      <c r="E462" s="547"/>
      <c r="F462" s="547"/>
      <c r="G462" s="298"/>
      <c r="H462" s="298"/>
      <c r="I462" s="298"/>
      <c r="J462" s="67"/>
      <c r="K462" s="32"/>
      <c r="L462" s="45"/>
      <c r="M462" s="61"/>
      <c r="N462" s="51"/>
      <c r="O462" s="51"/>
      <c r="P462" s="51"/>
      <c r="Q462" s="51"/>
      <c r="R462" s="51"/>
      <c r="S462" s="21"/>
      <c r="T462" s="21"/>
      <c r="U462" s="21"/>
      <c r="V462" s="48"/>
      <c r="W462" s="52"/>
      <c r="X462" s="52"/>
      <c r="Y462" s="52"/>
      <c r="Z462" s="53"/>
      <c r="AA462" s="53"/>
      <c r="AB462" s="53"/>
      <c r="AC462" s="48"/>
      <c r="AD462" s="48"/>
      <c r="AE462" s="48"/>
      <c r="AF462" s="48"/>
      <c r="AG462" s="48"/>
      <c r="AH462" s="34"/>
    </row>
    <row r="463" spans="2:62" ht="15" customHeight="1">
      <c r="B463" s="38"/>
      <c r="C463" s="21"/>
      <c r="D463" s="21"/>
      <c r="E463" s="21"/>
      <c r="F463" s="21"/>
      <c r="G463" s="21"/>
      <c r="H463" s="21"/>
      <c r="I463" s="21"/>
      <c r="J463" s="21"/>
      <c r="K463" s="33"/>
      <c r="L463" s="46"/>
      <c r="M463" s="342" t="s">
        <v>147</v>
      </c>
      <c r="N463" s="343"/>
      <c r="O463" s="343"/>
      <c r="P463" s="343"/>
      <c r="Q463" s="343"/>
      <c r="R463" s="344"/>
      <c r="S463" s="21"/>
      <c r="T463" s="63"/>
      <c r="U463" s="63"/>
      <c r="V463" s="63"/>
      <c r="W463" s="63"/>
      <c r="X463" s="63"/>
      <c r="Y463" s="63"/>
      <c r="Z463" s="63"/>
      <c r="AA463" s="63"/>
      <c r="AB463" s="63"/>
      <c r="AC463" s="85"/>
      <c r="AD463" s="85"/>
      <c r="AE463" s="63"/>
      <c r="AF463" s="63"/>
      <c r="AG463" s="63"/>
      <c r="AH463" s="64"/>
    </row>
    <row r="464" spans="2:62" ht="15" customHeight="1">
      <c r="B464" s="38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508">
        <f>C449+C452-O452-O455-O458</f>
        <v>0</v>
      </c>
      <c r="N464" s="509"/>
      <c r="O464" s="509"/>
      <c r="P464" s="340" t="s">
        <v>85</v>
      </c>
      <c r="Q464" s="340"/>
      <c r="R464" s="341"/>
      <c r="S464" s="10" t="s">
        <v>263</v>
      </c>
      <c r="T464" s="49"/>
      <c r="U464" s="48"/>
      <c r="V464" s="48"/>
      <c r="W464" s="48"/>
      <c r="X464" s="48"/>
      <c r="Y464" s="48"/>
      <c r="Z464" s="48"/>
      <c r="AA464" s="48"/>
      <c r="AB464" s="48"/>
      <c r="AC464" s="52"/>
      <c r="AD464" s="52"/>
      <c r="AE464" s="52"/>
      <c r="AF464" s="53"/>
      <c r="AG464" s="53"/>
      <c r="AH464" s="55"/>
    </row>
    <row r="465" spans="1:64" ht="15" customHeight="1">
      <c r="B465" s="38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53"/>
      <c r="R465" s="53"/>
      <c r="S465" s="150"/>
      <c r="T465" s="49"/>
      <c r="U465" s="48"/>
      <c r="V465" s="48"/>
      <c r="W465" s="48"/>
      <c r="X465" s="48"/>
      <c r="Y465" s="48"/>
      <c r="Z465" s="48"/>
      <c r="AA465" s="48"/>
      <c r="AB465" s="48"/>
      <c r="AC465" s="52"/>
      <c r="AD465" s="52"/>
      <c r="AE465" s="52"/>
      <c r="AF465" s="53"/>
      <c r="AG465" s="53"/>
      <c r="AH465" s="55"/>
    </row>
    <row r="466" spans="1:64" ht="15" customHeight="1">
      <c r="B466" s="38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53"/>
      <c r="R466" s="53"/>
      <c r="S466" s="150"/>
      <c r="T466" s="49"/>
      <c r="U466" s="48"/>
      <c r="V466" s="48"/>
      <c r="W466" s="48"/>
      <c r="X466" s="48"/>
      <c r="Y466" s="48"/>
      <c r="Z466" s="48"/>
      <c r="AA466" s="48"/>
      <c r="AB466" s="48"/>
      <c r="AC466" s="52"/>
      <c r="AD466" s="52"/>
      <c r="AE466" s="52"/>
      <c r="AF466" s="53"/>
      <c r="AG466" s="53"/>
      <c r="AH466" s="55"/>
    </row>
    <row r="467" spans="1:64" ht="15" customHeight="1">
      <c r="B467" s="38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53"/>
      <c r="R467" s="53"/>
      <c r="S467" s="150"/>
      <c r="T467" s="49"/>
      <c r="U467" s="48"/>
      <c r="V467" s="48"/>
      <c r="W467" s="48"/>
      <c r="X467" s="48"/>
      <c r="Y467" s="48"/>
      <c r="Z467" s="48"/>
      <c r="AA467" s="48"/>
      <c r="AB467" s="48"/>
      <c r="AC467" s="52"/>
      <c r="AD467" s="52"/>
      <c r="AE467" s="52"/>
      <c r="AF467" s="53"/>
      <c r="AG467" s="53"/>
      <c r="AH467" s="55"/>
    </row>
    <row r="468" spans="1:64">
      <c r="B468" s="38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34"/>
    </row>
    <row r="469" spans="1:64" ht="24" customHeight="1">
      <c r="B469" s="387" t="s">
        <v>106</v>
      </c>
      <c r="C469" s="433" t="s">
        <v>109</v>
      </c>
      <c r="D469" s="296"/>
      <c r="E469" s="296"/>
      <c r="F469" s="296"/>
      <c r="G469" s="434"/>
      <c r="H469" s="339" t="s">
        <v>111</v>
      </c>
      <c r="I469" s="337"/>
      <c r="J469" s="337"/>
      <c r="K469" s="337"/>
      <c r="L469" s="337"/>
      <c r="M469" s="337"/>
      <c r="N469" s="422" t="s">
        <v>110</v>
      </c>
      <c r="O469" s="423"/>
      <c r="P469" s="423"/>
      <c r="Q469" s="423"/>
      <c r="R469" s="490"/>
      <c r="S469" s="491" t="s">
        <v>107</v>
      </c>
      <c r="T469" s="494" t="s">
        <v>112</v>
      </c>
      <c r="U469" s="495"/>
      <c r="V469" s="495"/>
      <c r="W469" s="495"/>
      <c r="X469" s="496"/>
      <c r="Y469" s="339" t="s">
        <v>111</v>
      </c>
      <c r="Z469" s="337"/>
      <c r="AA469" s="337"/>
      <c r="AB469" s="337"/>
      <c r="AC469" s="338"/>
      <c r="AD469" s="422" t="s">
        <v>110</v>
      </c>
      <c r="AE469" s="423"/>
      <c r="AF469" s="423"/>
      <c r="AG469" s="423"/>
      <c r="AH469" s="424"/>
      <c r="AK469" s="278" t="s">
        <v>1629</v>
      </c>
      <c r="AL469" s="278"/>
      <c r="AM469" s="278"/>
      <c r="AN469" s="278"/>
      <c r="AO469" s="278"/>
      <c r="AP469" s="278"/>
      <c r="AQ469" s="278"/>
      <c r="AR469" s="278"/>
      <c r="AS469" s="278"/>
      <c r="AT469" s="278"/>
      <c r="AU469" s="278"/>
      <c r="AV469" s="278"/>
      <c r="AW469" s="278"/>
      <c r="AX469" s="278"/>
      <c r="AY469" s="278"/>
      <c r="AZ469" s="278"/>
      <c r="BA469" s="278"/>
      <c r="BB469" s="278"/>
      <c r="BC469" s="278"/>
      <c r="BD469" s="278"/>
      <c r="BE469" s="278"/>
      <c r="BF469" s="278"/>
      <c r="BG469" s="278"/>
      <c r="BH469" s="278"/>
      <c r="BI469" s="278"/>
      <c r="BJ469" s="278"/>
    </row>
    <row r="470" spans="1:64" ht="21.95" customHeight="1">
      <c r="B470" s="388"/>
      <c r="C470" s="319"/>
      <c r="D470" s="320"/>
      <c r="E470" s="320"/>
      <c r="F470" s="320"/>
      <c r="G470" s="321"/>
      <c r="H470" s="322"/>
      <c r="I470" s="323"/>
      <c r="J470" s="323"/>
      <c r="K470" s="323"/>
      <c r="L470" s="323"/>
      <c r="M470" s="324"/>
      <c r="N470" s="406"/>
      <c r="O470" s="407"/>
      <c r="P470" s="407"/>
      <c r="Q470" s="407"/>
      <c r="R470" s="435"/>
      <c r="S470" s="492"/>
      <c r="T470" s="319"/>
      <c r="U470" s="320"/>
      <c r="V470" s="320"/>
      <c r="W470" s="320"/>
      <c r="X470" s="321"/>
      <c r="Y470" s="322"/>
      <c r="Z470" s="323"/>
      <c r="AA470" s="323"/>
      <c r="AB470" s="323"/>
      <c r="AC470" s="324"/>
      <c r="AD470" s="406"/>
      <c r="AE470" s="407"/>
      <c r="AF470" s="407"/>
      <c r="AG470" s="407"/>
      <c r="AH470" s="416"/>
      <c r="AK470" s="278"/>
      <c r="AL470" s="278"/>
      <c r="AM470" s="278"/>
      <c r="AN470" s="278"/>
      <c r="AO470" s="278"/>
      <c r="AP470" s="278"/>
      <c r="AQ470" s="278"/>
      <c r="AR470" s="278"/>
      <c r="AS470" s="278"/>
      <c r="AT470" s="278"/>
      <c r="AU470" s="278"/>
      <c r="AV470" s="278"/>
      <c r="AW470" s="278"/>
      <c r="AX470" s="278"/>
      <c r="AY470" s="278"/>
      <c r="AZ470" s="278"/>
      <c r="BA470" s="278"/>
      <c r="BB470" s="278"/>
      <c r="BC470" s="278"/>
      <c r="BD470" s="278"/>
      <c r="BE470" s="278"/>
      <c r="BF470" s="278"/>
      <c r="BG470" s="278"/>
      <c r="BH470" s="278"/>
      <c r="BI470" s="278"/>
      <c r="BJ470" s="278"/>
    </row>
    <row r="471" spans="1:64" ht="21.95" customHeight="1">
      <c r="B471" s="388"/>
      <c r="C471" s="319"/>
      <c r="D471" s="320"/>
      <c r="E471" s="320"/>
      <c r="F471" s="320"/>
      <c r="G471" s="321"/>
      <c r="H471" s="322"/>
      <c r="I471" s="323"/>
      <c r="J471" s="323"/>
      <c r="K471" s="323"/>
      <c r="L471" s="323"/>
      <c r="M471" s="324"/>
      <c r="N471" s="406"/>
      <c r="O471" s="407"/>
      <c r="P471" s="407"/>
      <c r="Q471" s="407"/>
      <c r="R471" s="435"/>
      <c r="S471" s="492"/>
      <c r="T471" s="319"/>
      <c r="U471" s="320"/>
      <c r="V471" s="320"/>
      <c r="W471" s="320"/>
      <c r="X471" s="321"/>
      <c r="Y471" s="322"/>
      <c r="Z471" s="323"/>
      <c r="AA471" s="323"/>
      <c r="AB471" s="323"/>
      <c r="AC471" s="324"/>
      <c r="AD471" s="406"/>
      <c r="AE471" s="407"/>
      <c r="AF471" s="407"/>
      <c r="AG471" s="407"/>
      <c r="AH471" s="416"/>
      <c r="AK471" s="278"/>
      <c r="AL471" s="278"/>
      <c r="AM471" s="278"/>
      <c r="AN471" s="278"/>
      <c r="AO471" s="278"/>
      <c r="AP471" s="278"/>
      <c r="AQ471" s="278"/>
      <c r="AR471" s="278"/>
      <c r="AS471" s="278"/>
      <c r="AT471" s="278"/>
      <c r="AU471" s="278"/>
      <c r="AV471" s="278"/>
      <c r="AW471" s="278"/>
      <c r="AX471" s="278"/>
      <c r="AY471" s="278"/>
      <c r="AZ471" s="278"/>
      <c r="BA471" s="278"/>
      <c r="BB471" s="278"/>
      <c r="BC471" s="278"/>
      <c r="BD471" s="278"/>
      <c r="BE471" s="278"/>
      <c r="BF471" s="278"/>
      <c r="BG471" s="278"/>
      <c r="BH471" s="278"/>
      <c r="BI471" s="278"/>
      <c r="BJ471" s="278"/>
    </row>
    <row r="472" spans="1:64" ht="21.95" customHeight="1">
      <c r="B472" s="388"/>
      <c r="C472" s="319"/>
      <c r="D472" s="320"/>
      <c r="E472" s="320"/>
      <c r="F472" s="320"/>
      <c r="G472" s="321"/>
      <c r="H472" s="322"/>
      <c r="I472" s="323"/>
      <c r="J472" s="323"/>
      <c r="K472" s="323"/>
      <c r="L472" s="323"/>
      <c r="M472" s="324"/>
      <c r="N472" s="406"/>
      <c r="O472" s="407"/>
      <c r="P472" s="407"/>
      <c r="Q472" s="407"/>
      <c r="R472" s="435"/>
      <c r="S472" s="492"/>
      <c r="T472" s="319"/>
      <c r="U472" s="320"/>
      <c r="V472" s="320"/>
      <c r="W472" s="320"/>
      <c r="X472" s="321"/>
      <c r="Y472" s="322"/>
      <c r="Z472" s="323"/>
      <c r="AA472" s="323"/>
      <c r="AB472" s="323"/>
      <c r="AC472" s="324"/>
      <c r="AD472" s="406"/>
      <c r="AE472" s="407"/>
      <c r="AF472" s="407"/>
      <c r="AG472" s="407"/>
      <c r="AH472" s="416"/>
      <c r="AK472" s="278" t="s">
        <v>1626</v>
      </c>
      <c r="AL472" s="278"/>
      <c r="AM472" s="278"/>
      <c r="AN472" s="278"/>
      <c r="AO472" s="278"/>
      <c r="AP472" s="278"/>
      <c r="AQ472" s="278"/>
      <c r="AR472" s="278"/>
      <c r="AS472" s="278"/>
      <c r="AT472" s="278"/>
      <c r="AU472" s="278"/>
      <c r="AV472" s="278"/>
      <c r="AW472" s="278"/>
      <c r="AX472" s="278"/>
      <c r="AY472" s="278"/>
      <c r="AZ472" s="278"/>
      <c r="BA472" s="278"/>
      <c r="BB472" s="278"/>
      <c r="BC472" s="278"/>
      <c r="BD472" s="278"/>
      <c r="BE472" s="278"/>
      <c r="BF472" s="278"/>
      <c r="BG472" s="278"/>
      <c r="BH472" s="278"/>
      <c r="BI472" s="278"/>
      <c r="BJ472" s="278"/>
    </row>
    <row r="473" spans="1:64" ht="21.95" customHeight="1">
      <c r="B473" s="388"/>
      <c r="C473" s="319"/>
      <c r="D473" s="320"/>
      <c r="E473" s="320"/>
      <c r="F473" s="320"/>
      <c r="G473" s="321"/>
      <c r="H473" s="322"/>
      <c r="I473" s="323"/>
      <c r="J473" s="323"/>
      <c r="K473" s="323"/>
      <c r="L473" s="323"/>
      <c r="M473" s="324"/>
      <c r="N473" s="406"/>
      <c r="O473" s="407"/>
      <c r="P473" s="407"/>
      <c r="Q473" s="407"/>
      <c r="R473" s="435"/>
      <c r="S473" s="492"/>
      <c r="T473" s="319"/>
      <c r="U473" s="320"/>
      <c r="V473" s="320"/>
      <c r="W473" s="320"/>
      <c r="X473" s="321"/>
      <c r="Y473" s="322"/>
      <c r="Z473" s="323"/>
      <c r="AA473" s="323"/>
      <c r="AB473" s="323"/>
      <c r="AC473" s="324"/>
      <c r="AD473" s="406"/>
      <c r="AE473" s="407"/>
      <c r="AF473" s="407"/>
      <c r="AG473" s="407"/>
      <c r="AH473" s="416"/>
      <c r="AK473" s="278"/>
      <c r="AL473" s="278"/>
      <c r="AM473" s="278"/>
      <c r="AN473" s="278"/>
      <c r="AO473" s="278"/>
      <c r="AP473" s="278"/>
      <c r="AQ473" s="278"/>
      <c r="AR473" s="278"/>
      <c r="AS473" s="278"/>
      <c r="AT473" s="278"/>
      <c r="AU473" s="278"/>
      <c r="AV473" s="278"/>
      <c r="AW473" s="278"/>
      <c r="AX473" s="278"/>
      <c r="AY473" s="278"/>
      <c r="AZ473" s="278"/>
      <c r="BA473" s="278"/>
      <c r="BB473" s="278"/>
      <c r="BC473" s="278"/>
      <c r="BD473" s="278"/>
      <c r="BE473" s="278"/>
      <c r="BF473" s="278"/>
      <c r="BG473" s="278"/>
      <c r="BH473" s="278"/>
      <c r="BI473" s="278"/>
      <c r="BJ473" s="278"/>
    </row>
    <row r="474" spans="1:64" ht="21.95" customHeight="1">
      <c r="B474" s="388"/>
      <c r="C474" s="319"/>
      <c r="D474" s="320"/>
      <c r="E474" s="320"/>
      <c r="F474" s="320"/>
      <c r="G474" s="321"/>
      <c r="H474" s="322"/>
      <c r="I474" s="323"/>
      <c r="J474" s="323"/>
      <c r="K474" s="323"/>
      <c r="L474" s="323"/>
      <c r="M474" s="324"/>
      <c r="N474" s="406"/>
      <c r="O474" s="407"/>
      <c r="P474" s="407"/>
      <c r="Q474" s="407"/>
      <c r="R474" s="435"/>
      <c r="S474" s="492"/>
      <c r="T474" s="319"/>
      <c r="U474" s="320"/>
      <c r="V474" s="320"/>
      <c r="W474" s="320"/>
      <c r="X474" s="321"/>
      <c r="Y474" s="322"/>
      <c r="Z474" s="323"/>
      <c r="AA474" s="323"/>
      <c r="AB474" s="323"/>
      <c r="AC474" s="324"/>
      <c r="AD474" s="406"/>
      <c r="AE474" s="407"/>
      <c r="AF474" s="407"/>
      <c r="AG474" s="407"/>
      <c r="AH474" s="416"/>
      <c r="AK474" s="278"/>
      <c r="AL474" s="278"/>
      <c r="AM474" s="278"/>
      <c r="AN474" s="278"/>
      <c r="AO474" s="278"/>
      <c r="AP474" s="278"/>
      <c r="AQ474" s="278"/>
      <c r="AR474" s="278"/>
      <c r="AS474" s="278"/>
      <c r="AT474" s="278"/>
      <c r="AU474" s="278"/>
      <c r="AV474" s="278"/>
      <c r="AW474" s="278"/>
      <c r="AX474" s="278"/>
      <c r="AY474" s="278"/>
      <c r="AZ474" s="278"/>
      <c r="BA474" s="278"/>
      <c r="BB474" s="278"/>
      <c r="BC474" s="278"/>
      <c r="BD474" s="278"/>
      <c r="BE474" s="278"/>
      <c r="BF474" s="278"/>
      <c r="BG474" s="278"/>
      <c r="BH474" s="278"/>
      <c r="BI474" s="278"/>
      <c r="BJ474" s="278"/>
    </row>
    <row r="475" spans="1:64" ht="21.95" customHeight="1" thickBot="1">
      <c r="B475" s="389"/>
      <c r="C475" s="417"/>
      <c r="D475" s="418"/>
      <c r="E475" s="418"/>
      <c r="F475" s="418"/>
      <c r="G475" s="419"/>
      <c r="H475" s="497"/>
      <c r="I475" s="498"/>
      <c r="J475" s="498"/>
      <c r="K475" s="498"/>
      <c r="L475" s="498"/>
      <c r="M475" s="499"/>
      <c r="N475" s="500"/>
      <c r="O475" s="501"/>
      <c r="P475" s="501"/>
      <c r="Q475" s="501"/>
      <c r="R475" s="502"/>
      <c r="S475" s="493"/>
      <c r="T475" s="417"/>
      <c r="U475" s="418"/>
      <c r="V475" s="418"/>
      <c r="W475" s="418"/>
      <c r="X475" s="419"/>
      <c r="Y475" s="497"/>
      <c r="Z475" s="498"/>
      <c r="AA475" s="498"/>
      <c r="AB475" s="498"/>
      <c r="AC475" s="499"/>
      <c r="AD475" s="500"/>
      <c r="AE475" s="501"/>
      <c r="AF475" s="501"/>
      <c r="AG475" s="501"/>
      <c r="AH475" s="503"/>
    </row>
    <row r="476" spans="1:64" ht="13.5" customHeight="1" thickBot="1"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</row>
    <row r="477" spans="1:64">
      <c r="A477" s="133"/>
      <c r="B477" s="408" t="s">
        <v>289</v>
      </c>
      <c r="C477" s="409"/>
      <c r="D477" s="409"/>
      <c r="E477" s="41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79" t="s">
        <v>1623</v>
      </c>
      <c r="AC477" s="279"/>
      <c r="AD477" s="279"/>
      <c r="AE477" s="279"/>
      <c r="AF477" s="279"/>
      <c r="AG477" s="279"/>
      <c r="AH477" s="279"/>
      <c r="BL477" s="256">
        <f ca="1">Check!$N$24</f>
        <v>0</v>
      </c>
    </row>
    <row r="478" spans="1:64" ht="14.25" thickBot="1">
      <c r="A478" s="133"/>
      <c r="B478" s="411"/>
      <c r="C478" s="412"/>
      <c r="D478" s="412"/>
      <c r="E478" s="413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</row>
    <row r="479" spans="1:64">
      <c r="A479" s="133"/>
      <c r="B479" s="28"/>
      <c r="C479" s="28"/>
      <c r="D479" s="28"/>
      <c r="E479" s="28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</row>
    <row r="480" spans="1:64" ht="25.5">
      <c r="A480" s="133"/>
      <c r="B480" s="414" t="s">
        <v>277</v>
      </c>
      <c r="C480" s="415"/>
      <c r="D480" s="415"/>
      <c r="E480" s="415"/>
      <c r="F480" s="415"/>
      <c r="G480" s="415"/>
      <c r="H480" s="415"/>
      <c r="I480" s="415"/>
      <c r="J480" s="415"/>
      <c r="K480" s="415"/>
      <c r="L480" s="415"/>
      <c r="M480" s="415"/>
      <c r="N480" s="415"/>
      <c r="O480" s="415"/>
      <c r="P480" s="415"/>
      <c r="Q480" s="415"/>
      <c r="R480" s="415"/>
      <c r="S480" s="415"/>
      <c r="T480" s="415"/>
      <c r="U480" s="415"/>
      <c r="V480" s="415"/>
      <c r="W480" s="415"/>
      <c r="X480" s="415"/>
      <c r="Y480" s="415"/>
      <c r="Z480" s="415"/>
      <c r="AA480" s="415"/>
      <c r="AB480" s="415"/>
      <c r="AC480" s="415"/>
      <c r="AD480" s="415"/>
      <c r="AE480" s="415"/>
      <c r="AF480" s="415"/>
      <c r="AG480" s="415"/>
      <c r="AH480" s="415"/>
    </row>
    <row r="481" spans="2:62" ht="14.25" thickBot="1"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</row>
    <row r="482" spans="2:62" ht="24" customHeight="1" thickBot="1">
      <c r="B482" s="473" t="s">
        <v>187</v>
      </c>
      <c r="C482" s="474"/>
      <c r="D482" s="474"/>
      <c r="E482" s="474"/>
      <c r="F482" s="474"/>
      <c r="G482" s="474"/>
      <c r="H482" s="474"/>
      <c r="I482" s="474"/>
      <c r="J482" s="474"/>
      <c r="K482" s="474"/>
      <c r="L482" s="474"/>
      <c r="M482" s="474"/>
      <c r="N482" s="474"/>
      <c r="O482" s="474"/>
      <c r="P482" s="474"/>
      <c r="Q482" s="474"/>
      <c r="R482" s="474"/>
      <c r="S482" s="474"/>
      <c r="T482" s="474"/>
      <c r="U482" s="474"/>
      <c r="V482" s="474"/>
      <c r="W482" s="474"/>
      <c r="X482" s="474"/>
      <c r="Y482" s="474"/>
      <c r="Z482" s="474"/>
      <c r="AA482" s="474"/>
      <c r="AB482" s="474"/>
      <c r="AC482" s="474"/>
      <c r="AD482" s="474"/>
      <c r="AE482" s="474"/>
      <c r="AF482" s="474"/>
      <c r="AG482" s="474"/>
      <c r="AH482" s="475"/>
    </row>
    <row r="483" spans="2:62" ht="14.25" customHeight="1" thickTop="1">
      <c r="B483" s="538" t="s">
        <v>176</v>
      </c>
      <c r="C483" s="111"/>
      <c r="D483" s="17"/>
      <c r="E483" s="111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  <c r="S483" s="111"/>
      <c r="T483" s="111"/>
      <c r="U483" s="111"/>
      <c r="V483" s="111"/>
      <c r="W483" s="111"/>
      <c r="X483" s="111"/>
      <c r="Y483" s="111"/>
      <c r="Z483" s="111"/>
      <c r="AA483" s="111"/>
      <c r="AB483" s="111"/>
      <c r="AC483" s="111"/>
      <c r="AD483" s="111"/>
      <c r="AE483" s="111"/>
      <c r="AF483" s="111"/>
      <c r="AG483" s="111"/>
      <c r="AH483" s="112"/>
    </row>
    <row r="484" spans="2:62" ht="13.5" customHeight="1">
      <c r="B484" s="539"/>
      <c r="C484" s="111"/>
      <c r="D484" s="273"/>
      <c r="E484" s="265" t="s">
        <v>1611</v>
      </c>
      <c r="F484" s="111"/>
      <c r="G484" s="111"/>
      <c r="H484" s="111"/>
      <c r="I484" s="273"/>
      <c r="J484" s="265" t="s">
        <v>1612</v>
      </c>
      <c r="K484" s="111"/>
      <c r="L484" s="111"/>
      <c r="M484" s="111"/>
      <c r="N484" s="273"/>
      <c r="O484" s="265" t="s">
        <v>1613</v>
      </c>
      <c r="P484" s="111"/>
      <c r="Q484" s="111"/>
      <c r="R484" s="111"/>
      <c r="S484" s="273"/>
      <c r="T484" s="541" t="s">
        <v>1614</v>
      </c>
      <c r="U484" s="542"/>
      <c r="V484" s="542"/>
      <c r="W484" s="542"/>
      <c r="X484" s="542"/>
      <c r="Y484" s="542"/>
      <c r="Z484" s="542"/>
      <c r="AA484" s="542"/>
      <c r="AB484" s="542"/>
      <c r="AC484" s="542"/>
      <c r="AD484" s="542"/>
      <c r="AE484" s="542"/>
      <c r="AF484" s="542"/>
      <c r="AG484" s="542"/>
      <c r="AH484" s="543"/>
      <c r="AK484" s="276" t="str">
        <f ca="1">Check!S610</f>
        <v/>
      </c>
      <c r="AL484" s="276"/>
      <c r="AM484" s="276"/>
      <c r="AN484" s="276"/>
      <c r="AO484" s="276"/>
      <c r="AP484" s="276"/>
      <c r="AQ484" s="276"/>
      <c r="AR484" s="276"/>
      <c r="AS484" s="276"/>
      <c r="AT484" s="276"/>
      <c r="AU484" s="276"/>
      <c r="AV484" s="276"/>
      <c r="AW484" s="276"/>
      <c r="AX484" s="276"/>
      <c r="AY484" s="276"/>
      <c r="AZ484" s="276"/>
      <c r="BA484" s="276"/>
      <c r="BB484" s="276"/>
      <c r="BC484" s="276"/>
      <c r="BD484" s="276"/>
      <c r="BE484" s="276"/>
      <c r="BF484" s="276"/>
      <c r="BG484" s="276"/>
      <c r="BH484" s="276"/>
      <c r="BI484" s="276"/>
      <c r="BJ484" s="276"/>
    </row>
    <row r="485" spans="2:62">
      <c r="B485" s="539"/>
      <c r="C485" s="111"/>
      <c r="D485" s="111"/>
      <c r="E485" s="111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  <c r="S485" s="111"/>
      <c r="T485" s="542"/>
      <c r="U485" s="542"/>
      <c r="V485" s="542"/>
      <c r="W485" s="542"/>
      <c r="X485" s="542"/>
      <c r="Y485" s="542"/>
      <c r="Z485" s="542"/>
      <c r="AA485" s="542"/>
      <c r="AB485" s="542"/>
      <c r="AC485" s="542"/>
      <c r="AD485" s="542"/>
      <c r="AE485" s="542"/>
      <c r="AF485" s="542"/>
      <c r="AG485" s="542"/>
      <c r="AH485" s="543"/>
    </row>
    <row r="486" spans="2:62">
      <c r="B486" s="539"/>
      <c r="C486" s="111"/>
      <c r="D486" s="273"/>
      <c r="E486" s="544" t="s">
        <v>1615</v>
      </c>
      <c r="F486" s="545"/>
      <c r="G486" s="545"/>
      <c r="H486" s="545"/>
      <c r="I486" s="545"/>
      <c r="J486" s="545"/>
      <c r="K486" s="545"/>
      <c r="L486" s="545"/>
      <c r="M486" s="545"/>
      <c r="N486" s="546"/>
      <c r="O486" s="546"/>
      <c r="P486" s="546"/>
      <c r="Q486" s="546"/>
      <c r="R486" s="546"/>
      <c r="S486" s="546"/>
      <c r="T486" s="546"/>
      <c r="U486" s="546"/>
      <c r="V486" s="546"/>
      <c r="W486" s="546"/>
      <c r="X486" s="546"/>
      <c r="Y486" s="546"/>
      <c r="Z486" s="546"/>
      <c r="AA486" s="546"/>
      <c r="AB486" s="546"/>
      <c r="AC486" s="546"/>
      <c r="AD486" s="546"/>
      <c r="AE486" s="546"/>
      <c r="AF486" s="111" t="s">
        <v>139</v>
      </c>
      <c r="AG486" s="111"/>
      <c r="AH486" s="112"/>
    </row>
    <row r="487" spans="2:62">
      <c r="B487" s="540"/>
      <c r="C487" s="113"/>
      <c r="D487" s="113"/>
      <c r="E487" s="113"/>
      <c r="F487" s="113"/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  <c r="S487" s="113"/>
      <c r="T487" s="113"/>
      <c r="U487" s="113"/>
      <c r="V487" s="113"/>
      <c r="W487" s="113"/>
      <c r="X487" s="113"/>
      <c r="Y487" s="113"/>
      <c r="Z487" s="113"/>
      <c r="AA487" s="113"/>
      <c r="AB487" s="113"/>
      <c r="AC487" s="113"/>
      <c r="AD487" s="113"/>
      <c r="AE487" s="113"/>
      <c r="AF487" s="113"/>
      <c r="AG487" s="113"/>
      <c r="AH487" s="114"/>
    </row>
    <row r="488" spans="2:62" ht="9.9499999999999993" customHeight="1">
      <c r="B488" s="454" t="s">
        <v>48</v>
      </c>
      <c r="C488" s="357" t="s">
        <v>83</v>
      </c>
      <c r="D488" s="468"/>
      <c r="E488" s="468"/>
      <c r="F488" s="468"/>
      <c r="G488" s="462"/>
      <c r="H488" s="392"/>
      <c r="I488" s="393"/>
      <c r="J488" s="393"/>
      <c r="K488" s="393"/>
      <c r="L488" s="393"/>
      <c r="M488" s="393"/>
      <c r="N488" s="393"/>
      <c r="O488" s="393"/>
      <c r="P488" s="298" t="s">
        <v>69</v>
      </c>
      <c r="Q488" s="298"/>
      <c r="R488" s="396"/>
      <c r="S488" s="357" t="s">
        <v>222</v>
      </c>
      <c r="T488" s="358"/>
      <c r="U488" s="358"/>
      <c r="V488" s="358"/>
      <c r="W488" s="359"/>
      <c r="X488" s="306"/>
      <c r="Y488" s="365"/>
      <c r="Z488" s="365"/>
      <c r="AA488" s="365"/>
      <c r="AB488" s="365"/>
      <c r="AC488" s="365"/>
      <c r="AD488" s="365"/>
      <c r="AE488" s="365"/>
      <c r="AF488" s="298" t="s">
        <v>86</v>
      </c>
      <c r="AG488" s="298"/>
      <c r="AH488" s="299"/>
      <c r="AK488" s="282" t="str">
        <f ca="1">Check!S616</f>
        <v/>
      </c>
      <c r="AL488" s="282"/>
      <c r="AM488" s="282"/>
      <c r="AN488" s="282"/>
      <c r="AO488" s="282"/>
      <c r="AP488" s="282"/>
      <c r="AQ488" s="282"/>
      <c r="AR488" s="282"/>
      <c r="AS488" s="282"/>
      <c r="AT488" s="282"/>
      <c r="AU488" s="282"/>
      <c r="AV488" s="282"/>
      <c r="AW488" s="282"/>
      <c r="AX488" s="282"/>
      <c r="AY488" s="282"/>
      <c r="AZ488" s="282"/>
      <c r="BA488" s="282"/>
      <c r="BB488" s="282"/>
      <c r="BC488" s="282"/>
      <c r="BD488" s="282"/>
      <c r="BE488" s="282"/>
      <c r="BF488" s="282"/>
      <c r="BG488" s="282"/>
      <c r="BH488" s="282"/>
      <c r="BI488" s="282"/>
      <c r="BJ488" s="282"/>
    </row>
    <row r="489" spans="2:62" ht="9.9499999999999993" customHeight="1">
      <c r="B489" s="454"/>
      <c r="C489" s="467"/>
      <c r="D489" s="468"/>
      <c r="E489" s="468"/>
      <c r="F489" s="468"/>
      <c r="G489" s="462"/>
      <c r="H489" s="392"/>
      <c r="I489" s="393"/>
      <c r="J489" s="393"/>
      <c r="K489" s="393"/>
      <c r="L489" s="393"/>
      <c r="M489" s="393"/>
      <c r="N489" s="393"/>
      <c r="O489" s="393"/>
      <c r="P489" s="298"/>
      <c r="Q489" s="298"/>
      <c r="R489" s="396"/>
      <c r="S489" s="357"/>
      <c r="T489" s="358"/>
      <c r="U489" s="358"/>
      <c r="V489" s="358"/>
      <c r="W489" s="359"/>
      <c r="X489" s="306"/>
      <c r="Y489" s="365"/>
      <c r="Z489" s="365"/>
      <c r="AA489" s="365"/>
      <c r="AB489" s="365"/>
      <c r="AC489" s="365"/>
      <c r="AD489" s="365"/>
      <c r="AE489" s="365"/>
      <c r="AF489" s="298"/>
      <c r="AG489" s="298"/>
      <c r="AH489" s="299"/>
      <c r="AK489" s="282"/>
      <c r="AL489" s="282"/>
      <c r="AM489" s="282"/>
      <c r="AN489" s="282"/>
      <c r="AO489" s="282"/>
      <c r="AP489" s="282"/>
      <c r="AQ489" s="282"/>
      <c r="AR489" s="282"/>
      <c r="AS489" s="282"/>
      <c r="AT489" s="282"/>
      <c r="AU489" s="282"/>
      <c r="AV489" s="282"/>
      <c r="AW489" s="282"/>
      <c r="AX489" s="282"/>
      <c r="AY489" s="282"/>
      <c r="AZ489" s="282"/>
      <c r="BA489" s="282"/>
      <c r="BB489" s="282"/>
      <c r="BC489" s="282"/>
      <c r="BD489" s="282"/>
      <c r="BE489" s="282"/>
      <c r="BF489" s="282"/>
      <c r="BG489" s="282"/>
      <c r="BH489" s="282"/>
      <c r="BI489" s="282"/>
      <c r="BJ489" s="282"/>
    </row>
    <row r="490" spans="2:62" ht="9.9499999999999993" customHeight="1">
      <c r="B490" s="454"/>
      <c r="C490" s="467"/>
      <c r="D490" s="468"/>
      <c r="E490" s="468"/>
      <c r="F490" s="468"/>
      <c r="G490" s="462"/>
      <c r="H490" s="392"/>
      <c r="I490" s="393"/>
      <c r="J490" s="393"/>
      <c r="K490" s="393"/>
      <c r="L490" s="393"/>
      <c r="M490" s="393"/>
      <c r="N490" s="393"/>
      <c r="O490" s="393"/>
      <c r="P490" s="298"/>
      <c r="Q490" s="298"/>
      <c r="R490" s="396"/>
      <c r="S490" s="357"/>
      <c r="T490" s="358"/>
      <c r="U490" s="358"/>
      <c r="V490" s="358"/>
      <c r="W490" s="359"/>
      <c r="X490" s="304"/>
      <c r="Y490" s="317"/>
      <c r="Z490" s="317"/>
      <c r="AA490" s="317"/>
      <c r="AB490" s="317"/>
      <c r="AC490" s="317"/>
      <c r="AD490" s="317"/>
      <c r="AE490" s="317"/>
      <c r="AF490" s="313" t="s">
        <v>119</v>
      </c>
      <c r="AG490" s="313"/>
      <c r="AH490" s="314"/>
    </row>
    <row r="491" spans="2:62" ht="9.9499999999999993" customHeight="1">
      <c r="B491" s="454"/>
      <c r="C491" s="467"/>
      <c r="D491" s="468"/>
      <c r="E491" s="468"/>
      <c r="F491" s="468"/>
      <c r="G491" s="462"/>
      <c r="H491" s="392"/>
      <c r="I491" s="393"/>
      <c r="J491" s="393"/>
      <c r="K491" s="393"/>
      <c r="L491" s="393"/>
      <c r="M491" s="393"/>
      <c r="N491" s="393"/>
      <c r="O491" s="393"/>
      <c r="P491" s="298"/>
      <c r="Q491" s="298"/>
      <c r="R491" s="396"/>
      <c r="S491" s="357"/>
      <c r="T491" s="358"/>
      <c r="U491" s="358"/>
      <c r="V491" s="358"/>
      <c r="W491" s="359"/>
      <c r="X491" s="306"/>
      <c r="Y491" s="365"/>
      <c r="Z491" s="365"/>
      <c r="AA491" s="365"/>
      <c r="AB491" s="365"/>
      <c r="AC491" s="365"/>
      <c r="AD491" s="365"/>
      <c r="AE491" s="365"/>
      <c r="AF491" s="298"/>
      <c r="AG491" s="298"/>
      <c r="AH491" s="299"/>
      <c r="AK491" s="277" t="str">
        <f ca="1">Check!S617&amp;Check!S618&amp;Check!S620</f>
        <v/>
      </c>
      <c r="AL491" s="277"/>
      <c r="AM491" s="277"/>
      <c r="AN491" s="277"/>
      <c r="AO491" s="277"/>
      <c r="AP491" s="277"/>
      <c r="AQ491" s="277"/>
      <c r="AR491" s="277"/>
      <c r="AS491" s="277"/>
      <c r="AT491" s="277"/>
      <c r="AU491" s="277"/>
      <c r="AV491" s="277"/>
      <c r="AW491" s="277"/>
      <c r="AX491" s="277"/>
      <c r="AY491" s="277"/>
      <c r="AZ491" s="277"/>
      <c r="BA491" s="277"/>
      <c r="BB491" s="277"/>
      <c r="BC491" s="277"/>
      <c r="BD491" s="277"/>
      <c r="BE491" s="277"/>
      <c r="BF491" s="277"/>
      <c r="BG491" s="277"/>
      <c r="BH491" s="277"/>
      <c r="BI491" s="277"/>
      <c r="BJ491" s="277"/>
    </row>
    <row r="492" spans="2:62" ht="9.9499999999999993" customHeight="1">
      <c r="B492" s="454"/>
      <c r="C492" s="467"/>
      <c r="D492" s="468"/>
      <c r="E492" s="468"/>
      <c r="F492" s="468"/>
      <c r="G492" s="462"/>
      <c r="H492" s="392"/>
      <c r="I492" s="393"/>
      <c r="J492" s="393"/>
      <c r="K492" s="393"/>
      <c r="L492" s="393"/>
      <c r="M492" s="393"/>
      <c r="N492" s="393"/>
      <c r="O492" s="393"/>
      <c r="P492" s="298"/>
      <c r="Q492" s="298"/>
      <c r="R492" s="396"/>
      <c r="S492" s="354" t="s">
        <v>216</v>
      </c>
      <c r="T492" s="355"/>
      <c r="U492" s="355"/>
      <c r="V492" s="355"/>
      <c r="W492" s="356"/>
      <c r="X492" s="534"/>
      <c r="Y492" s="420"/>
      <c r="Z492" s="420"/>
      <c r="AA492" s="420"/>
      <c r="AB492" s="420"/>
      <c r="AC492" s="420"/>
      <c r="AD492" s="420"/>
      <c r="AE492" s="420"/>
      <c r="AF492" s="535" t="s">
        <v>86</v>
      </c>
      <c r="AG492" s="535"/>
      <c r="AH492" s="536"/>
      <c r="AK492" s="277"/>
      <c r="AL492" s="277"/>
      <c r="AM492" s="277"/>
      <c r="AN492" s="277"/>
      <c r="AO492" s="277"/>
      <c r="AP492" s="277"/>
      <c r="AQ492" s="277"/>
      <c r="AR492" s="277"/>
      <c r="AS492" s="277"/>
      <c r="AT492" s="277"/>
      <c r="AU492" s="277"/>
      <c r="AV492" s="277"/>
      <c r="AW492" s="277"/>
      <c r="AX492" s="277"/>
      <c r="AY492" s="277"/>
      <c r="AZ492" s="277"/>
      <c r="BA492" s="277"/>
      <c r="BB492" s="277"/>
      <c r="BC492" s="277"/>
      <c r="BD492" s="277"/>
      <c r="BE492" s="277"/>
      <c r="BF492" s="277"/>
      <c r="BG492" s="277"/>
      <c r="BH492" s="277"/>
      <c r="BI492" s="277"/>
      <c r="BJ492" s="277"/>
    </row>
    <row r="493" spans="2:62" ht="9.9499999999999993" customHeight="1">
      <c r="B493" s="454"/>
      <c r="C493" s="467"/>
      <c r="D493" s="468"/>
      <c r="E493" s="468"/>
      <c r="F493" s="468"/>
      <c r="G493" s="462"/>
      <c r="H493" s="392"/>
      <c r="I493" s="393"/>
      <c r="J493" s="393"/>
      <c r="K493" s="393"/>
      <c r="L493" s="393"/>
      <c r="M493" s="393"/>
      <c r="N493" s="393"/>
      <c r="O493" s="393"/>
      <c r="P493" s="298"/>
      <c r="Q493" s="298"/>
      <c r="R493" s="396"/>
      <c r="S493" s="357"/>
      <c r="T493" s="358"/>
      <c r="U493" s="358"/>
      <c r="V493" s="358"/>
      <c r="W493" s="359"/>
      <c r="X493" s="366"/>
      <c r="Y493" s="367"/>
      <c r="Z493" s="367"/>
      <c r="AA493" s="367"/>
      <c r="AB493" s="367"/>
      <c r="AC493" s="367"/>
      <c r="AD493" s="367"/>
      <c r="AE493" s="367"/>
      <c r="AF493" s="311"/>
      <c r="AG493" s="311"/>
      <c r="AH493" s="312"/>
      <c r="AK493" s="277"/>
      <c r="AL493" s="277"/>
      <c r="AM493" s="277"/>
      <c r="AN493" s="277"/>
      <c r="AO493" s="277"/>
      <c r="AP493" s="277"/>
      <c r="AQ493" s="277"/>
      <c r="AR493" s="277"/>
      <c r="AS493" s="277"/>
      <c r="AT493" s="277"/>
      <c r="AU493" s="277"/>
      <c r="AV493" s="277"/>
      <c r="AW493" s="277"/>
      <c r="AX493" s="277"/>
      <c r="AY493" s="277"/>
      <c r="AZ493" s="277"/>
      <c r="BA493" s="277"/>
      <c r="BB493" s="277"/>
      <c r="BC493" s="277"/>
      <c r="BD493" s="277"/>
      <c r="BE493" s="277"/>
      <c r="BF493" s="277"/>
      <c r="BG493" s="277"/>
      <c r="BH493" s="277"/>
      <c r="BI493" s="277"/>
      <c r="BJ493" s="277"/>
    </row>
    <row r="494" spans="2:62" ht="9.9499999999999993" customHeight="1">
      <c r="B494" s="454"/>
      <c r="C494" s="467"/>
      <c r="D494" s="468"/>
      <c r="E494" s="468"/>
      <c r="F494" s="468"/>
      <c r="G494" s="462"/>
      <c r="H494" s="392"/>
      <c r="I494" s="393"/>
      <c r="J494" s="393"/>
      <c r="K494" s="393"/>
      <c r="L494" s="393"/>
      <c r="M494" s="393"/>
      <c r="N494" s="393"/>
      <c r="O494" s="393"/>
      <c r="P494" s="298"/>
      <c r="Q494" s="298"/>
      <c r="R494" s="396"/>
      <c r="S494" s="357"/>
      <c r="T494" s="358"/>
      <c r="U494" s="358"/>
      <c r="V494" s="358"/>
      <c r="W494" s="359"/>
      <c r="X494" s="304"/>
      <c r="Y494" s="317"/>
      <c r="Z494" s="317"/>
      <c r="AA494" s="317"/>
      <c r="AB494" s="317"/>
      <c r="AC494" s="317"/>
      <c r="AD494" s="317"/>
      <c r="AE494" s="317"/>
      <c r="AF494" s="313" t="s">
        <v>119</v>
      </c>
      <c r="AG494" s="313"/>
      <c r="AH494" s="314"/>
    </row>
    <row r="495" spans="2:62" ht="9.9499999999999993" customHeight="1">
      <c r="B495" s="537"/>
      <c r="C495" s="469"/>
      <c r="D495" s="470"/>
      <c r="E495" s="470"/>
      <c r="F495" s="470"/>
      <c r="G495" s="464"/>
      <c r="H495" s="394"/>
      <c r="I495" s="395"/>
      <c r="J495" s="395"/>
      <c r="K495" s="395"/>
      <c r="L495" s="395"/>
      <c r="M495" s="395"/>
      <c r="N495" s="395"/>
      <c r="O495" s="395"/>
      <c r="P495" s="300"/>
      <c r="Q495" s="300"/>
      <c r="R495" s="397"/>
      <c r="S495" s="360"/>
      <c r="T495" s="361"/>
      <c r="U495" s="361"/>
      <c r="V495" s="361"/>
      <c r="W495" s="362"/>
      <c r="X495" s="308"/>
      <c r="Y495" s="318"/>
      <c r="Z495" s="318"/>
      <c r="AA495" s="318"/>
      <c r="AB495" s="318"/>
      <c r="AC495" s="318"/>
      <c r="AD495" s="318"/>
      <c r="AE495" s="318"/>
      <c r="AF495" s="300"/>
      <c r="AG495" s="300"/>
      <c r="AH495" s="301"/>
    </row>
    <row r="496" spans="2:62" ht="24" customHeight="1">
      <c r="B496" s="378" t="s">
        <v>261</v>
      </c>
      <c r="C496" s="379"/>
      <c r="D496" s="379"/>
      <c r="E496" s="379"/>
      <c r="F496" s="379"/>
      <c r="G496" s="379"/>
      <c r="H496" s="379"/>
      <c r="I496" s="379"/>
      <c r="J496" s="379"/>
      <c r="K496" s="379"/>
      <c r="L496" s="379"/>
      <c r="M496" s="379"/>
      <c r="N496" s="379"/>
      <c r="O496" s="379"/>
      <c r="P496" s="379"/>
      <c r="Q496" s="379"/>
      <c r="R496" s="379"/>
      <c r="S496" s="379"/>
      <c r="T496" s="379"/>
      <c r="U496" s="379"/>
      <c r="V496" s="379"/>
      <c r="W496" s="379"/>
      <c r="X496" s="379"/>
      <c r="Y496" s="379"/>
      <c r="Z496" s="379"/>
      <c r="AA496" s="379"/>
      <c r="AB496" s="379"/>
      <c r="AC496" s="379"/>
      <c r="AD496" s="379"/>
      <c r="AE496" s="379"/>
      <c r="AF496" s="379"/>
      <c r="AG496" s="379"/>
      <c r="AH496" s="380"/>
      <c r="AK496" s="277" t="str">
        <f ca="1">Check!S621</f>
        <v/>
      </c>
      <c r="AL496" s="277"/>
      <c r="AM496" s="277"/>
      <c r="AN496" s="277"/>
      <c r="AO496" s="277"/>
      <c r="AP496" s="277"/>
      <c r="AQ496" s="277"/>
      <c r="AR496" s="277"/>
      <c r="AS496" s="277"/>
      <c r="AT496" s="277"/>
      <c r="AU496" s="277"/>
      <c r="AV496" s="277"/>
      <c r="AW496" s="277"/>
      <c r="AX496" s="277"/>
      <c r="AY496" s="277"/>
      <c r="AZ496" s="277"/>
      <c r="BA496" s="277"/>
      <c r="BB496" s="277"/>
      <c r="BC496" s="277"/>
      <c r="BD496" s="277"/>
      <c r="BE496" s="277"/>
      <c r="BF496" s="277"/>
      <c r="BG496" s="277"/>
      <c r="BH496" s="277"/>
      <c r="BI496" s="277"/>
      <c r="BJ496" s="277"/>
    </row>
    <row r="497" spans="2:62" ht="15" customHeight="1">
      <c r="B497" s="38"/>
      <c r="C497" s="21"/>
      <c r="D497" s="21"/>
      <c r="E497" s="39" t="s">
        <v>262</v>
      </c>
      <c r="F497" s="39"/>
      <c r="G497" s="21"/>
      <c r="H497" s="21"/>
      <c r="I497" s="21"/>
      <c r="J497" s="21"/>
      <c r="K497" s="21"/>
      <c r="L497" s="21"/>
      <c r="M497" s="21"/>
      <c r="N497" s="70"/>
      <c r="O497" s="71"/>
      <c r="P497" s="70"/>
      <c r="Q497" s="70"/>
      <c r="R497" s="70"/>
      <c r="S497" s="70"/>
      <c r="T497" s="70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34"/>
      <c r="AK497" s="277"/>
      <c r="AL497" s="277"/>
      <c r="AM497" s="277"/>
      <c r="AN497" s="277"/>
      <c r="AO497" s="277"/>
      <c r="AP497" s="277"/>
      <c r="AQ497" s="277"/>
      <c r="AR497" s="277"/>
      <c r="AS497" s="277"/>
      <c r="AT497" s="277"/>
      <c r="AU497" s="277"/>
      <c r="AV497" s="277"/>
      <c r="AW497" s="277"/>
      <c r="AX497" s="277"/>
      <c r="AY497" s="277"/>
      <c r="AZ497" s="277"/>
      <c r="BA497" s="277"/>
      <c r="BB497" s="277"/>
      <c r="BC497" s="277"/>
      <c r="BD497" s="277"/>
      <c r="BE497" s="277"/>
      <c r="BF497" s="277"/>
      <c r="BG497" s="277"/>
      <c r="BH497" s="277"/>
      <c r="BI497" s="277"/>
      <c r="BJ497" s="277"/>
    </row>
    <row r="498" spans="2:62" ht="15" customHeight="1">
      <c r="B498" s="38"/>
      <c r="C498" s="522" t="s">
        <v>49</v>
      </c>
      <c r="D498" s="523"/>
      <c r="E498" s="523"/>
      <c r="F498" s="523"/>
      <c r="G498" s="523"/>
      <c r="H498" s="524"/>
      <c r="I498" s="21"/>
      <c r="J498" s="21"/>
      <c r="K498" s="21"/>
      <c r="L498" s="21"/>
      <c r="M498" s="21"/>
      <c r="N498" s="51"/>
      <c r="O498" s="51"/>
      <c r="P498" s="51"/>
      <c r="Q498" s="51"/>
      <c r="R498" s="51"/>
      <c r="S498" s="51"/>
      <c r="T498" s="48"/>
      <c r="U498" s="21"/>
      <c r="V498" s="48"/>
      <c r="W498" s="51"/>
      <c r="X498" s="51"/>
      <c r="Y498" s="51"/>
      <c r="Z498" s="51"/>
      <c r="AA498" s="51"/>
      <c r="AB498" s="51"/>
      <c r="AC498" s="43"/>
      <c r="AD498" s="43"/>
      <c r="AE498" s="43"/>
      <c r="AF498" s="43"/>
      <c r="AG498" s="43"/>
      <c r="AH498" s="44"/>
    </row>
    <row r="499" spans="2:62" ht="15" customHeight="1">
      <c r="B499" s="38"/>
      <c r="C499" s="294"/>
      <c r="D499" s="295"/>
      <c r="E499" s="295"/>
      <c r="F499" s="315" t="s">
        <v>85</v>
      </c>
      <c r="G499" s="315"/>
      <c r="H499" s="316"/>
      <c r="I499" s="40"/>
      <c r="J499" s="21"/>
      <c r="K499" s="21"/>
      <c r="L499" s="21"/>
      <c r="M499" s="21"/>
      <c r="N499" s="52"/>
      <c r="O499" s="52"/>
      <c r="P499" s="52"/>
      <c r="Q499" s="53"/>
      <c r="R499" s="53"/>
      <c r="S499" s="53"/>
      <c r="T499" s="48"/>
      <c r="U499" s="21"/>
      <c r="V499" s="48"/>
      <c r="W499" s="51"/>
      <c r="X499" s="51"/>
      <c r="Y499" s="51"/>
      <c r="Z499" s="51"/>
      <c r="AA499" s="51"/>
      <c r="AB499" s="48"/>
      <c r="AC499" s="43"/>
      <c r="AD499" s="43"/>
      <c r="AE499" s="43"/>
      <c r="AF499" s="43"/>
      <c r="AG499" s="43"/>
      <c r="AH499" s="44"/>
      <c r="AK499" s="276" t="str">
        <f ca="1">Check!S623</f>
        <v/>
      </c>
      <c r="AL499" s="276"/>
      <c r="AM499" s="276"/>
      <c r="AN499" s="276"/>
      <c r="AO499" s="276"/>
      <c r="AP499" s="276"/>
      <c r="AQ499" s="276"/>
      <c r="AR499" s="276"/>
      <c r="AS499" s="276"/>
      <c r="AT499" s="276"/>
      <c r="AU499" s="276"/>
      <c r="AV499" s="276"/>
      <c r="AW499" s="276"/>
      <c r="AX499" s="276"/>
      <c r="AY499" s="276"/>
      <c r="AZ499" s="276"/>
      <c r="BA499" s="276"/>
      <c r="BB499" s="276"/>
      <c r="BC499" s="276"/>
      <c r="BD499" s="276"/>
      <c r="BE499" s="276"/>
      <c r="BF499" s="276"/>
      <c r="BG499" s="276"/>
      <c r="BH499" s="276"/>
      <c r="BI499" s="276"/>
      <c r="BJ499" s="276"/>
    </row>
    <row r="500" spans="2:62" ht="15" customHeight="1">
      <c r="B500" s="38"/>
      <c r="C500" s="21"/>
      <c r="D500" s="21"/>
      <c r="E500" s="21"/>
      <c r="F500" s="21"/>
      <c r="G500" s="21"/>
      <c r="H500" s="21"/>
      <c r="I500" s="45"/>
      <c r="J500" s="21"/>
      <c r="K500" s="21"/>
      <c r="L500" s="57"/>
      <c r="M500" s="21"/>
      <c r="N500" s="21"/>
      <c r="O500" s="21"/>
      <c r="P500" s="21"/>
      <c r="Q500" s="21"/>
      <c r="R500" s="21"/>
      <c r="S500" s="21"/>
      <c r="T500" s="21"/>
      <c r="U500" s="21"/>
      <c r="V500" s="48"/>
      <c r="W500" s="52"/>
      <c r="X500" s="52"/>
      <c r="Y500" s="52"/>
      <c r="Z500" s="53"/>
      <c r="AA500" s="53"/>
      <c r="AB500" s="53"/>
      <c r="AC500" s="48"/>
      <c r="AD500" s="48"/>
      <c r="AE500" s="48"/>
      <c r="AF500" s="48"/>
      <c r="AG500" s="48"/>
      <c r="AH500" s="34"/>
    </row>
    <row r="501" spans="2:62" ht="15" customHeight="1">
      <c r="B501" s="5"/>
      <c r="C501" s="525" t="s">
        <v>87</v>
      </c>
      <c r="D501" s="526"/>
      <c r="E501" s="526"/>
      <c r="F501" s="526"/>
      <c r="G501" s="526"/>
      <c r="H501" s="527"/>
      <c r="I501" s="25"/>
      <c r="J501" s="32"/>
      <c r="K501" s="46"/>
      <c r="L501" s="528" t="s">
        <v>177</v>
      </c>
      <c r="M501" s="21"/>
      <c r="N501" s="21"/>
      <c r="O501" s="505" t="s">
        <v>130</v>
      </c>
      <c r="P501" s="506"/>
      <c r="Q501" s="506"/>
      <c r="R501" s="506"/>
      <c r="S501" s="506"/>
      <c r="T501" s="530"/>
      <c r="U501" s="21"/>
      <c r="V501" s="48"/>
      <c r="W501" s="531" t="s">
        <v>189</v>
      </c>
      <c r="X501" s="532"/>
      <c r="Y501" s="532"/>
      <c r="Z501" s="532"/>
      <c r="AA501" s="532"/>
      <c r="AB501" s="532"/>
      <c r="AC501" s="533"/>
      <c r="AD501" s="51"/>
      <c r="AE501" s="51"/>
      <c r="AF501" s="51"/>
      <c r="AG501" s="51"/>
      <c r="AH501" s="11"/>
      <c r="AK501" s="277" t="str">
        <f ca="1">Check!S627</f>
        <v/>
      </c>
      <c r="AL501" s="277"/>
      <c r="AM501" s="277"/>
      <c r="AN501" s="277"/>
      <c r="AO501" s="277"/>
      <c r="AP501" s="277"/>
      <c r="AQ501" s="277"/>
      <c r="AR501" s="277"/>
      <c r="AS501" s="277"/>
      <c r="AT501" s="277"/>
      <c r="AU501" s="277"/>
      <c r="AV501" s="277"/>
      <c r="AW501" s="277"/>
      <c r="AX501" s="277"/>
      <c r="AY501" s="277"/>
      <c r="AZ501" s="277"/>
      <c r="BA501" s="277"/>
      <c r="BB501" s="277"/>
      <c r="BC501" s="277"/>
      <c r="BD501" s="277"/>
      <c r="BE501" s="277"/>
      <c r="BF501" s="277"/>
      <c r="BG501" s="277"/>
      <c r="BH501" s="277"/>
      <c r="BI501" s="277"/>
      <c r="BJ501" s="277"/>
    </row>
    <row r="502" spans="2:62" ht="15" customHeight="1">
      <c r="B502" s="38"/>
      <c r="C502" s="294"/>
      <c r="D502" s="295"/>
      <c r="E502" s="295"/>
      <c r="F502" s="315" t="s">
        <v>88</v>
      </c>
      <c r="G502" s="315"/>
      <c r="H502" s="316"/>
      <c r="I502" s="41"/>
      <c r="J502" s="40"/>
      <c r="K502" s="21"/>
      <c r="L502" s="529"/>
      <c r="M502" s="41"/>
      <c r="N502" s="41"/>
      <c r="O502" s="294"/>
      <c r="P502" s="295"/>
      <c r="Q502" s="295"/>
      <c r="R502" s="340" t="s">
        <v>88</v>
      </c>
      <c r="S502" s="340"/>
      <c r="T502" s="341"/>
      <c r="U502" s="41"/>
      <c r="V502" s="116"/>
      <c r="W502" s="294"/>
      <c r="X502" s="295"/>
      <c r="Y502" s="295"/>
      <c r="Z502" s="295"/>
      <c r="AA502" s="295"/>
      <c r="AB502" s="340" t="s">
        <v>88</v>
      </c>
      <c r="AC502" s="341"/>
      <c r="AD502" s="52"/>
      <c r="AE502" s="52"/>
      <c r="AF502" s="53"/>
      <c r="AG502" s="53"/>
      <c r="AH502" s="44"/>
      <c r="AK502" s="277"/>
      <c r="AL502" s="277"/>
      <c r="AM502" s="277"/>
      <c r="AN502" s="277"/>
      <c r="AO502" s="277"/>
      <c r="AP502" s="277"/>
      <c r="AQ502" s="277"/>
      <c r="AR502" s="277"/>
      <c r="AS502" s="277"/>
      <c r="AT502" s="277"/>
      <c r="AU502" s="277"/>
      <c r="AV502" s="277"/>
      <c r="AW502" s="277"/>
      <c r="AX502" s="277"/>
      <c r="AY502" s="277"/>
      <c r="AZ502" s="277"/>
      <c r="BA502" s="277"/>
      <c r="BB502" s="277"/>
      <c r="BC502" s="277"/>
      <c r="BD502" s="277"/>
      <c r="BE502" s="277"/>
      <c r="BF502" s="277"/>
      <c r="BG502" s="277"/>
      <c r="BH502" s="277"/>
      <c r="BI502" s="277"/>
      <c r="BJ502" s="277"/>
    </row>
    <row r="503" spans="2:62" ht="15" customHeight="1">
      <c r="B503" s="38"/>
      <c r="C503" s="56" t="s">
        <v>120</v>
      </c>
      <c r="D503" s="56"/>
      <c r="E503" s="56"/>
      <c r="F503" s="21"/>
      <c r="G503" s="21"/>
      <c r="H503" s="21"/>
      <c r="I503" s="21"/>
      <c r="J503" s="45"/>
      <c r="K503" s="21"/>
      <c r="L503" s="529"/>
      <c r="M503" s="21"/>
      <c r="N503" s="32"/>
      <c r="O503" s="21"/>
      <c r="P503" s="21"/>
      <c r="Q503" s="126"/>
      <c r="R503" s="21"/>
      <c r="S503" s="21"/>
      <c r="T503" s="21"/>
      <c r="U503" s="21"/>
      <c r="V503" s="69"/>
      <c r="W503" s="51"/>
      <c r="X503" s="51"/>
      <c r="Y503" s="51"/>
      <c r="Z503" s="51"/>
      <c r="AA503" s="51"/>
      <c r="AB503" s="53"/>
      <c r="AC503" s="48"/>
      <c r="AD503" s="48"/>
      <c r="AE503" s="48"/>
      <c r="AF503" s="48"/>
      <c r="AG503" s="48"/>
      <c r="AH503" s="55"/>
    </row>
    <row r="504" spans="2:62" ht="15" customHeight="1">
      <c r="B504" s="38"/>
      <c r="C504" s="76" t="s">
        <v>184</v>
      </c>
      <c r="D504" s="20"/>
      <c r="E504" s="20"/>
      <c r="F504" s="20"/>
      <c r="G504" s="20"/>
      <c r="H504" s="20"/>
      <c r="I504" s="20"/>
      <c r="J504" s="45"/>
      <c r="K504" s="21"/>
      <c r="L504" s="12"/>
      <c r="M504" s="21"/>
      <c r="N504" s="32"/>
      <c r="O504" s="514" t="s">
        <v>178</v>
      </c>
      <c r="P504" s="346"/>
      <c r="Q504" s="346"/>
      <c r="R504" s="346"/>
      <c r="S504" s="346"/>
      <c r="T504" s="347"/>
      <c r="U504" s="21"/>
      <c r="V504" s="110"/>
      <c r="W504" s="515" t="s">
        <v>190</v>
      </c>
      <c r="X504" s="385"/>
      <c r="Y504" s="385"/>
      <c r="Z504" s="385"/>
      <c r="AA504" s="385"/>
      <c r="AB504" s="385"/>
      <c r="AC504" s="386"/>
      <c r="AD504" s="43"/>
      <c r="AE504" s="43"/>
      <c r="AF504" s="43"/>
      <c r="AG504" s="43"/>
      <c r="AH504" s="44"/>
    </row>
    <row r="505" spans="2:62" ht="15" customHeight="1">
      <c r="B505" s="38"/>
      <c r="C505" s="20"/>
      <c r="D505" s="511" t="s">
        <v>276</v>
      </c>
      <c r="E505" s="512"/>
      <c r="F505" s="512"/>
      <c r="G505" s="513"/>
      <c r="H505" s="513"/>
      <c r="I505" s="513"/>
      <c r="J505" s="67" t="s">
        <v>104</v>
      </c>
      <c r="K505" s="21"/>
      <c r="L505" s="59"/>
      <c r="M505" s="21"/>
      <c r="N505" s="73"/>
      <c r="O505" s="294"/>
      <c r="P505" s="295"/>
      <c r="Q505" s="295"/>
      <c r="R505" s="315" t="s">
        <v>88</v>
      </c>
      <c r="S505" s="315"/>
      <c r="T505" s="316"/>
      <c r="U505" s="21"/>
      <c r="V505" s="117"/>
      <c r="W505" s="294"/>
      <c r="X505" s="295"/>
      <c r="Y505" s="295"/>
      <c r="Z505" s="295"/>
      <c r="AA505" s="295"/>
      <c r="AB505" s="340" t="s">
        <v>88</v>
      </c>
      <c r="AC505" s="341"/>
      <c r="AD505" s="51"/>
      <c r="AE505" s="51"/>
      <c r="AF505" s="51"/>
      <c r="AG505" s="51"/>
      <c r="AH505" s="44"/>
      <c r="AK505" s="276" t="str">
        <f ca="1">Check!S633</f>
        <v/>
      </c>
      <c r="AL505" s="276"/>
      <c r="AM505" s="276"/>
      <c r="AN505" s="276"/>
      <c r="AO505" s="276"/>
      <c r="AP505" s="276"/>
      <c r="AQ505" s="276"/>
      <c r="AR505" s="276"/>
      <c r="AS505" s="276"/>
      <c r="AT505" s="276"/>
      <c r="AU505" s="276"/>
      <c r="AV505" s="276"/>
      <c r="AW505" s="276"/>
      <c r="AX505" s="276"/>
      <c r="AY505" s="276"/>
      <c r="AZ505" s="276"/>
      <c r="BA505" s="276"/>
      <c r="BB505" s="276"/>
      <c r="BC505" s="276"/>
      <c r="BD505" s="276"/>
      <c r="BE505" s="276"/>
      <c r="BF505" s="276"/>
      <c r="BG505" s="276"/>
      <c r="BH505" s="276"/>
      <c r="BI505" s="276"/>
      <c r="BJ505" s="276"/>
    </row>
    <row r="506" spans="2:62" ht="15" customHeight="1">
      <c r="B506" s="38"/>
      <c r="C506" s="511" t="s">
        <v>275</v>
      </c>
      <c r="D506" s="512"/>
      <c r="E506" s="512"/>
      <c r="F506" s="512"/>
      <c r="G506" s="607"/>
      <c r="H506" s="607"/>
      <c r="I506" s="607"/>
      <c r="J506" s="67" t="s">
        <v>104</v>
      </c>
      <c r="K506" s="21"/>
      <c r="L506" s="45"/>
      <c r="M506" s="21"/>
      <c r="N506" s="32"/>
      <c r="O506" s="385" t="s">
        <v>131</v>
      </c>
      <c r="P506" s="385"/>
      <c r="Q506" s="385"/>
      <c r="R506" s="385"/>
      <c r="S506" s="385"/>
      <c r="T506" s="385"/>
      <c r="U506" s="21"/>
      <c r="V506" s="69"/>
      <c r="W506" s="52"/>
      <c r="X506" s="52"/>
      <c r="Y506" s="52"/>
      <c r="Z506" s="53"/>
      <c r="AA506" s="53"/>
      <c r="AB506" s="53"/>
      <c r="AC506" s="52"/>
      <c r="AD506" s="52"/>
      <c r="AE506" s="52"/>
      <c r="AF506" s="53"/>
      <c r="AG506" s="53"/>
      <c r="AH506" s="34"/>
    </row>
    <row r="507" spans="2:62" ht="15" customHeight="1">
      <c r="B507" s="38"/>
      <c r="C507" s="20"/>
      <c r="D507" s="547"/>
      <c r="E507" s="547"/>
      <c r="F507" s="547"/>
      <c r="G507" s="298"/>
      <c r="H507" s="298"/>
      <c r="I507" s="298"/>
      <c r="J507" s="67"/>
      <c r="K507" s="21"/>
      <c r="L507" s="45"/>
      <c r="M507" s="21"/>
      <c r="N507" s="33"/>
      <c r="O507" s="342" t="s">
        <v>179</v>
      </c>
      <c r="P507" s="343"/>
      <c r="Q507" s="343"/>
      <c r="R507" s="343"/>
      <c r="S507" s="343"/>
      <c r="T507" s="344"/>
      <c r="U507" s="6"/>
      <c r="V507" s="110"/>
      <c r="W507" s="515" t="s">
        <v>191</v>
      </c>
      <c r="X507" s="385"/>
      <c r="Y507" s="385"/>
      <c r="Z507" s="385"/>
      <c r="AA507" s="385"/>
      <c r="AB507" s="385"/>
      <c r="AC507" s="386"/>
      <c r="AD507" s="48"/>
      <c r="AE507" s="48"/>
      <c r="AF507" s="48"/>
      <c r="AG507" s="48"/>
      <c r="AH507" s="34"/>
    </row>
    <row r="508" spans="2:62" ht="15" customHeight="1">
      <c r="B508" s="38"/>
      <c r="C508" s="551" t="s">
        <v>186</v>
      </c>
      <c r="D508" s="551"/>
      <c r="E508" s="551"/>
      <c r="F508" s="551"/>
      <c r="G508" s="551"/>
      <c r="H508" s="551"/>
      <c r="I508" s="551"/>
      <c r="J508" s="552"/>
      <c r="K508" s="21"/>
      <c r="L508" s="45"/>
      <c r="M508" s="21"/>
      <c r="N508" s="27"/>
      <c r="O508" s="294"/>
      <c r="P508" s="295"/>
      <c r="Q508" s="295"/>
      <c r="R508" s="340" t="s">
        <v>88</v>
      </c>
      <c r="S508" s="340"/>
      <c r="T508" s="341"/>
      <c r="U508" s="51"/>
      <c r="V508" s="117"/>
      <c r="W508" s="294"/>
      <c r="X508" s="295"/>
      <c r="Y508" s="295"/>
      <c r="Z508" s="295"/>
      <c r="AA508" s="295"/>
      <c r="AB508" s="340" t="s">
        <v>88</v>
      </c>
      <c r="AC508" s="341"/>
      <c r="AD508" s="48"/>
      <c r="AE508" s="48"/>
      <c r="AF508" s="48"/>
      <c r="AG508" s="48"/>
      <c r="AH508" s="34"/>
    </row>
    <row r="509" spans="2:62" ht="15" customHeight="1">
      <c r="B509" s="38"/>
      <c r="C509" s="20"/>
      <c r="D509" s="145" t="s">
        <v>185</v>
      </c>
      <c r="E509" s="145"/>
      <c r="F509" s="145"/>
      <c r="G509" s="521"/>
      <c r="H509" s="521"/>
      <c r="I509" s="521"/>
      <c r="J509" s="67" t="s">
        <v>104</v>
      </c>
      <c r="K509" s="21"/>
      <c r="L509" s="45"/>
      <c r="M509" s="74"/>
      <c r="N509" s="51"/>
      <c r="O509" s="457" t="s">
        <v>180</v>
      </c>
      <c r="P509" s="457"/>
      <c r="Q509" s="457"/>
      <c r="R509" s="457"/>
      <c r="S509" s="457"/>
      <c r="T509" s="457"/>
      <c r="U509" s="457"/>
      <c r="V509" s="118"/>
      <c r="W509" s="52"/>
      <c r="X509" s="52"/>
      <c r="Y509" s="52"/>
      <c r="Z509" s="53"/>
      <c r="AA509" s="53"/>
      <c r="AB509" s="53"/>
      <c r="AC509" s="51"/>
      <c r="AD509" s="51"/>
      <c r="AE509" s="51"/>
      <c r="AF509" s="51"/>
      <c r="AG509" s="51"/>
      <c r="AH509" s="34"/>
    </row>
    <row r="510" spans="2:62" ht="15" customHeight="1">
      <c r="B510" s="38"/>
      <c r="C510" s="20"/>
      <c r="D510" s="85"/>
      <c r="E510" s="85"/>
      <c r="F510" s="85"/>
      <c r="G510" s="28"/>
      <c r="H510" s="28"/>
      <c r="I510" s="28"/>
      <c r="J510" s="67"/>
      <c r="K510" s="32"/>
      <c r="L510" s="45"/>
      <c r="M510" s="32"/>
      <c r="N510" s="21"/>
      <c r="O510" s="518" t="s">
        <v>181</v>
      </c>
      <c r="P510" s="518"/>
      <c r="Q510" s="518"/>
      <c r="R510" s="518"/>
      <c r="S510" s="518"/>
      <c r="T510" s="518"/>
      <c r="U510" s="21"/>
      <c r="V510" s="110"/>
      <c r="W510" s="515" t="s">
        <v>192</v>
      </c>
      <c r="X510" s="385"/>
      <c r="Y510" s="385"/>
      <c r="Z510" s="385"/>
      <c r="AA510" s="385"/>
      <c r="AB510" s="385"/>
      <c r="AC510" s="386"/>
      <c r="AD510" s="52"/>
      <c r="AE510" s="52"/>
      <c r="AF510" s="53"/>
      <c r="AG510" s="53"/>
      <c r="AH510" s="7"/>
    </row>
    <row r="511" spans="2:62" ht="15" customHeight="1">
      <c r="B511" s="38"/>
      <c r="C511" s="76" t="s">
        <v>127</v>
      </c>
      <c r="D511" s="20"/>
      <c r="E511" s="20"/>
      <c r="F511" s="20"/>
      <c r="G511" s="20"/>
      <c r="H511" s="20"/>
      <c r="I511" s="20"/>
      <c r="J511" s="45"/>
      <c r="K511" s="32"/>
      <c r="L511" s="45"/>
      <c r="M511" s="32"/>
      <c r="N511" s="20"/>
      <c r="O511" s="519"/>
      <c r="P511" s="519"/>
      <c r="Q511" s="519"/>
      <c r="R511" s="520"/>
      <c r="S511" s="520"/>
      <c r="T511" s="520"/>
      <c r="U511" s="21"/>
      <c r="V511" s="117"/>
      <c r="W511" s="294"/>
      <c r="X511" s="295"/>
      <c r="Y511" s="295"/>
      <c r="Z511" s="295"/>
      <c r="AA511" s="295"/>
      <c r="AB511" s="340" t="s">
        <v>88</v>
      </c>
      <c r="AC511" s="341"/>
      <c r="AD511" s="48"/>
      <c r="AE511" s="48"/>
      <c r="AF511" s="48"/>
      <c r="AG511" s="48"/>
      <c r="AH511" s="34"/>
    </row>
    <row r="512" spans="2:62" ht="15" customHeight="1">
      <c r="B512" s="38"/>
      <c r="C512" s="20"/>
      <c r="D512" s="145" t="s">
        <v>185</v>
      </c>
      <c r="E512" s="145"/>
      <c r="F512" s="145"/>
      <c r="G512" s="521"/>
      <c r="H512" s="521"/>
      <c r="I512" s="521"/>
      <c r="J512" s="56" t="s">
        <v>104</v>
      </c>
      <c r="K512" s="32"/>
      <c r="L512" s="45"/>
      <c r="M512" s="61"/>
      <c r="N512" s="51"/>
      <c r="O512" s="51"/>
      <c r="P512" s="51"/>
      <c r="Q512" s="51"/>
      <c r="R512" s="51"/>
      <c r="S512" s="21"/>
      <c r="T512" s="21"/>
      <c r="U512" s="21"/>
      <c r="V512" s="69"/>
      <c r="W512" s="52"/>
      <c r="X512" s="52"/>
      <c r="Y512" s="52"/>
      <c r="Z512" s="53"/>
      <c r="AA512" s="53"/>
      <c r="AB512" s="53"/>
      <c r="AC512" s="48"/>
      <c r="AD512" s="48"/>
      <c r="AE512" s="48"/>
      <c r="AF512" s="48"/>
      <c r="AG512" s="48"/>
      <c r="AH512" s="34"/>
    </row>
    <row r="513" spans="1:64" ht="15" customHeight="1">
      <c r="B513" s="38"/>
      <c r="C513" s="21"/>
      <c r="D513" s="21"/>
      <c r="E513" s="21"/>
      <c r="F513" s="21"/>
      <c r="G513" s="21"/>
      <c r="H513" s="21"/>
      <c r="I513" s="21"/>
      <c r="J513" s="21"/>
      <c r="K513" s="33"/>
      <c r="L513" s="46"/>
      <c r="M513" s="342" t="s">
        <v>147</v>
      </c>
      <c r="N513" s="343"/>
      <c r="O513" s="343"/>
      <c r="P513" s="343"/>
      <c r="Q513" s="343"/>
      <c r="R513" s="344"/>
      <c r="S513" s="21"/>
      <c r="T513" s="63"/>
      <c r="U513" s="63"/>
      <c r="V513" s="77"/>
      <c r="W513" s="515" t="s">
        <v>193</v>
      </c>
      <c r="X513" s="385"/>
      <c r="Y513" s="385"/>
      <c r="Z513" s="516"/>
      <c r="AA513" s="516"/>
      <c r="AB513" s="516"/>
      <c r="AC513" s="517"/>
      <c r="AD513" s="268" t="s">
        <v>1690</v>
      </c>
      <c r="AE513" s="63"/>
      <c r="AF513" s="63"/>
      <c r="AG513" s="63"/>
      <c r="AH513" s="64"/>
    </row>
    <row r="514" spans="1:64" ht="15" customHeight="1">
      <c r="B514" s="38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508">
        <f>C499+C502-O502-O505-O508</f>
        <v>0</v>
      </c>
      <c r="N514" s="509"/>
      <c r="O514" s="509"/>
      <c r="P514" s="340" t="s">
        <v>85</v>
      </c>
      <c r="Q514" s="340"/>
      <c r="R514" s="341"/>
      <c r="T514" s="49"/>
      <c r="U514" s="48"/>
      <c r="V514" s="48"/>
      <c r="W514" s="294"/>
      <c r="X514" s="295"/>
      <c r="Y514" s="295"/>
      <c r="Z514" s="295"/>
      <c r="AA514" s="295"/>
      <c r="AB514" s="340" t="s">
        <v>88</v>
      </c>
      <c r="AC514" s="341"/>
      <c r="AD514" s="52"/>
      <c r="AE514" s="52"/>
      <c r="AF514" s="53"/>
      <c r="AG514" s="53"/>
      <c r="AH514" s="55"/>
    </row>
    <row r="515" spans="1:64" ht="15" customHeight="1">
      <c r="B515" s="38"/>
      <c r="C515" s="21"/>
      <c r="D515" s="21"/>
      <c r="E515" s="21"/>
      <c r="F515" s="21"/>
      <c r="G515" s="21"/>
      <c r="H515" s="21"/>
      <c r="I515" s="21"/>
      <c r="J515" s="21"/>
      <c r="K515" s="21"/>
      <c r="L515" s="136"/>
      <c r="M515" s="150" t="s">
        <v>263</v>
      </c>
      <c r="N515" s="136"/>
      <c r="O515" s="136"/>
      <c r="P515" s="56"/>
      <c r="Q515" s="21"/>
      <c r="R515" s="21"/>
      <c r="S515" s="21"/>
      <c r="T515" s="56"/>
      <c r="U515" s="21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34"/>
    </row>
    <row r="516" spans="1:64" ht="15" customHeight="1">
      <c r="B516" s="38"/>
      <c r="C516" s="21"/>
      <c r="D516" s="21"/>
      <c r="E516" s="21"/>
      <c r="F516" s="21"/>
      <c r="G516" s="21"/>
      <c r="H516" s="21"/>
      <c r="I516" s="21"/>
      <c r="J516" s="21"/>
      <c r="K516" s="21"/>
      <c r="L516" s="136"/>
      <c r="M516" s="150"/>
      <c r="N516" s="136"/>
      <c r="O516" s="136"/>
      <c r="P516" s="56"/>
      <c r="Q516" s="21"/>
      <c r="R516" s="21"/>
      <c r="S516" s="21"/>
      <c r="T516" s="56"/>
      <c r="U516" s="21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34"/>
    </row>
    <row r="517" spans="1:64" ht="15" customHeight="1">
      <c r="B517" s="38"/>
      <c r="C517" s="21"/>
      <c r="D517" s="21"/>
      <c r="E517" s="21"/>
      <c r="F517" s="21"/>
      <c r="G517" s="21"/>
      <c r="H517" s="21"/>
      <c r="I517" s="21"/>
      <c r="J517" s="21"/>
      <c r="K517" s="21"/>
      <c r="L517" s="136"/>
      <c r="M517" s="150"/>
      <c r="N517" s="136"/>
      <c r="O517" s="136"/>
      <c r="P517" s="56"/>
      <c r="Q517" s="21"/>
      <c r="R517" s="21"/>
      <c r="S517" s="21"/>
      <c r="T517" s="56"/>
      <c r="U517" s="21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34"/>
    </row>
    <row r="518" spans="1:64" ht="15" customHeight="1">
      <c r="B518" s="38"/>
      <c r="C518" s="21"/>
      <c r="D518" s="21"/>
      <c r="E518" s="21"/>
      <c r="F518" s="21"/>
      <c r="G518" s="21"/>
      <c r="H518" s="21"/>
      <c r="I518" s="21"/>
      <c r="J518" s="21"/>
      <c r="K518" s="21"/>
      <c r="L518" s="136"/>
      <c r="M518" s="150"/>
      <c r="N518" s="136"/>
      <c r="O518" s="136"/>
      <c r="P518" s="56"/>
      <c r="Q518" s="21"/>
      <c r="R518" s="21"/>
      <c r="S518" s="21"/>
      <c r="T518" s="56"/>
      <c r="U518" s="21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34"/>
    </row>
    <row r="519" spans="1:64" ht="24" customHeight="1">
      <c r="B519" s="387" t="s">
        <v>106</v>
      </c>
      <c r="C519" s="433" t="s">
        <v>109</v>
      </c>
      <c r="D519" s="296"/>
      <c r="E519" s="296"/>
      <c r="F519" s="296"/>
      <c r="G519" s="434"/>
      <c r="H519" s="339" t="s">
        <v>111</v>
      </c>
      <c r="I519" s="337"/>
      <c r="J519" s="337"/>
      <c r="K519" s="337"/>
      <c r="L519" s="337"/>
      <c r="M519" s="337"/>
      <c r="N519" s="422" t="s">
        <v>110</v>
      </c>
      <c r="O519" s="423"/>
      <c r="P519" s="423"/>
      <c r="Q519" s="423"/>
      <c r="R519" s="490"/>
      <c r="S519" s="491" t="s">
        <v>107</v>
      </c>
      <c r="T519" s="494" t="s">
        <v>112</v>
      </c>
      <c r="U519" s="495"/>
      <c r="V519" s="495"/>
      <c r="W519" s="495"/>
      <c r="X519" s="496"/>
      <c r="Y519" s="339" t="s">
        <v>111</v>
      </c>
      <c r="Z519" s="337"/>
      <c r="AA519" s="337"/>
      <c r="AB519" s="337"/>
      <c r="AC519" s="338"/>
      <c r="AD519" s="422" t="s">
        <v>110</v>
      </c>
      <c r="AE519" s="423"/>
      <c r="AF519" s="423"/>
      <c r="AG519" s="423"/>
      <c r="AH519" s="424"/>
      <c r="AK519" s="278" t="s">
        <v>1629</v>
      </c>
      <c r="AL519" s="278"/>
      <c r="AM519" s="278"/>
      <c r="AN519" s="278"/>
      <c r="AO519" s="278"/>
      <c r="AP519" s="278"/>
      <c r="AQ519" s="278"/>
      <c r="AR519" s="278"/>
      <c r="AS519" s="278"/>
      <c r="AT519" s="278"/>
      <c r="AU519" s="278"/>
      <c r="AV519" s="278"/>
      <c r="AW519" s="278"/>
      <c r="AX519" s="278"/>
      <c r="AY519" s="278"/>
      <c r="AZ519" s="278"/>
      <c r="BA519" s="278"/>
      <c r="BB519" s="278"/>
      <c r="BC519" s="278"/>
      <c r="BD519" s="278"/>
      <c r="BE519" s="278"/>
      <c r="BF519" s="278"/>
      <c r="BG519" s="278"/>
      <c r="BH519" s="278"/>
      <c r="BI519" s="278"/>
      <c r="BJ519" s="278"/>
    </row>
    <row r="520" spans="1:64" ht="21.95" customHeight="1">
      <c r="B520" s="388"/>
      <c r="C520" s="319"/>
      <c r="D520" s="320"/>
      <c r="E520" s="320"/>
      <c r="F520" s="320"/>
      <c r="G520" s="321"/>
      <c r="H520" s="322"/>
      <c r="I520" s="323"/>
      <c r="J520" s="323"/>
      <c r="K520" s="323"/>
      <c r="L520" s="323"/>
      <c r="M520" s="324"/>
      <c r="N520" s="406"/>
      <c r="O520" s="407"/>
      <c r="P520" s="407"/>
      <c r="Q520" s="407"/>
      <c r="R520" s="435"/>
      <c r="S520" s="492"/>
      <c r="T520" s="319"/>
      <c r="U520" s="320"/>
      <c r="V520" s="320"/>
      <c r="W520" s="320"/>
      <c r="X520" s="321"/>
      <c r="Y520" s="322"/>
      <c r="Z520" s="323"/>
      <c r="AA520" s="323"/>
      <c r="AB520" s="323"/>
      <c r="AC520" s="324"/>
      <c r="AD520" s="406"/>
      <c r="AE520" s="407"/>
      <c r="AF520" s="407"/>
      <c r="AG520" s="407"/>
      <c r="AH520" s="416"/>
      <c r="AK520" s="278"/>
      <c r="AL520" s="278"/>
      <c r="AM520" s="278"/>
      <c r="AN520" s="278"/>
      <c r="AO520" s="278"/>
      <c r="AP520" s="278"/>
      <c r="AQ520" s="278"/>
      <c r="AR520" s="278"/>
      <c r="AS520" s="278"/>
      <c r="AT520" s="278"/>
      <c r="AU520" s="278"/>
      <c r="AV520" s="278"/>
      <c r="AW520" s="278"/>
      <c r="AX520" s="278"/>
      <c r="AY520" s="278"/>
      <c r="AZ520" s="278"/>
      <c r="BA520" s="278"/>
      <c r="BB520" s="278"/>
      <c r="BC520" s="278"/>
      <c r="BD520" s="278"/>
      <c r="BE520" s="278"/>
      <c r="BF520" s="278"/>
      <c r="BG520" s="278"/>
      <c r="BH520" s="278"/>
      <c r="BI520" s="278"/>
      <c r="BJ520" s="278"/>
    </row>
    <row r="521" spans="1:64" ht="21.95" customHeight="1">
      <c r="B521" s="388"/>
      <c r="C521" s="319"/>
      <c r="D521" s="320"/>
      <c r="E521" s="320"/>
      <c r="F521" s="320"/>
      <c r="G521" s="321"/>
      <c r="H521" s="322"/>
      <c r="I521" s="323"/>
      <c r="J521" s="323"/>
      <c r="K521" s="323"/>
      <c r="L521" s="323"/>
      <c r="M521" s="324"/>
      <c r="N521" s="406"/>
      <c r="O521" s="407"/>
      <c r="P521" s="407"/>
      <c r="Q521" s="407"/>
      <c r="R521" s="435"/>
      <c r="S521" s="492"/>
      <c r="T521" s="319"/>
      <c r="U521" s="320"/>
      <c r="V521" s="320"/>
      <c r="W521" s="320"/>
      <c r="X521" s="321"/>
      <c r="Y521" s="322"/>
      <c r="Z521" s="323"/>
      <c r="AA521" s="323"/>
      <c r="AB521" s="323"/>
      <c r="AC521" s="324"/>
      <c r="AD521" s="406"/>
      <c r="AE521" s="407"/>
      <c r="AF521" s="407"/>
      <c r="AG521" s="407"/>
      <c r="AH521" s="416"/>
      <c r="AK521" s="278"/>
      <c r="AL521" s="278"/>
      <c r="AM521" s="278"/>
      <c r="AN521" s="278"/>
      <c r="AO521" s="278"/>
      <c r="AP521" s="278"/>
      <c r="AQ521" s="278"/>
      <c r="AR521" s="278"/>
      <c r="AS521" s="278"/>
      <c r="AT521" s="278"/>
      <c r="AU521" s="278"/>
      <c r="AV521" s="278"/>
      <c r="AW521" s="278"/>
      <c r="AX521" s="278"/>
      <c r="AY521" s="278"/>
      <c r="AZ521" s="278"/>
      <c r="BA521" s="278"/>
      <c r="BB521" s="278"/>
      <c r="BC521" s="278"/>
      <c r="BD521" s="278"/>
      <c r="BE521" s="278"/>
      <c r="BF521" s="278"/>
      <c r="BG521" s="278"/>
      <c r="BH521" s="278"/>
      <c r="BI521" s="278"/>
      <c r="BJ521" s="278"/>
    </row>
    <row r="522" spans="1:64" ht="21.95" customHeight="1">
      <c r="B522" s="388"/>
      <c r="C522" s="319"/>
      <c r="D522" s="320"/>
      <c r="E522" s="320"/>
      <c r="F522" s="320"/>
      <c r="G522" s="321"/>
      <c r="H522" s="322"/>
      <c r="I522" s="323"/>
      <c r="J522" s="323"/>
      <c r="K522" s="323"/>
      <c r="L522" s="323"/>
      <c r="M522" s="324"/>
      <c r="N522" s="406"/>
      <c r="O522" s="407"/>
      <c r="P522" s="407"/>
      <c r="Q522" s="407"/>
      <c r="R522" s="435"/>
      <c r="S522" s="492"/>
      <c r="T522" s="319"/>
      <c r="U522" s="320"/>
      <c r="V522" s="320"/>
      <c r="W522" s="320"/>
      <c r="X522" s="321"/>
      <c r="Y522" s="322"/>
      <c r="Z522" s="323"/>
      <c r="AA522" s="323"/>
      <c r="AB522" s="323"/>
      <c r="AC522" s="324"/>
      <c r="AD522" s="406"/>
      <c r="AE522" s="407"/>
      <c r="AF522" s="407"/>
      <c r="AG522" s="407"/>
      <c r="AH522" s="416"/>
      <c r="AK522" s="278" t="s">
        <v>1626</v>
      </c>
      <c r="AL522" s="278"/>
      <c r="AM522" s="278"/>
      <c r="AN522" s="278"/>
      <c r="AO522" s="278"/>
      <c r="AP522" s="278"/>
      <c r="AQ522" s="278"/>
      <c r="AR522" s="278"/>
      <c r="AS522" s="278"/>
      <c r="AT522" s="278"/>
      <c r="AU522" s="278"/>
      <c r="AV522" s="278"/>
      <c r="AW522" s="278"/>
      <c r="AX522" s="278"/>
      <c r="AY522" s="278"/>
      <c r="AZ522" s="278"/>
      <c r="BA522" s="278"/>
      <c r="BB522" s="278"/>
      <c r="BC522" s="278"/>
      <c r="BD522" s="278"/>
      <c r="BE522" s="278"/>
      <c r="BF522" s="278"/>
      <c r="BG522" s="278"/>
      <c r="BH522" s="278"/>
      <c r="BI522" s="278"/>
      <c r="BJ522" s="278"/>
    </row>
    <row r="523" spans="1:64" ht="21.95" customHeight="1">
      <c r="B523" s="388"/>
      <c r="C523" s="319"/>
      <c r="D523" s="320"/>
      <c r="E523" s="320"/>
      <c r="F523" s="320"/>
      <c r="G523" s="321"/>
      <c r="H523" s="322"/>
      <c r="I523" s="323"/>
      <c r="J523" s="323"/>
      <c r="K523" s="323"/>
      <c r="L523" s="323"/>
      <c r="M523" s="324"/>
      <c r="N523" s="406"/>
      <c r="O523" s="407"/>
      <c r="P523" s="407"/>
      <c r="Q523" s="407"/>
      <c r="R523" s="435"/>
      <c r="S523" s="492"/>
      <c r="T523" s="319"/>
      <c r="U523" s="320"/>
      <c r="V523" s="320"/>
      <c r="W523" s="320"/>
      <c r="X523" s="321"/>
      <c r="Y523" s="322"/>
      <c r="Z523" s="323"/>
      <c r="AA523" s="323"/>
      <c r="AB523" s="323"/>
      <c r="AC523" s="324"/>
      <c r="AD523" s="406"/>
      <c r="AE523" s="407"/>
      <c r="AF523" s="407"/>
      <c r="AG523" s="407"/>
      <c r="AH523" s="416"/>
      <c r="AK523" s="278"/>
      <c r="AL523" s="278"/>
      <c r="AM523" s="278"/>
      <c r="AN523" s="278"/>
      <c r="AO523" s="278"/>
      <c r="AP523" s="278"/>
      <c r="AQ523" s="278"/>
      <c r="AR523" s="278"/>
      <c r="AS523" s="278"/>
      <c r="AT523" s="278"/>
      <c r="AU523" s="278"/>
      <c r="AV523" s="278"/>
      <c r="AW523" s="278"/>
      <c r="AX523" s="278"/>
      <c r="AY523" s="278"/>
      <c r="AZ523" s="278"/>
      <c r="BA523" s="278"/>
      <c r="BB523" s="278"/>
      <c r="BC523" s="278"/>
      <c r="BD523" s="278"/>
      <c r="BE523" s="278"/>
      <c r="BF523" s="278"/>
      <c r="BG523" s="278"/>
      <c r="BH523" s="278"/>
      <c r="BI523" s="278"/>
      <c r="BJ523" s="278"/>
    </row>
    <row r="524" spans="1:64" ht="21.95" customHeight="1">
      <c r="B524" s="388"/>
      <c r="C524" s="319"/>
      <c r="D524" s="320"/>
      <c r="E524" s="320"/>
      <c r="F524" s="320"/>
      <c r="G524" s="321"/>
      <c r="H524" s="322"/>
      <c r="I524" s="323"/>
      <c r="J524" s="323"/>
      <c r="K524" s="323"/>
      <c r="L524" s="323"/>
      <c r="M524" s="324"/>
      <c r="N524" s="406"/>
      <c r="O524" s="407"/>
      <c r="P524" s="407"/>
      <c r="Q524" s="407"/>
      <c r="R524" s="435"/>
      <c r="S524" s="492"/>
      <c r="T524" s="319"/>
      <c r="U524" s="320"/>
      <c r="V524" s="320"/>
      <c r="W524" s="320"/>
      <c r="X524" s="321"/>
      <c r="Y524" s="322"/>
      <c r="Z524" s="323"/>
      <c r="AA524" s="323"/>
      <c r="AB524" s="323"/>
      <c r="AC524" s="324"/>
      <c r="AD524" s="406"/>
      <c r="AE524" s="407"/>
      <c r="AF524" s="407"/>
      <c r="AG524" s="407"/>
      <c r="AH524" s="416"/>
      <c r="AK524" s="278"/>
      <c r="AL524" s="278"/>
      <c r="AM524" s="278"/>
      <c r="AN524" s="278"/>
      <c r="AO524" s="278"/>
      <c r="AP524" s="278"/>
      <c r="AQ524" s="278"/>
      <c r="AR524" s="278"/>
      <c r="AS524" s="278"/>
      <c r="AT524" s="278"/>
      <c r="AU524" s="278"/>
      <c r="AV524" s="278"/>
      <c r="AW524" s="278"/>
      <c r="AX524" s="278"/>
      <c r="AY524" s="278"/>
      <c r="AZ524" s="278"/>
      <c r="BA524" s="278"/>
      <c r="BB524" s="278"/>
      <c r="BC524" s="278"/>
      <c r="BD524" s="278"/>
      <c r="BE524" s="278"/>
      <c r="BF524" s="278"/>
      <c r="BG524" s="278"/>
      <c r="BH524" s="278"/>
      <c r="BI524" s="278"/>
      <c r="BJ524" s="278"/>
    </row>
    <row r="525" spans="1:64" ht="21.95" customHeight="1" thickBot="1">
      <c r="B525" s="389"/>
      <c r="C525" s="417"/>
      <c r="D525" s="418"/>
      <c r="E525" s="418"/>
      <c r="F525" s="418"/>
      <c r="G525" s="419"/>
      <c r="H525" s="497"/>
      <c r="I525" s="498"/>
      <c r="J525" s="498"/>
      <c r="K525" s="498"/>
      <c r="L525" s="498"/>
      <c r="M525" s="499"/>
      <c r="N525" s="500"/>
      <c r="O525" s="501"/>
      <c r="P525" s="501"/>
      <c r="Q525" s="501"/>
      <c r="R525" s="502"/>
      <c r="S525" s="493"/>
      <c r="T525" s="417"/>
      <c r="U525" s="418"/>
      <c r="V525" s="418"/>
      <c r="W525" s="418"/>
      <c r="X525" s="419"/>
      <c r="Y525" s="497"/>
      <c r="Z525" s="498"/>
      <c r="AA525" s="498"/>
      <c r="AB525" s="498"/>
      <c r="AC525" s="499"/>
      <c r="AD525" s="500"/>
      <c r="AE525" s="501"/>
      <c r="AF525" s="501"/>
      <c r="AG525" s="501"/>
      <c r="AH525" s="503"/>
    </row>
    <row r="526" spans="1:64" ht="14.25" thickBot="1"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</row>
    <row r="527" spans="1:64" ht="13.5" customHeight="1">
      <c r="A527" s="133"/>
      <c r="B527" s="408" t="s">
        <v>239</v>
      </c>
      <c r="C527" s="409"/>
      <c r="D527" s="409"/>
      <c r="E527" s="41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79" t="s">
        <v>1623</v>
      </c>
      <c r="AC527" s="279"/>
      <c r="AD527" s="279"/>
      <c r="AE527" s="279"/>
      <c r="AF527" s="279"/>
      <c r="AG527" s="279"/>
      <c r="AH527" s="279"/>
      <c r="BL527" s="256">
        <f ca="1">Check!$N$25</f>
        <v>0</v>
      </c>
    </row>
    <row r="528" spans="1:64" ht="14.25" thickBot="1">
      <c r="A528" s="133"/>
      <c r="B528" s="411"/>
      <c r="C528" s="412"/>
      <c r="D528" s="412"/>
      <c r="E528" s="413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</row>
    <row r="529" spans="1:62">
      <c r="A529" s="133"/>
      <c r="B529" s="28"/>
      <c r="C529" s="28"/>
      <c r="D529" s="28"/>
      <c r="E529" s="28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</row>
    <row r="530" spans="1:62" ht="25.5">
      <c r="A530" s="133"/>
      <c r="B530" s="414" t="s">
        <v>278</v>
      </c>
      <c r="C530" s="415"/>
      <c r="D530" s="415"/>
      <c r="E530" s="415"/>
      <c r="F530" s="415"/>
      <c r="G530" s="415"/>
      <c r="H530" s="415"/>
      <c r="I530" s="415"/>
      <c r="J530" s="415"/>
      <c r="K530" s="415"/>
      <c r="L530" s="415"/>
      <c r="M530" s="415"/>
      <c r="N530" s="415"/>
      <c r="O530" s="415"/>
      <c r="P530" s="415"/>
      <c r="Q530" s="415"/>
      <c r="R530" s="415"/>
      <c r="S530" s="415"/>
      <c r="T530" s="415"/>
      <c r="U530" s="415"/>
      <c r="V530" s="415"/>
      <c r="W530" s="415"/>
      <c r="X530" s="415"/>
      <c r="Y530" s="415"/>
      <c r="Z530" s="415"/>
      <c r="AA530" s="415"/>
      <c r="AB530" s="415"/>
      <c r="AC530" s="415"/>
      <c r="AD530" s="415"/>
      <c r="AE530" s="415"/>
      <c r="AF530" s="415"/>
      <c r="AG530" s="415"/>
      <c r="AH530" s="415"/>
    </row>
    <row r="531" spans="1:62" ht="14.25" thickBot="1"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</row>
    <row r="532" spans="1:62" ht="24" customHeight="1" thickBot="1">
      <c r="B532" s="473" t="s">
        <v>138</v>
      </c>
      <c r="C532" s="474"/>
      <c r="D532" s="474"/>
      <c r="E532" s="474"/>
      <c r="F532" s="474"/>
      <c r="G532" s="474"/>
      <c r="H532" s="474"/>
      <c r="I532" s="474"/>
      <c r="J532" s="474"/>
      <c r="K532" s="474"/>
      <c r="L532" s="474"/>
      <c r="M532" s="474"/>
      <c r="N532" s="474"/>
      <c r="O532" s="474"/>
      <c r="P532" s="474"/>
      <c r="Q532" s="474"/>
      <c r="R532" s="474"/>
      <c r="S532" s="474"/>
      <c r="T532" s="474"/>
      <c r="U532" s="474"/>
      <c r="V532" s="474"/>
      <c r="W532" s="474"/>
      <c r="X532" s="474"/>
      <c r="Y532" s="474"/>
      <c r="Z532" s="474"/>
      <c r="AA532" s="474"/>
      <c r="AB532" s="474"/>
      <c r="AC532" s="474"/>
      <c r="AD532" s="474"/>
      <c r="AE532" s="474"/>
      <c r="AF532" s="474"/>
      <c r="AG532" s="474"/>
      <c r="AH532" s="475"/>
    </row>
    <row r="533" spans="1:62" ht="6.95" customHeight="1" thickTop="1">
      <c r="B533" s="398"/>
      <c r="C533" s="399"/>
      <c r="D533" s="399"/>
      <c r="E533" s="399"/>
      <c r="F533" s="400"/>
      <c r="G533" s="89"/>
      <c r="H533" s="89"/>
      <c r="I533" s="89"/>
      <c r="J533" s="89"/>
      <c r="K533" s="89"/>
      <c r="L533" s="89"/>
      <c r="M533" s="89"/>
      <c r="N533" s="89"/>
      <c r="O533" s="89"/>
      <c r="P533" s="89"/>
      <c r="Q533" s="89"/>
      <c r="R533" s="89"/>
      <c r="S533" s="89"/>
      <c r="T533" s="89"/>
      <c r="U533" s="89"/>
      <c r="V533" s="89"/>
      <c r="W533" s="89"/>
      <c r="X533" s="89"/>
      <c r="Y533" s="89"/>
      <c r="Z533" s="89"/>
      <c r="AA533" s="89"/>
      <c r="AB533" s="89"/>
      <c r="AC533" s="89"/>
      <c r="AD533" s="89"/>
      <c r="AE533" s="89"/>
      <c r="AF533" s="89"/>
      <c r="AG533" s="89"/>
      <c r="AH533" s="92"/>
    </row>
    <row r="534" spans="1:62" ht="14.25" customHeight="1">
      <c r="B534" s="401" t="s">
        <v>140</v>
      </c>
      <c r="C534" s="358"/>
      <c r="D534" s="358"/>
      <c r="E534" s="358"/>
      <c r="F534" s="359"/>
      <c r="G534" s="90"/>
      <c r="H534" s="273"/>
      <c r="I534" s="266" t="s">
        <v>1638</v>
      </c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0"/>
      <c r="U534" s="90"/>
      <c r="V534" s="90"/>
      <c r="W534" s="90"/>
      <c r="X534" s="90"/>
      <c r="Y534" s="90"/>
      <c r="Z534" s="90"/>
      <c r="AA534" s="90"/>
      <c r="AB534" s="90"/>
      <c r="AC534" s="90"/>
      <c r="AD534" s="90"/>
      <c r="AE534" s="90"/>
      <c r="AF534" s="90"/>
      <c r="AG534" s="90"/>
      <c r="AH534" s="93"/>
      <c r="AK534" s="276" t="str">
        <f ca="1">Check!S676</f>
        <v/>
      </c>
      <c r="AL534" s="276"/>
      <c r="AM534" s="276"/>
      <c r="AN534" s="276"/>
      <c r="AO534" s="276"/>
      <c r="AP534" s="276"/>
      <c r="AQ534" s="276"/>
      <c r="AR534" s="276"/>
      <c r="AS534" s="276"/>
      <c r="AT534" s="276"/>
      <c r="AU534" s="276"/>
      <c r="AV534" s="276"/>
      <c r="AW534" s="276"/>
      <c r="AX534" s="276"/>
      <c r="AY534" s="276"/>
      <c r="AZ534" s="276"/>
      <c r="BA534" s="276"/>
      <c r="BB534" s="276"/>
      <c r="BC534" s="276"/>
      <c r="BD534" s="276"/>
      <c r="BE534" s="276"/>
      <c r="BF534" s="276"/>
      <c r="BG534" s="276"/>
      <c r="BH534" s="276"/>
      <c r="BI534" s="276"/>
      <c r="BJ534" s="276"/>
    </row>
    <row r="535" spans="1:62" ht="14.25" customHeight="1">
      <c r="B535" s="401"/>
      <c r="C535" s="358"/>
      <c r="D535" s="358"/>
      <c r="E535" s="358"/>
      <c r="F535" s="359"/>
      <c r="G535" s="90"/>
      <c r="H535" s="273"/>
      <c r="I535" s="266" t="s">
        <v>1639</v>
      </c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90"/>
      <c r="V535" s="90"/>
      <c r="W535" s="90"/>
      <c r="X535" s="90"/>
      <c r="Y535" s="90"/>
      <c r="Z535" s="90"/>
      <c r="AA535" s="90"/>
      <c r="AB535" s="90"/>
      <c r="AC535" s="90"/>
      <c r="AD535" s="90"/>
      <c r="AE535" s="90"/>
      <c r="AF535" s="90"/>
      <c r="AG535" s="90"/>
      <c r="AH535" s="93"/>
    </row>
    <row r="536" spans="1:62" ht="14.25" customHeight="1">
      <c r="B536" s="401"/>
      <c r="C536" s="358"/>
      <c r="D536" s="358"/>
      <c r="E536" s="358"/>
      <c r="F536" s="359"/>
      <c r="G536" s="90"/>
      <c r="H536" s="273"/>
      <c r="I536" s="266" t="s">
        <v>1640</v>
      </c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90"/>
      <c r="U536" s="90"/>
      <c r="V536" s="90"/>
      <c r="W536" s="90"/>
      <c r="X536" s="90"/>
      <c r="Y536" s="90"/>
      <c r="Z536" s="90"/>
      <c r="AA536" s="90"/>
      <c r="AB536" s="90"/>
      <c r="AC536" s="90"/>
      <c r="AD536" s="90"/>
      <c r="AE536" s="90"/>
      <c r="AF536" s="90"/>
      <c r="AG536" s="90"/>
      <c r="AH536" s="93"/>
    </row>
    <row r="537" spans="1:62" ht="14.25" customHeight="1">
      <c r="B537" s="401"/>
      <c r="C537" s="358"/>
      <c r="D537" s="358"/>
      <c r="E537" s="358"/>
      <c r="F537" s="359"/>
      <c r="G537" s="90"/>
      <c r="H537" s="273"/>
      <c r="I537" s="266" t="s">
        <v>1641</v>
      </c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  <c r="U537" s="90"/>
      <c r="V537" s="90"/>
      <c r="W537" s="90"/>
      <c r="X537" s="90"/>
      <c r="Y537" s="90"/>
      <c r="Z537" s="90"/>
      <c r="AA537" s="90"/>
      <c r="AB537" s="90"/>
      <c r="AC537" s="90"/>
      <c r="AD537" s="90"/>
      <c r="AE537" s="90"/>
      <c r="AF537" s="90"/>
      <c r="AG537" s="90"/>
      <c r="AH537" s="93"/>
    </row>
    <row r="538" spans="1:62" ht="14.25" customHeight="1">
      <c r="B538" s="401"/>
      <c r="C538" s="358"/>
      <c r="D538" s="358"/>
      <c r="E538" s="358"/>
      <c r="F538" s="359"/>
      <c r="G538" s="90"/>
      <c r="H538" s="273"/>
      <c r="I538" s="605" t="s">
        <v>1615</v>
      </c>
      <c r="J538" s="606"/>
      <c r="K538" s="606"/>
      <c r="L538" s="606"/>
      <c r="M538" s="606"/>
      <c r="N538" s="606"/>
      <c r="O538" s="606"/>
      <c r="P538" s="606"/>
      <c r="Q538" s="606"/>
      <c r="R538" s="606"/>
      <c r="S538" s="546"/>
      <c r="T538" s="546"/>
      <c r="U538" s="546"/>
      <c r="V538" s="546"/>
      <c r="W538" s="546"/>
      <c r="X538" s="546"/>
      <c r="Y538" s="546"/>
      <c r="Z538" s="546"/>
      <c r="AA538" s="546"/>
      <c r="AB538" s="546"/>
      <c r="AC538" s="546"/>
      <c r="AD538" s="47" t="s">
        <v>139</v>
      </c>
      <c r="AE538" s="90"/>
      <c r="AF538" s="90"/>
      <c r="AG538" s="90"/>
      <c r="AH538" s="93"/>
    </row>
    <row r="539" spans="1:62" ht="6.95" customHeight="1">
      <c r="B539" s="402"/>
      <c r="C539" s="361"/>
      <c r="D539" s="361"/>
      <c r="E539" s="361"/>
      <c r="F539" s="362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4"/>
    </row>
    <row r="540" spans="1:62" ht="14.25" customHeight="1">
      <c r="B540" s="454" t="s">
        <v>48</v>
      </c>
      <c r="C540" s="357" t="s">
        <v>83</v>
      </c>
      <c r="D540" s="468"/>
      <c r="E540" s="468"/>
      <c r="F540" s="468"/>
      <c r="G540" s="462"/>
      <c r="H540" s="392"/>
      <c r="I540" s="393"/>
      <c r="J540" s="393"/>
      <c r="K540" s="393"/>
      <c r="L540" s="393"/>
      <c r="M540" s="393"/>
      <c r="N540" s="393"/>
      <c r="O540" s="393"/>
      <c r="P540" s="298" t="s">
        <v>69</v>
      </c>
      <c r="Q540" s="298"/>
      <c r="R540" s="396"/>
      <c r="S540" s="357" t="s">
        <v>141</v>
      </c>
      <c r="T540" s="468"/>
      <c r="U540" s="468"/>
      <c r="V540" s="468"/>
      <c r="W540" s="462"/>
      <c r="X540" s="392"/>
      <c r="Y540" s="393"/>
      <c r="Z540" s="393"/>
      <c r="AA540" s="393"/>
      <c r="AB540" s="393"/>
      <c r="AC540" s="393"/>
      <c r="AD540" s="393"/>
      <c r="AE540" s="393"/>
      <c r="AF540" s="298" t="s">
        <v>86</v>
      </c>
      <c r="AG540" s="298"/>
      <c r="AH540" s="299"/>
      <c r="AK540" s="276" t="str">
        <f ca="1">Check!S682</f>
        <v/>
      </c>
      <c r="AL540" s="276"/>
      <c r="AM540" s="276"/>
      <c r="AN540" s="276"/>
      <c r="AO540" s="276"/>
      <c r="AP540" s="276"/>
      <c r="AQ540" s="276"/>
      <c r="AR540" s="276"/>
      <c r="AS540" s="276"/>
      <c r="AT540" s="276"/>
      <c r="AU540" s="276"/>
      <c r="AV540" s="276"/>
      <c r="AW540" s="276"/>
      <c r="AX540" s="276"/>
      <c r="AY540" s="276"/>
      <c r="AZ540" s="276"/>
      <c r="BA540" s="276"/>
      <c r="BB540" s="276"/>
      <c r="BC540" s="276"/>
      <c r="BD540" s="276"/>
      <c r="BE540" s="276"/>
      <c r="BF540" s="276"/>
      <c r="BG540" s="276"/>
      <c r="BH540" s="276"/>
      <c r="BI540" s="276"/>
      <c r="BJ540" s="276"/>
    </row>
    <row r="541" spans="1:62">
      <c r="B541" s="454"/>
      <c r="C541" s="467"/>
      <c r="D541" s="468"/>
      <c r="E541" s="468"/>
      <c r="F541" s="468"/>
      <c r="G541" s="462"/>
      <c r="H541" s="392"/>
      <c r="I541" s="393"/>
      <c r="J541" s="393"/>
      <c r="K541" s="393"/>
      <c r="L541" s="393"/>
      <c r="M541" s="393"/>
      <c r="N541" s="393"/>
      <c r="O541" s="393"/>
      <c r="P541" s="298"/>
      <c r="Q541" s="298"/>
      <c r="R541" s="396"/>
      <c r="S541" s="467"/>
      <c r="T541" s="468"/>
      <c r="U541" s="468"/>
      <c r="V541" s="468"/>
      <c r="W541" s="462"/>
      <c r="X541" s="392"/>
      <c r="Y541" s="393"/>
      <c r="Z541" s="393"/>
      <c r="AA541" s="393"/>
      <c r="AB541" s="393"/>
      <c r="AC541" s="393"/>
      <c r="AD541" s="393"/>
      <c r="AE541" s="393"/>
      <c r="AF541" s="298"/>
      <c r="AG541" s="298"/>
      <c r="AH541" s="299"/>
      <c r="AK541" s="277" t="str">
        <f ca="1">Check!S683&amp;Check!S684</f>
        <v/>
      </c>
      <c r="AL541" s="277"/>
      <c r="AM541" s="277"/>
      <c r="AN541" s="277"/>
      <c r="AO541" s="277"/>
      <c r="AP541" s="277"/>
      <c r="AQ541" s="277"/>
      <c r="AR541" s="277"/>
      <c r="AS541" s="277"/>
      <c r="AT541" s="277"/>
      <c r="AU541" s="277"/>
      <c r="AV541" s="277"/>
      <c r="AW541" s="277"/>
      <c r="AX541" s="277"/>
      <c r="AY541" s="277"/>
      <c r="AZ541" s="277"/>
      <c r="BA541" s="277"/>
      <c r="BB541" s="277"/>
      <c r="BC541" s="277"/>
      <c r="BD541" s="277"/>
      <c r="BE541" s="277"/>
      <c r="BF541" s="277"/>
      <c r="BG541" s="277"/>
      <c r="BH541" s="277"/>
      <c r="BI541" s="277"/>
      <c r="BJ541" s="277"/>
    </row>
    <row r="542" spans="1:62">
      <c r="B542" s="454"/>
      <c r="C542" s="467"/>
      <c r="D542" s="468"/>
      <c r="E542" s="468"/>
      <c r="F542" s="468"/>
      <c r="G542" s="462"/>
      <c r="H542" s="392"/>
      <c r="I542" s="393"/>
      <c r="J542" s="393"/>
      <c r="K542" s="393"/>
      <c r="L542" s="393"/>
      <c r="M542" s="393"/>
      <c r="N542" s="393"/>
      <c r="O542" s="393"/>
      <c r="P542" s="298"/>
      <c r="Q542" s="298"/>
      <c r="R542" s="396"/>
      <c r="S542" s="467"/>
      <c r="T542" s="468"/>
      <c r="U542" s="468"/>
      <c r="V542" s="468"/>
      <c r="W542" s="462"/>
      <c r="X542" s="691"/>
      <c r="Y542" s="510"/>
      <c r="Z542" s="510"/>
      <c r="AA542" s="510"/>
      <c r="AB542" s="510"/>
      <c r="AC542" s="510"/>
      <c r="AD542" s="510"/>
      <c r="AE542" s="510"/>
      <c r="AF542" s="313" t="s">
        <v>119</v>
      </c>
      <c r="AG542" s="313"/>
      <c r="AH542" s="314"/>
      <c r="AK542" s="277"/>
      <c r="AL542" s="277"/>
      <c r="AM542" s="277"/>
      <c r="AN542" s="277"/>
      <c r="AO542" s="277"/>
      <c r="AP542" s="277"/>
      <c r="AQ542" s="277"/>
      <c r="AR542" s="277"/>
      <c r="AS542" s="277"/>
      <c r="AT542" s="277"/>
      <c r="AU542" s="277"/>
      <c r="AV542" s="277"/>
      <c r="AW542" s="277"/>
      <c r="AX542" s="277"/>
      <c r="AY542" s="277"/>
      <c r="AZ542" s="277"/>
      <c r="BA542" s="277"/>
      <c r="BB542" s="277"/>
      <c r="BC542" s="277"/>
      <c r="BD542" s="277"/>
      <c r="BE542" s="277"/>
      <c r="BF542" s="277"/>
      <c r="BG542" s="277"/>
      <c r="BH542" s="277"/>
      <c r="BI542" s="277"/>
      <c r="BJ542" s="277"/>
    </row>
    <row r="543" spans="1:62">
      <c r="B543" s="537"/>
      <c r="C543" s="469"/>
      <c r="D543" s="470"/>
      <c r="E543" s="470"/>
      <c r="F543" s="470"/>
      <c r="G543" s="464"/>
      <c r="H543" s="394"/>
      <c r="I543" s="395"/>
      <c r="J543" s="395"/>
      <c r="K543" s="395"/>
      <c r="L543" s="395"/>
      <c r="M543" s="395"/>
      <c r="N543" s="395"/>
      <c r="O543" s="395"/>
      <c r="P543" s="300"/>
      <c r="Q543" s="300"/>
      <c r="R543" s="397"/>
      <c r="S543" s="469"/>
      <c r="T543" s="470"/>
      <c r="U543" s="470"/>
      <c r="V543" s="470"/>
      <c r="W543" s="464"/>
      <c r="X543" s="394"/>
      <c r="Y543" s="395"/>
      <c r="Z543" s="395"/>
      <c r="AA543" s="395"/>
      <c r="AB543" s="395"/>
      <c r="AC543" s="395"/>
      <c r="AD543" s="395"/>
      <c r="AE543" s="395"/>
      <c r="AF543" s="300"/>
      <c r="AG543" s="300"/>
      <c r="AH543" s="301"/>
    </row>
    <row r="544" spans="1:62" ht="24" customHeight="1">
      <c r="B544" s="378" t="s">
        <v>261</v>
      </c>
      <c r="C544" s="379"/>
      <c r="D544" s="379"/>
      <c r="E544" s="379"/>
      <c r="F544" s="379"/>
      <c r="G544" s="379"/>
      <c r="H544" s="379"/>
      <c r="I544" s="379"/>
      <c r="J544" s="379"/>
      <c r="K544" s="379"/>
      <c r="L544" s="379"/>
      <c r="M544" s="379"/>
      <c r="N544" s="379"/>
      <c r="O544" s="379"/>
      <c r="P544" s="379"/>
      <c r="Q544" s="379"/>
      <c r="R544" s="379"/>
      <c r="S544" s="379"/>
      <c r="T544" s="379"/>
      <c r="U544" s="379"/>
      <c r="V544" s="379"/>
      <c r="W544" s="379"/>
      <c r="X544" s="379"/>
      <c r="Y544" s="379"/>
      <c r="Z544" s="379"/>
      <c r="AA544" s="379"/>
      <c r="AB544" s="379"/>
      <c r="AC544" s="379"/>
      <c r="AD544" s="379"/>
      <c r="AE544" s="379"/>
      <c r="AF544" s="379"/>
      <c r="AG544" s="379"/>
      <c r="AH544" s="380"/>
      <c r="AK544" s="277" t="str">
        <f ca="1">Check!S685</f>
        <v/>
      </c>
      <c r="AL544" s="277"/>
      <c r="AM544" s="277"/>
      <c r="AN544" s="277"/>
      <c r="AO544" s="277"/>
      <c r="AP544" s="277"/>
      <c r="AQ544" s="277"/>
      <c r="AR544" s="277"/>
      <c r="AS544" s="277"/>
      <c r="AT544" s="277"/>
      <c r="AU544" s="277"/>
      <c r="AV544" s="277"/>
      <c r="AW544" s="277"/>
      <c r="AX544" s="277"/>
      <c r="AY544" s="277"/>
      <c r="AZ544" s="277"/>
      <c r="BA544" s="277"/>
      <c r="BB544" s="277"/>
      <c r="BC544" s="277"/>
      <c r="BD544" s="277"/>
      <c r="BE544" s="277"/>
      <c r="BF544" s="277"/>
      <c r="BG544" s="277"/>
      <c r="BH544" s="277"/>
      <c r="BI544" s="277"/>
      <c r="BJ544" s="277"/>
    </row>
    <row r="545" spans="2:62" ht="15" customHeight="1">
      <c r="B545" s="38"/>
      <c r="C545" s="21"/>
      <c r="D545" s="21"/>
      <c r="E545" s="39"/>
      <c r="F545" s="39"/>
      <c r="G545" s="21"/>
      <c r="H545" s="21"/>
      <c r="I545" s="21"/>
      <c r="J545" s="21"/>
      <c r="K545" s="21"/>
      <c r="L545" s="21"/>
      <c r="M545" s="21"/>
      <c r="N545" s="21"/>
      <c r="O545" s="56" t="s">
        <v>144</v>
      </c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34"/>
      <c r="AK545" s="277"/>
      <c r="AL545" s="277"/>
      <c r="AM545" s="277"/>
      <c r="AN545" s="277"/>
      <c r="AO545" s="277"/>
      <c r="AP545" s="277"/>
      <c r="AQ545" s="277"/>
      <c r="AR545" s="277"/>
      <c r="AS545" s="277"/>
      <c r="AT545" s="277"/>
      <c r="AU545" s="277"/>
      <c r="AV545" s="277"/>
      <c r="AW545" s="277"/>
      <c r="AX545" s="277"/>
      <c r="AY545" s="277"/>
      <c r="AZ545" s="277"/>
      <c r="BA545" s="277"/>
      <c r="BB545" s="277"/>
      <c r="BC545" s="277"/>
      <c r="BD545" s="277"/>
      <c r="BE545" s="277"/>
      <c r="BF545" s="277"/>
      <c r="BG545" s="277"/>
      <c r="BH545" s="277"/>
      <c r="BI545" s="277"/>
      <c r="BJ545" s="277"/>
    </row>
    <row r="546" spans="2:62" ht="15" customHeight="1">
      <c r="B546" s="38"/>
      <c r="C546" s="381" t="s">
        <v>49</v>
      </c>
      <c r="D546" s="382"/>
      <c r="E546" s="382"/>
      <c r="F546" s="382"/>
      <c r="G546" s="382"/>
      <c r="H546" s="383"/>
      <c r="I546" s="21"/>
      <c r="J546" s="21"/>
      <c r="K546" s="21"/>
      <c r="L546" s="21"/>
      <c r="M546" s="21"/>
      <c r="N546" s="381" t="s">
        <v>145</v>
      </c>
      <c r="O546" s="382"/>
      <c r="P546" s="382"/>
      <c r="Q546" s="382"/>
      <c r="R546" s="382"/>
      <c r="S546" s="383"/>
      <c r="T546" s="21"/>
      <c r="U546" s="21"/>
      <c r="V546" s="21"/>
      <c r="W546" s="21"/>
      <c r="X546" s="21"/>
      <c r="Y546" s="384" t="s">
        <v>233</v>
      </c>
      <c r="Z546" s="343"/>
      <c r="AA546" s="343"/>
      <c r="AB546" s="343"/>
      <c r="AC546" s="343"/>
      <c r="AD546" s="344"/>
      <c r="AE546" s="42"/>
      <c r="AF546" s="43"/>
      <c r="AG546" s="43"/>
      <c r="AH546" s="44"/>
    </row>
    <row r="547" spans="2:62" ht="15" customHeight="1">
      <c r="B547" s="38"/>
      <c r="C547" s="294"/>
      <c r="D547" s="295"/>
      <c r="E547" s="295"/>
      <c r="F547" s="340" t="s">
        <v>85</v>
      </c>
      <c r="G547" s="340"/>
      <c r="H547" s="341"/>
      <c r="I547" s="40"/>
      <c r="J547" s="21"/>
      <c r="K547" s="21"/>
      <c r="L547" s="21"/>
      <c r="M547" s="21"/>
      <c r="N547" s="294"/>
      <c r="O547" s="295"/>
      <c r="P547" s="295"/>
      <c r="Q547" s="340" t="s">
        <v>88</v>
      </c>
      <c r="R547" s="340"/>
      <c r="S547" s="341"/>
      <c r="T547" s="21"/>
      <c r="U547" s="21"/>
      <c r="V547" s="21"/>
      <c r="W547" s="41"/>
      <c r="X547" s="27"/>
      <c r="Y547" s="294"/>
      <c r="Z547" s="295"/>
      <c r="AA547" s="295"/>
      <c r="AB547" s="340" t="s">
        <v>88</v>
      </c>
      <c r="AC547" s="340"/>
      <c r="AD547" s="341"/>
      <c r="AE547" s="42"/>
      <c r="AF547" s="43"/>
      <c r="AG547" s="43"/>
      <c r="AH547" s="44"/>
      <c r="AK547" s="276" t="str">
        <f ca="1">Check!S687</f>
        <v/>
      </c>
      <c r="AL547" s="276"/>
      <c r="AM547" s="276"/>
      <c r="AN547" s="276"/>
      <c r="AO547" s="276"/>
      <c r="AP547" s="276"/>
      <c r="AQ547" s="276"/>
      <c r="AR547" s="276"/>
      <c r="AS547" s="276"/>
      <c r="AT547" s="276"/>
      <c r="AU547" s="276"/>
      <c r="AV547" s="276"/>
      <c r="AW547" s="276"/>
      <c r="AX547" s="276"/>
      <c r="AY547" s="276"/>
      <c r="AZ547" s="276"/>
      <c r="BA547" s="276"/>
      <c r="BB547" s="276"/>
      <c r="BC547" s="276"/>
      <c r="BD547" s="276"/>
      <c r="BE547" s="276"/>
      <c r="BF547" s="276"/>
      <c r="BG547" s="276"/>
      <c r="BH547" s="276"/>
      <c r="BI547" s="276"/>
      <c r="BJ547" s="276"/>
    </row>
    <row r="548" spans="2:62" ht="15" customHeight="1">
      <c r="B548" s="38"/>
      <c r="C548" s="21"/>
      <c r="D548" s="21"/>
      <c r="E548" s="39" t="s">
        <v>262</v>
      </c>
      <c r="F548" s="21"/>
      <c r="G548" s="21"/>
      <c r="H548" s="21"/>
      <c r="I548" s="45"/>
      <c r="J548" s="21"/>
      <c r="K548" s="21"/>
      <c r="L548" s="57"/>
      <c r="M548" s="21"/>
      <c r="N548" s="41"/>
      <c r="O548" s="21"/>
      <c r="P548" s="21"/>
      <c r="Q548" s="21"/>
      <c r="R548" s="21"/>
      <c r="S548" s="21"/>
      <c r="T548" s="21"/>
      <c r="U548" s="21"/>
      <c r="V548" s="21"/>
      <c r="W548" s="32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34"/>
    </row>
    <row r="549" spans="2:62" ht="15" customHeight="1">
      <c r="B549" s="38"/>
      <c r="C549" s="342" t="s">
        <v>87</v>
      </c>
      <c r="D549" s="343"/>
      <c r="E549" s="343"/>
      <c r="F549" s="343"/>
      <c r="G549" s="343"/>
      <c r="H549" s="344"/>
      <c r="I549" s="25"/>
      <c r="J549" s="32"/>
      <c r="K549" s="25"/>
      <c r="L549" s="559" t="s">
        <v>150</v>
      </c>
      <c r="M549" s="21"/>
      <c r="N549" s="33"/>
      <c r="O549" s="505" t="s">
        <v>93</v>
      </c>
      <c r="P549" s="506"/>
      <c r="Q549" s="506"/>
      <c r="R549" s="506"/>
      <c r="S549" s="506"/>
      <c r="T549" s="530"/>
      <c r="U549" s="21"/>
      <c r="V549" s="21"/>
      <c r="W549" s="32"/>
      <c r="X549" s="21"/>
      <c r="Y549" s="342" t="s">
        <v>149</v>
      </c>
      <c r="Z549" s="343"/>
      <c r="AA549" s="343"/>
      <c r="AB549" s="343"/>
      <c r="AC549" s="343"/>
      <c r="AD549" s="344"/>
      <c r="AE549" s="43"/>
      <c r="AF549" s="43"/>
      <c r="AG549" s="43"/>
      <c r="AH549" s="44"/>
      <c r="AK549" s="277" t="str">
        <f ca="1">Check!S692</f>
        <v/>
      </c>
      <c r="AL549" s="277"/>
      <c r="AM549" s="277"/>
      <c r="AN549" s="277"/>
      <c r="AO549" s="277"/>
      <c r="AP549" s="277"/>
      <c r="AQ549" s="277"/>
      <c r="AR549" s="277"/>
      <c r="AS549" s="277"/>
      <c r="AT549" s="277"/>
      <c r="AU549" s="277"/>
      <c r="AV549" s="277"/>
      <c r="AW549" s="277"/>
      <c r="AX549" s="277"/>
      <c r="AY549" s="277"/>
      <c r="AZ549" s="277"/>
      <c r="BA549" s="277"/>
      <c r="BB549" s="277"/>
      <c r="BC549" s="277"/>
      <c r="BD549" s="277"/>
      <c r="BE549" s="277"/>
      <c r="BF549" s="277"/>
      <c r="BG549" s="277"/>
      <c r="BH549" s="277"/>
      <c r="BI549" s="277"/>
      <c r="BJ549" s="277"/>
    </row>
    <row r="550" spans="2:62" ht="15" customHeight="1">
      <c r="B550" s="38"/>
      <c r="C550" s="294"/>
      <c r="D550" s="295"/>
      <c r="E550" s="295"/>
      <c r="F550" s="340" t="s">
        <v>88</v>
      </c>
      <c r="G550" s="340"/>
      <c r="H550" s="341"/>
      <c r="I550" s="41"/>
      <c r="J550" s="40"/>
      <c r="K550" s="21"/>
      <c r="L550" s="560"/>
      <c r="M550" s="41"/>
      <c r="N550" s="41"/>
      <c r="O550" s="294"/>
      <c r="P550" s="295"/>
      <c r="Q550" s="295"/>
      <c r="R550" s="315" t="s">
        <v>88</v>
      </c>
      <c r="S550" s="315"/>
      <c r="T550" s="316"/>
      <c r="U550" s="41"/>
      <c r="V550" s="27"/>
      <c r="W550" s="41"/>
      <c r="X550" s="40"/>
      <c r="Y550" s="294"/>
      <c r="Z550" s="295"/>
      <c r="AA550" s="295"/>
      <c r="AB550" s="340" t="s">
        <v>88</v>
      </c>
      <c r="AC550" s="340"/>
      <c r="AD550" s="341"/>
      <c r="AE550" s="43"/>
      <c r="AF550" s="43"/>
      <c r="AG550" s="43"/>
      <c r="AH550" s="44"/>
      <c r="AK550" s="277"/>
      <c r="AL550" s="277"/>
      <c r="AM550" s="277"/>
      <c r="AN550" s="277"/>
      <c r="AO550" s="277"/>
      <c r="AP550" s="277"/>
      <c r="AQ550" s="277"/>
      <c r="AR550" s="277"/>
      <c r="AS550" s="277"/>
      <c r="AT550" s="277"/>
      <c r="AU550" s="277"/>
      <c r="AV550" s="277"/>
      <c r="AW550" s="277"/>
      <c r="AX550" s="277"/>
      <c r="AY550" s="277"/>
      <c r="AZ550" s="277"/>
      <c r="BA550" s="277"/>
      <c r="BB550" s="277"/>
      <c r="BC550" s="277"/>
      <c r="BD550" s="277"/>
      <c r="BE550" s="277"/>
      <c r="BF550" s="277"/>
      <c r="BG550" s="277"/>
      <c r="BH550" s="277"/>
      <c r="BI550" s="277"/>
      <c r="BJ550" s="277"/>
    </row>
    <row r="551" spans="2:62" ht="15" customHeight="1">
      <c r="B551" s="38"/>
      <c r="C551" s="56" t="s">
        <v>217</v>
      </c>
      <c r="D551" s="56"/>
      <c r="E551" s="56"/>
      <c r="F551" s="21"/>
      <c r="G551" s="21"/>
      <c r="H551" s="21"/>
      <c r="I551" s="21"/>
      <c r="J551" s="45"/>
      <c r="K551" s="21"/>
      <c r="L551" s="560"/>
      <c r="M551" s="21"/>
      <c r="N551" s="32"/>
      <c r="O551" s="21"/>
      <c r="P551" s="21"/>
      <c r="Q551" s="21"/>
      <c r="R551" s="21"/>
      <c r="S551" s="21"/>
      <c r="T551" s="21"/>
      <c r="U551" s="21"/>
      <c r="V551" s="21"/>
      <c r="W551" s="32"/>
      <c r="X551" s="21"/>
      <c r="Y551" s="21"/>
      <c r="Z551" s="21"/>
      <c r="AA551" s="21"/>
      <c r="AB551" s="21"/>
      <c r="AC551" s="21"/>
      <c r="AD551" s="21"/>
      <c r="AE551" s="48"/>
      <c r="AF551" s="48"/>
      <c r="AG551" s="48"/>
      <c r="AH551" s="55"/>
    </row>
    <row r="552" spans="2:62" ht="15" customHeight="1">
      <c r="B552" s="38"/>
      <c r="C552" s="507" t="s">
        <v>142</v>
      </c>
      <c r="D552" s="507"/>
      <c r="E552" s="507"/>
      <c r="F552" s="507"/>
      <c r="G552" s="393"/>
      <c r="H552" s="393"/>
      <c r="I552" s="393"/>
      <c r="J552" s="67" t="s">
        <v>115</v>
      </c>
      <c r="K552" s="21"/>
      <c r="L552" s="560"/>
      <c r="M552" s="21"/>
      <c r="N552" s="32"/>
      <c r="O552" s="342" t="s">
        <v>146</v>
      </c>
      <c r="P552" s="343"/>
      <c r="Q552" s="343"/>
      <c r="R552" s="343"/>
      <c r="S552" s="343"/>
      <c r="T552" s="344"/>
      <c r="U552" s="21"/>
      <c r="V552" s="21"/>
      <c r="W552" s="32"/>
      <c r="X552" s="21"/>
      <c r="Y552" s="384" t="s">
        <v>234</v>
      </c>
      <c r="Z552" s="343"/>
      <c r="AA552" s="343"/>
      <c r="AB552" s="343"/>
      <c r="AC552" s="343"/>
      <c r="AD552" s="344"/>
      <c r="AE552" s="42"/>
      <c r="AF552" s="43"/>
      <c r="AG552" s="43"/>
      <c r="AH552" s="44"/>
      <c r="AK552" s="276" t="str">
        <f ca="1">Check!S699</f>
        <v/>
      </c>
      <c r="AL552" s="276"/>
      <c r="AM552" s="276"/>
      <c r="AN552" s="276"/>
      <c r="AO552" s="276"/>
      <c r="AP552" s="276"/>
      <c r="AQ552" s="276"/>
      <c r="AR552" s="276"/>
      <c r="AS552" s="276"/>
      <c r="AT552" s="276"/>
      <c r="AU552" s="276"/>
      <c r="AV552" s="276"/>
      <c r="AW552" s="276"/>
      <c r="AX552" s="276"/>
      <c r="AY552" s="276"/>
      <c r="AZ552" s="276"/>
      <c r="BA552" s="276"/>
      <c r="BB552" s="276"/>
      <c r="BC552" s="276"/>
      <c r="BD552" s="276"/>
      <c r="BE552" s="276"/>
      <c r="BF552" s="276"/>
      <c r="BG552" s="276"/>
      <c r="BH552" s="276"/>
      <c r="BI552" s="276"/>
      <c r="BJ552" s="276"/>
    </row>
    <row r="553" spans="2:62" ht="15" customHeight="1">
      <c r="B553" s="38"/>
      <c r="C553" s="507" t="s">
        <v>143</v>
      </c>
      <c r="D553" s="507"/>
      <c r="E553" s="507"/>
      <c r="F553" s="507"/>
      <c r="G553" s="510"/>
      <c r="H553" s="510"/>
      <c r="I553" s="510"/>
      <c r="J553" s="67" t="s">
        <v>115</v>
      </c>
      <c r="K553" s="21"/>
      <c r="L553" s="560"/>
      <c r="M553" s="21"/>
      <c r="N553" s="73"/>
      <c r="O553" s="294"/>
      <c r="P553" s="295"/>
      <c r="Q553" s="295"/>
      <c r="R553" s="315" t="s">
        <v>88</v>
      </c>
      <c r="S553" s="315"/>
      <c r="T553" s="316"/>
      <c r="U553" s="21"/>
      <c r="V553" s="21"/>
      <c r="W553" s="41"/>
      <c r="X553" s="40"/>
      <c r="Y553" s="294"/>
      <c r="Z553" s="295"/>
      <c r="AA553" s="295"/>
      <c r="AB553" s="340" t="s">
        <v>88</v>
      </c>
      <c r="AC553" s="340"/>
      <c r="AD553" s="341"/>
      <c r="AE553" s="42"/>
      <c r="AF553" s="43"/>
      <c r="AG553" s="43"/>
      <c r="AH553" s="44"/>
    </row>
    <row r="554" spans="2:62" ht="15" customHeight="1">
      <c r="B554" s="95"/>
      <c r="C554" s="97"/>
      <c r="D554" s="97"/>
      <c r="E554" s="97"/>
      <c r="F554" s="97"/>
      <c r="G554" s="52"/>
      <c r="H554" s="52"/>
      <c r="I554" s="52"/>
      <c r="J554" s="84"/>
      <c r="K554" s="21"/>
      <c r="L554" s="561"/>
      <c r="M554" s="21"/>
      <c r="N554" s="32"/>
      <c r="O554" s="20"/>
      <c r="P554" s="20"/>
      <c r="Q554" s="20"/>
      <c r="R554" s="20"/>
      <c r="S554" s="20"/>
      <c r="T554" s="20"/>
      <c r="U554" s="21"/>
      <c r="V554" s="21"/>
      <c r="W554" s="32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34"/>
    </row>
    <row r="555" spans="2:62" ht="15" customHeight="1">
      <c r="B555" s="96"/>
      <c r="C555" s="66"/>
      <c r="D555" s="66"/>
      <c r="E555" s="66"/>
      <c r="F555" s="66"/>
      <c r="G555" s="52"/>
      <c r="H555" s="52"/>
      <c r="I555" s="52"/>
      <c r="J555" s="84"/>
      <c r="K555" s="21"/>
      <c r="L555" s="45"/>
      <c r="M555" s="21"/>
      <c r="N555" s="32"/>
      <c r="O555" s="578" t="s">
        <v>279</v>
      </c>
      <c r="P555" s="575"/>
      <c r="Q555" s="575"/>
      <c r="R555" s="575"/>
      <c r="S555" s="575"/>
      <c r="T555" s="579"/>
      <c r="U555" s="21"/>
      <c r="V555" s="21"/>
      <c r="W555" s="69"/>
      <c r="X555" s="48"/>
      <c r="Y555" s="384" t="s">
        <v>235</v>
      </c>
      <c r="Z555" s="343"/>
      <c r="AA555" s="343"/>
      <c r="AB555" s="343"/>
      <c r="AC555" s="343"/>
      <c r="AD555" s="344"/>
      <c r="AE555" s="48"/>
      <c r="AF555" s="21"/>
      <c r="AG555" s="21"/>
      <c r="AH555" s="34"/>
    </row>
    <row r="556" spans="2:62" ht="15" customHeight="1">
      <c r="B556" s="38"/>
      <c r="C556" s="21"/>
      <c r="D556" s="21"/>
      <c r="E556" s="21"/>
      <c r="F556" s="21"/>
      <c r="G556" s="21"/>
      <c r="H556" s="21"/>
      <c r="I556" s="21"/>
      <c r="J556" s="21"/>
      <c r="K556" s="32"/>
      <c r="L556" s="45"/>
      <c r="M556" s="21"/>
      <c r="N556" s="33"/>
      <c r="O556" s="580"/>
      <c r="P556" s="581"/>
      <c r="Q556" s="581"/>
      <c r="R556" s="581"/>
      <c r="S556" s="581"/>
      <c r="T556" s="582"/>
      <c r="U556" s="51"/>
      <c r="V556" s="21"/>
      <c r="W556" s="117"/>
      <c r="X556" s="115"/>
      <c r="Y556" s="294"/>
      <c r="Z556" s="295"/>
      <c r="AA556" s="295"/>
      <c r="AB556" s="340" t="s">
        <v>88</v>
      </c>
      <c r="AC556" s="340"/>
      <c r="AD556" s="341"/>
      <c r="AE556" s="48"/>
      <c r="AF556" s="21"/>
      <c r="AG556" s="21"/>
      <c r="AH556" s="34"/>
    </row>
    <row r="557" spans="2:62" ht="15" customHeight="1">
      <c r="B557" s="38"/>
      <c r="C557" s="21"/>
      <c r="D557" s="21"/>
      <c r="E557" s="21"/>
      <c r="F557" s="21"/>
      <c r="G557" s="21"/>
      <c r="H557" s="21"/>
      <c r="I557" s="21"/>
      <c r="J557" s="21"/>
      <c r="K557" s="32"/>
      <c r="L557" s="45"/>
      <c r="M557" s="51"/>
      <c r="N557" s="51"/>
      <c r="O557" s="294"/>
      <c r="P557" s="295"/>
      <c r="Q557" s="295"/>
      <c r="R557" s="315" t="s">
        <v>88</v>
      </c>
      <c r="S557" s="315"/>
      <c r="T557" s="316"/>
      <c r="U557" s="51"/>
      <c r="V557" s="21"/>
      <c r="W557" s="32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34"/>
    </row>
    <row r="558" spans="2:62" ht="15" customHeight="1">
      <c r="B558" s="38"/>
      <c r="C558" s="21"/>
      <c r="D558" s="21"/>
      <c r="E558" s="21"/>
      <c r="F558" s="21"/>
      <c r="G558" s="21"/>
      <c r="H558" s="21"/>
      <c r="I558" s="21"/>
      <c r="J558" s="21"/>
      <c r="K558" s="32"/>
      <c r="L558" s="45"/>
      <c r="M558" s="51"/>
      <c r="N558" s="51"/>
      <c r="O558" s="457" t="s">
        <v>215</v>
      </c>
      <c r="P558" s="457"/>
      <c r="Q558" s="457"/>
      <c r="R558" s="457"/>
      <c r="S558" s="457"/>
      <c r="T558" s="457"/>
      <c r="U558" s="457"/>
      <c r="V558" s="21"/>
      <c r="W558" s="33"/>
      <c r="X558" s="25"/>
      <c r="Y558" s="342" t="s">
        <v>151</v>
      </c>
      <c r="Z558" s="343"/>
      <c r="AA558" s="343"/>
      <c r="AB558" s="343"/>
      <c r="AC558" s="343"/>
      <c r="AD558" s="344"/>
      <c r="AE558" s="21"/>
      <c r="AF558" s="21"/>
      <c r="AG558" s="21"/>
      <c r="AH558" s="34"/>
    </row>
    <row r="559" spans="2:62" ht="15" customHeight="1">
      <c r="B559" s="38"/>
      <c r="C559" s="21"/>
      <c r="D559" s="21"/>
      <c r="E559" s="21"/>
      <c r="F559" s="21"/>
      <c r="G559" s="21"/>
      <c r="H559" s="21"/>
      <c r="I559" s="21"/>
      <c r="J559" s="21"/>
      <c r="K559" s="32"/>
      <c r="L559" s="45"/>
      <c r="M559" s="52"/>
      <c r="N559" s="52"/>
      <c r="O559" s="504" t="s">
        <v>148</v>
      </c>
      <c r="P559" s="504"/>
      <c r="Q559" s="504"/>
      <c r="R559" s="504"/>
      <c r="S559" s="504"/>
      <c r="T559" s="504"/>
      <c r="U559" s="504"/>
      <c r="V559" s="21"/>
      <c r="W559" s="41"/>
      <c r="X559" s="27"/>
      <c r="Y559" s="294"/>
      <c r="Z559" s="295"/>
      <c r="AA559" s="295"/>
      <c r="AB559" s="340" t="s">
        <v>88</v>
      </c>
      <c r="AC559" s="340"/>
      <c r="AD559" s="341"/>
      <c r="AE559" s="21"/>
      <c r="AF559" s="21"/>
      <c r="AG559" s="21"/>
      <c r="AH559" s="34"/>
    </row>
    <row r="560" spans="2:62" ht="15" customHeight="1">
      <c r="B560" s="38"/>
      <c r="C560" s="21"/>
      <c r="D560" s="21"/>
      <c r="E560" s="21"/>
      <c r="F560" s="21"/>
      <c r="G560" s="21"/>
      <c r="H560" s="21"/>
      <c r="I560" s="21"/>
      <c r="J560" s="21"/>
      <c r="K560" s="32"/>
      <c r="L560" s="45"/>
      <c r="M560" s="21"/>
      <c r="N560" s="21"/>
      <c r="O560" s="149"/>
      <c r="P560" s="149"/>
      <c r="Q560" s="149"/>
      <c r="R560" s="149"/>
      <c r="S560" s="149"/>
      <c r="T560" s="149"/>
      <c r="U560" s="149"/>
      <c r="V560" s="21"/>
      <c r="W560" s="32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34"/>
    </row>
    <row r="561" spans="2:62" ht="15" customHeight="1">
      <c r="B561" s="38"/>
      <c r="C561" s="21"/>
      <c r="D561" s="21"/>
      <c r="E561" s="21"/>
      <c r="F561" s="21"/>
      <c r="G561" s="21"/>
      <c r="H561" s="21"/>
      <c r="I561" s="21"/>
      <c r="J561" s="21"/>
      <c r="K561" s="32"/>
      <c r="L561" s="45"/>
      <c r="M561" s="21"/>
      <c r="N561" s="21"/>
      <c r="O561" s="60"/>
      <c r="P561" s="60"/>
      <c r="Q561" s="60"/>
      <c r="R561" s="60"/>
      <c r="S561" s="60"/>
      <c r="T561" s="60"/>
      <c r="U561" s="60"/>
      <c r="V561" s="21"/>
      <c r="W561" s="33"/>
      <c r="X561" s="25"/>
      <c r="Y561" s="505" t="s">
        <v>152</v>
      </c>
      <c r="Z561" s="506"/>
      <c r="AA561" s="506"/>
      <c r="AB561" s="516"/>
      <c r="AC561" s="516"/>
      <c r="AD561" s="517"/>
      <c r="AE561" s="776" t="s">
        <v>1690</v>
      </c>
      <c r="AF561" s="482"/>
      <c r="AG561" s="482"/>
      <c r="AH561" s="777"/>
    </row>
    <row r="562" spans="2:62" ht="15" customHeight="1">
      <c r="B562" s="38"/>
      <c r="C562" s="21"/>
      <c r="D562" s="21"/>
      <c r="E562" s="21"/>
      <c r="F562" s="21"/>
      <c r="G562" s="21"/>
      <c r="H562" s="21"/>
      <c r="I562" s="21"/>
      <c r="J562" s="21"/>
      <c r="K562" s="33"/>
      <c r="L562" s="46"/>
      <c r="M562" s="382" t="s">
        <v>147</v>
      </c>
      <c r="N562" s="382"/>
      <c r="O562" s="382"/>
      <c r="P562" s="382"/>
      <c r="Q562" s="382"/>
      <c r="R562" s="383"/>
      <c r="S562" s="21"/>
      <c r="T562" s="63"/>
      <c r="U562" s="63"/>
      <c r="V562" s="63"/>
      <c r="W562" s="63"/>
      <c r="X562" s="63"/>
      <c r="Y562" s="294"/>
      <c r="Z562" s="295"/>
      <c r="AA562" s="295"/>
      <c r="AB562" s="340" t="s">
        <v>88</v>
      </c>
      <c r="AC562" s="340"/>
      <c r="AD562" s="341"/>
      <c r="AE562" s="63"/>
      <c r="AF562" s="63"/>
      <c r="AG562" s="63"/>
      <c r="AH562" s="64"/>
    </row>
    <row r="563" spans="2:62" ht="15" customHeight="1">
      <c r="B563" s="38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508">
        <f>C547+C550+N547-O550-O553-O557</f>
        <v>0</v>
      </c>
      <c r="N563" s="509"/>
      <c r="O563" s="509"/>
      <c r="P563" s="340" t="s">
        <v>85</v>
      </c>
      <c r="Q563" s="340"/>
      <c r="R563" s="341"/>
      <c r="S563" s="21"/>
      <c r="T563" s="49"/>
      <c r="U563" s="48"/>
      <c r="V563" s="6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55"/>
    </row>
    <row r="564" spans="2:62" ht="15" customHeight="1">
      <c r="B564" s="38"/>
      <c r="C564" s="21"/>
      <c r="D564" s="21"/>
      <c r="E564" s="21"/>
      <c r="F564" s="21"/>
      <c r="G564" s="21"/>
      <c r="H564" s="21"/>
      <c r="I564" s="21"/>
      <c r="J564" s="21"/>
      <c r="K564" s="21"/>
      <c r="L564" s="136"/>
      <c r="M564" s="136"/>
      <c r="N564" s="136"/>
      <c r="O564" s="150" t="s">
        <v>263</v>
      </c>
      <c r="P564" s="136"/>
      <c r="Q564" s="136"/>
      <c r="R564" s="136"/>
      <c r="S564" s="136"/>
      <c r="T564" s="136"/>
      <c r="U564" s="136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34"/>
    </row>
    <row r="565" spans="2:62" ht="15" customHeight="1">
      <c r="B565" s="38"/>
      <c r="C565" s="21"/>
      <c r="D565" s="21"/>
      <c r="E565" s="21"/>
      <c r="F565" s="21"/>
      <c r="G565" s="21"/>
      <c r="H565" s="21"/>
      <c r="I565" s="21"/>
      <c r="J565" s="21"/>
      <c r="K565" s="21"/>
      <c r="L565" s="136"/>
      <c r="M565" s="136"/>
      <c r="N565" s="136"/>
      <c r="O565" s="150"/>
      <c r="P565" s="136"/>
      <c r="Q565" s="136"/>
      <c r="R565" s="136"/>
      <c r="S565" s="136"/>
      <c r="T565" s="136"/>
      <c r="U565" s="136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34"/>
    </row>
    <row r="566" spans="2:62" ht="15" customHeight="1">
      <c r="B566" s="38"/>
      <c r="C566" s="21"/>
      <c r="D566" s="21"/>
      <c r="E566" s="21"/>
      <c r="F566" s="21"/>
      <c r="G566" s="21"/>
      <c r="H566" s="21"/>
      <c r="I566" s="21"/>
      <c r="J566" s="21"/>
      <c r="K566" s="21"/>
      <c r="L566" s="136"/>
      <c r="M566" s="136"/>
      <c r="N566" s="136"/>
      <c r="O566" s="150"/>
      <c r="P566" s="136"/>
      <c r="Q566" s="136"/>
      <c r="R566" s="136"/>
      <c r="S566" s="136"/>
      <c r="T566" s="136"/>
      <c r="U566" s="136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34"/>
    </row>
    <row r="567" spans="2:62">
      <c r="B567" s="38"/>
      <c r="C567" s="21"/>
      <c r="D567" s="21"/>
      <c r="E567" s="21"/>
      <c r="F567" s="21"/>
      <c r="G567" s="21"/>
      <c r="H567" s="21"/>
      <c r="I567" s="21"/>
      <c r="J567" s="21"/>
      <c r="K567" s="21"/>
      <c r="L567" s="136"/>
      <c r="M567" s="136"/>
      <c r="N567" s="136"/>
      <c r="O567" s="150"/>
      <c r="P567" s="136"/>
      <c r="Q567" s="136"/>
      <c r="R567" s="136"/>
      <c r="S567" s="136"/>
      <c r="T567" s="136"/>
      <c r="U567" s="136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34"/>
    </row>
    <row r="568" spans="2:62" ht="39.950000000000003" customHeight="1">
      <c r="B568" s="387" t="s">
        <v>106</v>
      </c>
      <c r="C568" s="433" t="s">
        <v>109</v>
      </c>
      <c r="D568" s="296"/>
      <c r="E568" s="296"/>
      <c r="F568" s="296"/>
      <c r="G568" s="434"/>
      <c r="H568" s="339" t="s">
        <v>111</v>
      </c>
      <c r="I568" s="337"/>
      <c r="J568" s="337"/>
      <c r="K568" s="337"/>
      <c r="L568" s="337"/>
      <c r="M568" s="337"/>
      <c r="N568" s="422" t="s">
        <v>110</v>
      </c>
      <c r="O568" s="423"/>
      <c r="P568" s="423"/>
      <c r="Q568" s="423"/>
      <c r="R568" s="490"/>
      <c r="S568" s="491" t="s">
        <v>107</v>
      </c>
      <c r="T568" s="339" t="s">
        <v>112</v>
      </c>
      <c r="U568" s="296"/>
      <c r="V568" s="296"/>
      <c r="W568" s="296"/>
      <c r="X568" s="434"/>
      <c r="Y568" s="339" t="s">
        <v>111</v>
      </c>
      <c r="Z568" s="337"/>
      <c r="AA568" s="337"/>
      <c r="AB568" s="337"/>
      <c r="AC568" s="338"/>
      <c r="AD568" s="422" t="s">
        <v>110</v>
      </c>
      <c r="AE568" s="423"/>
      <c r="AF568" s="423"/>
      <c r="AG568" s="423"/>
      <c r="AH568" s="424"/>
      <c r="AK568" s="278" t="s">
        <v>1629</v>
      </c>
      <c r="AL568" s="278"/>
      <c r="AM568" s="278"/>
      <c r="AN568" s="278"/>
      <c r="AO568" s="278"/>
      <c r="AP568" s="278"/>
      <c r="AQ568" s="278"/>
      <c r="AR568" s="278"/>
      <c r="AS568" s="278"/>
      <c r="AT568" s="278"/>
      <c r="AU568" s="278"/>
      <c r="AV568" s="278"/>
      <c r="AW568" s="278"/>
      <c r="AX568" s="278"/>
      <c r="AY568" s="278"/>
      <c r="AZ568" s="278"/>
      <c r="BA568" s="278"/>
      <c r="BB568" s="278"/>
      <c r="BC568" s="278"/>
      <c r="BD568" s="278"/>
      <c r="BE568" s="278"/>
      <c r="BF568" s="278"/>
      <c r="BG568" s="278"/>
      <c r="BH568" s="278"/>
      <c r="BI568" s="278"/>
      <c r="BJ568" s="278"/>
    </row>
    <row r="569" spans="2:62" ht="21.95" customHeight="1">
      <c r="B569" s="388"/>
      <c r="C569" s="319"/>
      <c r="D569" s="320"/>
      <c r="E569" s="320"/>
      <c r="F569" s="320"/>
      <c r="G569" s="321"/>
      <c r="H569" s="322"/>
      <c r="I569" s="323"/>
      <c r="J569" s="323"/>
      <c r="K569" s="323"/>
      <c r="L569" s="323"/>
      <c r="M569" s="324"/>
      <c r="N569" s="406"/>
      <c r="O569" s="407"/>
      <c r="P569" s="407"/>
      <c r="Q569" s="407"/>
      <c r="R569" s="435"/>
      <c r="S569" s="492"/>
      <c r="T569" s="319"/>
      <c r="U569" s="320"/>
      <c r="V569" s="320"/>
      <c r="W569" s="320"/>
      <c r="X569" s="321"/>
      <c r="Y569" s="322"/>
      <c r="Z569" s="323"/>
      <c r="AA569" s="323"/>
      <c r="AB569" s="323"/>
      <c r="AC569" s="324"/>
      <c r="AD569" s="406"/>
      <c r="AE569" s="407"/>
      <c r="AF569" s="407"/>
      <c r="AG569" s="407"/>
      <c r="AH569" s="416"/>
      <c r="AK569" s="278"/>
      <c r="AL569" s="278"/>
      <c r="AM569" s="278"/>
      <c r="AN569" s="278"/>
      <c r="AO569" s="278"/>
      <c r="AP569" s="278"/>
      <c r="AQ569" s="278"/>
      <c r="AR569" s="278"/>
      <c r="AS569" s="278"/>
      <c r="AT569" s="278"/>
      <c r="AU569" s="278"/>
      <c r="AV569" s="278"/>
      <c r="AW569" s="278"/>
      <c r="AX569" s="278"/>
      <c r="AY569" s="278"/>
      <c r="AZ569" s="278"/>
      <c r="BA569" s="278"/>
      <c r="BB569" s="278"/>
      <c r="BC569" s="278"/>
      <c r="BD569" s="278"/>
      <c r="BE569" s="278"/>
      <c r="BF569" s="278"/>
      <c r="BG569" s="278"/>
      <c r="BH569" s="278"/>
      <c r="BI569" s="278"/>
      <c r="BJ569" s="278"/>
    </row>
    <row r="570" spans="2:62" ht="21.95" customHeight="1">
      <c r="B570" s="388"/>
      <c r="C570" s="319"/>
      <c r="D570" s="320"/>
      <c r="E570" s="320"/>
      <c r="F570" s="320"/>
      <c r="G570" s="321"/>
      <c r="H570" s="322"/>
      <c r="I570" s="323"/>
      <c r="J570" s="323"/>
      <c r="K570" s="323"/>
      <c r="L570" s="323"/>
      <c r="M570" s="324"/>
      <c r="N570" s="406"/>
      <c r="O570" s="407"/>
      <c r="P570" s="407"/>
      <c r="Q570" s="407"/>
      <c r="R570" s="435"/>
      <c r="S570" s="492"/>
      <c r="T570" s="319"/>
      <c r="U570" s="320"/>
      <c r="V570" s="320"/>
      <c r="W570" s="320"/>
      <c r="X570" s="321"/>
      <c r="Y570" s="322"/>
      <c r="Z570" s="323"/>
      <c r="AA570" s="323"/>
      <c r="AB570" s="323"/>
      <c r="AC570" s="324"/>
      <c r="AD570" s="406"/>
      <c r="AE570" s="407"/>
      <c r="AF570" s="407"/>
      <c r="AG570" s="407"/>
      <c r="AH570" s="416"/>
      <c r="AK570" s="278" t="s">
        <v>1626</v>
      </c>
      <c r="AL570" s="278"/>
      <c r="AM570" s="278"/>
      <c r="AN570" s="278"/>
      <c r="AO570" s="278"/>
      <c r="AP570" s="278"/>
      <c r="AQ570" s="278"/>
      <c r="AR570" s="278"/>
      <c r="AS570" s="278"/>
      <c r="AT570" s="278"/>
      <c r="AU570" s="278"/>
      <c r="AV570" s="278"/>
      <c r="AW570" s="278"/>
      <c r="AX570" s="278"/>
      <c r="AY570" s="278"/>
      <c r="AZ570" s="278"/>
      <c r="BA570" s="278"/>
      <c r="BB570" s="278"/>
      <c r="BC570" s="278"/>
      <c r="BD570" s="278"/>
      <c r="BE570" s="278"/>
      <c r="BF570" s="278"/>
      <c r="BG570" s="278"/>
      <c r="BH570" s="278"/>
      <c r="BI570" s="278"/>
      <c r="BJ570" s="278"/>
    </row>
    <row r="571" spans="2:62" ht="21.95" customHeight="1">
      <c r="B571" s="388"/>
      <c r="C571" s="319"/>
      <c r="D571" s="320"/>
      <c r="E571" s="320"/>
      <c r="F571" s="320"/>
      <c r="G571" s="321"/>
      <c r="H571" s="322"/>
      <c r="I571" s="323"/>
      <c r="J571" s="323"/>
      <c r="K571" s="323"/>
      <c r="L571" s="323"/>
      <c r="M571" s="324"/>
      <c r="N571" s="406"/>
      <c r="O571" s="407"/>
      <c r="P571" s="407"/>
      <c r="Q571" s="407"/>
      <c r="R571" s="435"/>
      <c r="S571" s="492"/>
      <c r="T571" s="319"/>
      <c r="U571" s="320"/>
      <c r="V571" s="320"/>
      <c r="W571" s="320"/>
      <c r="X571" s="321"/>
      <c r="Y571" s="322"/>
      <c r="Z571" s="323"/>
      <c r="AA571" s="323"/>
      <c r="AB571" s="323"/>
      <c r="AC571" s="324"/>
      <c r="AD571" s="406"/>
      <c r="AE571" s="407"/>
      <c r="AF571" s="407"/>
      <c r="AG571" s="407"/>
      <c r="AH571" s="416"/>
      <c r="AK571" s="278"/>
      <c r="AL571" s="278"/>
      <c r="AM571" s="278"/>
      <c r="AN571" s="278"/>
      <c r="AO571" s="278"/>
      <c r="AP571" s="278"/>
      <c r="AQ571" s="278"/>
      <c r="AR571" s="278"/>
      <c r="AS571" s="278"/>
      <c r="AT571" s="278"/>
      <c r="AU571" s="278"/>
      <c r="AV571" s="278"/>
      <c r="AW571" s="278"/>
      <c r="AX571" s="278"/>
      <c r="AY571" s="278"/>
      <c r="AZ571" s="278"/>
      <c r="BA571" s="278"/>
      <c r="BB571" s="278"/>
      <c r="BC571" s="278"/>
      <c r="BD571" s="278"/>
      <c r="BE571" s="278"/>
      <c r="BF571" s="278"/>
      <c r="BG571" s="278"/>
      <c r="BH571" s="278"/>
      <c r="BI571" s="278"/>
      <c r="BJ571" s="278"/>
    </row>
    <row r="572" spans="2:62" ht="21.95" customHeight="1">
      <c r="B572" s="388"/>
      <c r="C572" s="319"/>
      <c r="D572" s="320"/>
      <c r="E572" s="320"/>
      <c r="F572" s="320"/>
      <c r="G572" s="321"/>
      <c r="H572" s="322"/>
      <c r="I572" s="323"/>
      <c r="J572" s="323"/>
      <c r="K572" s="323"/>
      <c r="L572" s="323"/>
      <c r="M572" s="324"/>
      <c r="N572" s="406"/>
      <c r="O572" s="407"/>
      <c r="P572" s="407"/>
      <c r="Q572" s="407"/>
      <c r="R572" s="435"/>
      <c r="S572" s="492"/>
      <c r="T572" s="319"/>
      <c r="U572" s="320"/>
      <c r="V572" s="320"/>
      <c r="W572" s="320"/>
      <c r="X572" s="321"/>
      <c r="Y572" s="322"/>
      <c r="Z572" s="323"/>
      <c r="AA572" s="323"/>
      <c r="AB572" s="323"/>
      <c r="AC572" s="324"/>
      <c r="AD572" s="406"/>
      <c r="AE572" s="407"/>
      <c r="AF572" s="407"/>
      <c r="AG572" s="407"/>
      <c r="AH572" s="416"/>
      <c r="AK572" s="278"/>
      <c r="AL572" s="278"/>
      <c r="AM572" s="278"/>
      <c r="AN572" s="278"/>
      <c r="AO572" s="278"/>
      <c r="AP572" s="278"/>
      <c r="AQ572" s="278"/>
      <c r="AR572" s="278"/>
      <c r="AS572" s="278"/>
      <c r="AT572" s="278"/>
      <c r="AU572" s="278"/>
      <c r="AV572" s="278"/>
      <c r="AW572" s="278"/>
      <c r="AX572" s="278"/>
      <c r="AY572" s="278"/>
      <c r="AZ572" s="278"/>
      <c r="BA572" s="278"/>
      <c r="BB572" s="278"/>
      <c r="BC572" s="278"/>
      <c r="BD572" s="278"/>
      <c r="BE572" s="278"/>
      <c r="BF572" s="278"/>
      <c r="BG572" s="278"/>
      <c r="BH572" s="278"/>
      <c r="BI572" s="278"/>
      <c r="BJ572" s="278"/>
    </row>
    <row r="573" spans="2:62" ht="21.95" customHeight="1" thickBot="1">
      <c r="B573" s="389"/>
      <c r="C573" s="417"/>
      <c r="D573" s="418"/>
      <c r="E573" s="418"/>
      <c r="F573" s="418"/>
      <c r="G573" s="419"/>
      <c r="H573" s="497"/>
      <c r="I573" s="498"/>
      <c r="J573" s="498"/>
      <c r="K573" s="498"/>
      <c r="L573" s="498"/>
      <c r="M573" s="499"/>
      <c r="N573" s="500"/>
      <c r="O573" s="501"/>
      <c r="P573" s="501"/>
      <c r="Q573" s="501"/>
      <c r="R573" s="502"/>
      <c r="S573" s="493"/>
      <c r="T573" s="417"/>
      <c r="U573" s="418"/>
      <c r="V573" s="418"/>
      <c r="W573" s="418"/>
      <c r="X573" s="419"/>
      <c r="Y573" s="497"/>
      <c r="Z573" s="498"/>
      <c r="AA573" s="498"/>
      <c r="AB573" s="498"/>
      <c r="AC573" s="499"/>
      <c r="AD573" s="500"/>
      <c r="AE573" s="501"/>
      <c r="AF573" s="501"/>
      <c r="AG573" s="501"/>
      <c r="AH573" s="503"/>
    </row>
    <row r="574" spans="2:62">
      <c r="B574" s="138"/>
      <c r="C574" s="139"/>
      <c r="D574" s="139"/>
      <c r="E574" s="139"/>
      <c r="F574" s="139"/>
      <c r="G574" s="139"/>
      <c r="H574" s="140"/>
      <c r="I574" s="140"/>
      <c r="J574" s="140"/>
      <c r="K574" s="140"/>
      <c r="L574" s="140"/>
      <c r="M574" s="140"/>
      <c r="N574" s="141"/>
      <c r="O574" s="141"/>
      <c r="P574" s="141"/>
      <c r="Q574" s="141"/>
      <c r="R574" s="141"/>
      <c r="S574" s="138"/>
      <c r="T574" s="139"/>
      <c r="U574" s="139"/>
      <c r="V574" s="139"/>
      <c r="W574" s="139"/>
      <c r="X574" s="139"/>
      <c r="Y574" s="140"/>
      <c r="Z574" s="140"/>
      <c r="AA574" s="140"/>
      <c r="AB574" s="140"/>
      <c r="AC574" s="140"/>
      <c r="AD574" s="141"/>
      <c r="AE574" s="141"/>
      <c r="AF574" s="141"/>
      <c r="AG574" s="141"/>
      <c r="AH574" s="141"/>
    </row>
    <row r="575" spans="2:62" ht="13.5" customHeight="1"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</row>
    <row r="576" spans="2:62" ht="13.5" customHeight="1">
      <c r="B576" s="20"/>
      <c r="C576" s="569" t="s">
        <v>172</v>
      </c>
      <c r="D576" s="569"/>
      <c r="E576" s="569"/>
      <c r="F576" s="569"/>
      <c r="G576" s="569"/>
      <c r="H576" s="569"/>
      <c r="I576" s="569"/>
      <c r="J576" s="569"/>
      <c r="K576" s="569"/>
      <c r="L576" s="569"/>
      <c r="M576" s="569"/>
      <c r="N576" s="569"/>
      <c r="O576" s="569"/>
      <c r="P576" s="569"/>
      <c r="Q576" s="569"/>
      <c r="R576" s="569"/>
      <c r="S576" s="569"/>
      <c r="T576" s="569"/>
      <c r="U576" s="569"/>
      <c r="V576" s="569"/>
      <c r="W576" s="569"/>
      <c r="X576" s="569"/>
      <c r="Y576" s="569"/>
      <c r="Z576" s="569"/>
      <c r="AA576" s="569"/>
      <c r="AB576" s="569"/>
      <c r="AC576" s="569"/>
      <c r="AD576" s="569"/>
      <c r="AE576" s="569"/>
      <c r="AF576" s="569"/>
      <c r="AG576" s="569"/>
      <c r="AH576" s="20"/>
    </row>
    <row r="577" spans="2:62">
      <c r="B577" s="20"/>
      <c r="C577" s="569"/>
      <c r="D577" s="569"/>
      <c r="E577" s="569"/>
      <c r="F577" s="569"/>
      <c r="G577" s="569"/>
      <c r="H577" s="569"/>
      <c r="I577" s="569"/>
      <c r="J577" s="569"/>
      <c r="K577" s="569"/>
      <c r="L577" s="569"/>
      <c r="M577" s="569"/>
      <c r="N577" s="569"/>
      <c r="O577" s="569"/>
      <c r="P577" s="569"/>
      <c r="Q577" s="569"/>
      <c r="R577" s="569"/>
      <c r="S577" s="569"/>
      <c r="T577" s="569"/>
      <c r="U577" s="569"/>
      <c r="V577" s="569"/>
      <c r="W577" s="569"/>
      <c r="X577" s="569"/>
      <c r="Y577" s="569"/>
      <c r="Z577" s="569"/>
      <c r="AA577" s="569"/>
      <c r="AB577" s="569"/>
      <c r="AC577" s="569"/>
      <c r="AD577" s="569"/>
      <c r="AE577" s="569"/>
      <c r="AF577" s="569"/>
      <c r="AG577" s="569"/>
      <c r="AH577" s="20"/>
    </row>
    <row r="578" spans="2:62" ht="9.9499999999999993" customHeight="1"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</row>
    <row r="579" spans="2:62" ht="13.5" customHeight="1">
      <c r="B579" s="20"/>
      <c r="C579" s="727" t="s">
        <v>292</v>
      </c>
      <c r="D579" s="727"/>
      <c r="E579" s="727"/>
      <c r="F579" s="727"/>
      <c r="G579" s="727"/>
      <c r="H579" s="727"/>
      <c r="I579" s="727"/>
      <c r="J579" s="727"/>
      <c r="K579" s="727"/>
      <c r="L579" s="727"/>
      <c r="M579" s="727"/>
      <c r="N579" s="727"/>
      <c r="O579" s="727"/>
      <c r="P579" s="727"/>
      <c r="Q579" s="727"/>
      <c r="R579" s="727"/>
      <c r="S579" s="727"/>
      <c r="T579" s="727"/>
      <c r="U579" s="727"/>
      <c r="V579" s="727"/>
      <c r="W579" s="727"/>
      <c r="X579" s="727"/>
      <c r="Y579" s="727"/>
      <c r="Z579" s="727"/>
      <c r="AA579" s="727"/>
      <c r="AB579" s="727"/>
      <c r="AC579" s="727"/>
      <c r="AD579" s="727"/>
      <c r="AE579" s="727"/>
      <c r="AF579" s="727"/>
      <c r="AG579" s="727"/>
      <c r="AH579" s="20"/>
    </row>
    <row r="580" spans="2:62">
      <c r="B580" s="20"/>
      <c r="C580" s="727"/>
      <c r="D580" s="727"/>
      <c r="E580" s="727"/>
      <c r="F580" s="727"/>
      <c r="G580" s="727"/>
      <c r="H580" s="727"/>
      <c r="I580" s="727"/>
      <c r="J580" s="727"/>
      <c r="K580" s="727"/>
      <c r="L580" s="727"/>
      <c r="M580" s="727"/>
      <c r="N580" s="727"/>
      <c r="O580" s="727"/>
      <c r="P580" s="727"/>
      <c r="Q580" s="727"/>
      <c r="R580" s="727"/>
      <c r="S580" s="727"/>
      <c r="T580" s="727"/>
      <c r="U580" s="727"/>
      <c r="V580" s="727"/>
      <c r="W580" s="727"/>
      <c r="X580" s="727"/>
      <c r="Y580" s="727"/>
      <c r="Z580" s="727"/>
      <c r="AA580" s="727"/>
      <c r="AB580" s="727"/>
      <c r="AC580" s="727"/>
      <c r="AD580" s="727"/>
      <c r="AE580" s="727"/>
      <c r="AF580" s="727"/>
      <c r="AG580" s="727"/>
      <c r="AH580" s="20"/>
    </row>
    <row r="581" spans="2:62">
      <c r="B581" s="20"/>
      <c r="C581" s="727" t="s">
        <v>283</v>
      </c>
      <c r="D581" s="735"/>
      <c r="E581" s="735"/>
      <c r="F581" s="735"/>
      <c r="G581" s="735"/>
      <c r="H581" s="735"/>
      <c r="I581" s="735"/>
      <c r="J581" s="735"/>
      <c r="K581" s="735"/>
      <c r="L581" s="735"/>
      <c r="M581" s="735"/>
      <c r="N581" s="735"/>
      <c r="O581" s="735"/>
      <c r="P581" s="735"/>
      <c r="Q581" s="735"/>
      <c r="R581" s="735"/>
      <c r="S581" s="735"/>
      <c r="T581" s="735"/>
      <c r="U581" s="735"/>
      <c r="V581" s="735"/>
      <c r="W581" s="735"/>
      <c r="X581" s="735"/>
      <c r="Y581" s="735"/>
      <c r="Z581" s="735"/>
      <c r="AA581" s="735"/>
      <c r="AB581" s="735"/>
      <c r="AC581" s="735"/>
      <c r="AD581" s="735"/>
      <c r="AE581" s="735"/>
      <c r="AF581" s="735"/>
      <c r="AG581" s="735"/>
      <c r="AH581" s="20"/>
    </row>
    <row r="582" spans="2:62" ht="9.9499999999999993" customHeight="1"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</row>
    <row r="583" spans="2:62">
      <c r="B583" s="717" t="s">
        <v>280</v>
      </c>
      <c r="C583" s="717"/>
      <c r="D583" s="717"/>
      <c r="E583" s="717"/>
      <c r="F583" s="717"/>
      <c r="G583" s="717"/>
      <c r="H583" s="717"/>
      <c r="I583" s="717"/>
      <c r="J583" s="717"/>
      <c r="K583" s="717"/>
      <c r="L583" s="717"/>
      <c r="M583" s="717"/>
      <c r="N583" s="717"/>
      <c r="O583" s="717"/>
      <c r="P583" s="717"/>
      <c r="Q583" s="717"/>
      <c r="R583" s="717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</row>
    <row r="584" spans="2:62" ht="5.0999999999999996" customHeight="1"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</row>
    <row r="585" spans="2:62" ht="9.9499999999999993" customHeight="1">
      <c r="B585" s="20"/>
      <c r="C585" s="428" t="s">
        <v>173</v>
      </c>
      <c r="D585" s="429"/>
      <c r="E585" s="436"/>
      <c r="F585" s="437"/>
      <c r="G585" s="437"/>
      <c r="H585" s="437"/>
      <c r="I585" s="437"/>
      <c r="J585" s="437"/>
      <c r="K585" s="437"/>
      <c r="L585" s="437"/>
      <c r="M585" s="437"/>
      <c r="N585" s="437"/>
      <c r="O585" s="437"/>
      <c r="P585" s="437"/>
      <c r="Q585" s="438"/>
      <c r="R585" s="75"/>
      <c r="S585" s="428" t="s">
        <v>173</v>
      </c>
      <c r="T585" s="429"/>
      <c r="U585" s="436"/>
      <c r="V585" s="437"/>
      <c r="W585" s="437"/>
      <c r="X585" s="437"/>
      <c r="Y585" s="437"/>
      <c r="Z585" s="437"/>
      <c r="AA585" s="437"/>
      <c r="AB585" s="437"/>
      <c r="AC585" s="437"/>
      <c r="AD585" s="437"/>
      <c r="AE585" s="437"/>
      <c r="AF585" s="437"/>
      <c r="AG585" s="438"/>
      <c r="AH585" s="20"/>
      <c r="AK585" s="277" t="str">
        <f ca="1">Check!S734</f>
        <v/>
      </c>
      <c r="AL585" s="277"/>
      <c r="AM585" s="277"/>
      <c r="AN585" s="277"/>
      <c r="AO585" s="277"/>
      <c r="AP585" s="277"/>
      <c r="AQ585" s="277"/>
      <c r="AR585" s="277"/>
      <c r="AS585" s="277"/>
      <c r="AT585" s="277"/>
      <c r="AU585" s="277"/>
      <c r="AV585" s="277"/>
      <c r="AW585" s="277"/>
      <c r="AX585" s="277"/>
      <c r="AY585" s="277"/>
      <c r="AZ585" s="277"/>
      <c r="BA585" s="277"/>
      <c r="BB585" s="277"/>
      <c r="BC585" s="277"/>
      <c r="BD585" s="277"/>
      <c r="BE585" s="277"/>
      <c r="BF585" s="277"/>
      <c r="BG585" s="277"/>
      <c r="BH585" s="277"/>
      <c r="BI585" s="277"/>
      <c r="BJ585" s="277"/>
    </row>
    <row r="586" spans="2:62" ht="9.9499999999999993" customHeight="1">
      <c r="B586" s="20"/>
      <c r="C586" s="430"/>
      <c r="D586" s="431"/>
      <c r="E586" s="439"/>
      <c r="F586" s="440"/>
      <c r="G586" s="440"/>
      <c r="H586" s="440"/>
      <c r="I586" s="440"/>
      <c r="J586" s="440"/>
      <c r="K586" s="440"/>
      <c r="L586" s="440"/>
      <c r="M586" s="440"/>
      <c r="N586" s="440"/>
      <c r="O586" s="440"/>
      <c r="P586" s="440"/>
      <c r="Q586" s="441"/>
      <c r="R586" s="75"/>
      <c r="S586" s="430"/>
      <c r="T586" s="431"/>
      <c r="U586" s="439"/>
      <c r="V586" s="440"/>
      <c r="W586" s="440"/>
      <c r="X586" s="440"/>
      <c r="Y586" s="440"/>
      <c r="Z586" s="440"/>
      <c r="AA586" s="440"/>
      <c r="AB586" s="440"/>
      <c r="AC586" s="440"/>
      <c r="AD586" s="440"/>
      <c r="AE586" s="440"/>
      <c r="AF586" s="440"/>
      <c r="AG586" s="441"/>
      <c r="AH586" s="20"/>
      <c r="AK586" s="277"/>
      <c r="AL586" s="277"/>
      <c r="AM586" s="277"/>
      <c r="AN586" s="277"/>
      <c r="AO586" s="277"/>
      <c r="AP586" s="277"/>
      <c r="AQ586" s="277"/>
      <c r="AR586" s="277"/>
      <c r="AS586" s="277"/>
      <c r="AT586" s="277"/>
      <c r="AU586" s="277"/>
      <c r="AV586" s="277"/>
      <c r="AW586" s="277"/>
      <c r="AX586" s="277"/>
      <c r="AY586" s="277"/>
      <c r="AZ586" s="277"/>
      <c r="BA586" s="277"/>
      <c r="BB586" s="277"/>
      <c r="BC586" s="277"/>
      <c r="BD586" s="277"/>
      <c r="BE586" s="277"/>
      <c r="BF586" s="277"/>
      <c r="BG586" s="277"/>
      <c r="BH586" s="277"/>
      <c r="BI586" s="277"/>
      <c r="BJ586" s="277"/>
    </row>
    <row r="587" spans="2:62" ht="9.9499999999999993" customHeight="1">
      <c r="B587" s="20"/>
      <c r="C587" s="428" t="s">
        <v>281</v>
      </c>
      <c r="D587" s="429"/>
      <c r="E587" s="283"/>
      <c r="F587" s="284"/>
      <c r="G587" s="284"/>
      <c r="H587" s="284"/>
      <c r="I587" s="284"/>
      <c r="J587" s="284"/>
      <c r="K587" s="284"/>
      <c r="L587" s="284"/>
      <c r="M587" s="284"/>
      <c r="N587" s="284"/>
      <c r="O587" s="284"/>
      <c r="P587" s="287" t="s">
        <v>282</v>
      </c>
      <c r="Q587" s="288"/>
      <c r="R587" s="75"/>
      <c r="S587" s="428" t="s">
        <v>281</v>
      </c>
      <c r="T587" s="429"/>
      <c r="U587" s="283"/>
      <c r="V587" s="284"/>
      <c r="W587" s="284"/>
      <c r="X587" s="284"/>
      <c r="Y587" s="284"/>
      <c r="Z587" s="284"/>
      <c r="AA587" s="284"/>
      <c r="AB587" s="284"/>
      <c r="AC587" s="284"/>
      <c r="AD587" s="284"/>
      <c r="AE587" s="284"/>
      <c r="AF587" s="287" t="s">
        <v>282</v>
      </c>
      <c r="AG587" s="288"/>
      <c r="AH587" s="20"/>
      <c r="AK587" s="277"/>
      <c r="AL587" s="277"/>
      <c r="AM587" s="277"/>
      <c r="AN587" s="277"/>
      <c r="AO587" s="277"/>
      <c r="AP587" s="277"/>
      <c r="AQ587" s="277"/>
      <c r="AR587" s="277"/>
      <c r="AS587" s="277"/>
      <c r="AT587" s="277"/>
      <c r="AU587" s="277"/>
      <c r="AV587" s="277"/>
      <c r="AW587" s="277"/>
      <c r="AX587" s="277"/>
      <c r="AY587" s="277"/>
      <c r="AZ587" s="277"/>
      <c r="BA587" s="277"/>
      <c r="BB587" s="277"/>
      <c r="BC587" s="277"/>
      <c r="BD587" s="277"/>
      <c r="BE587" s="277"/>
      <c r="BF587" s="277"/>
      <c r="BG587" s="277"/>
      <c r="BH587" s="277"/>
      <c r="BI587" s="277"/>
      <c r="BJ587" s="277"/>
    </row>
    <row r="588" spans="2:62" ht="9.9499999999999993" customHeight="1">
      <c r="B588" s="20"/>
      <c r="C588" s="430"/>
      <c r="D588" s="431"/>
      <c r="E588" s="285"/>
      <c r="F588" s="286"/>
      <c r="G588" s="286"/>
      <c r="H588" s="286"/>
      <c r="I588" s="286"/>
      <c r="J588" s="286"/>
      <c r="K588" s="286"/>
      <c r="L588" s="286"/>
      <c r="M588" s="286"/>
      <c r="N588" s="286"/>
      <c r="O588" s="286"/>
      <c r="P588" s="289"/>
      <c r="Q588" s="290"/>
      <c r="R588" s="75"/>
      <c r="S588" s="430"/>
      <c r="T588" s="431"/>
      <c r="U588" s="285"/>
      <c r="V588" s="286"/>
      <c r="W588" s="286"/>
      <c r="X588" s="286"/>
      <c r="Y588" s="286"/>
      <c r="Z588" s="286"/>
      <c r="AA588" s="286"/>
      <c r="AB588" s="286"/>
      <c r="AC588" s="286"/>
      <c r="AD588" s="286"/>
      <c r="AE588" s="286"/>
      <c r="AF588" s="289"/>
      <c r="AG588" s="290"/>
      <c r="AH588" s="20"/>
      <c r="AK588" s="277"/>
      <c r="AL588" s="277"/>
      <c r="AM588" s="277"/>
      <c r="AN588" s="277"/>
      <c r="AO588" s="277"/>
      <c r="AP588" s="277"/>
      <c r="AQ588" s="277"/>
      <c r="AR588" s="277"/>
      <c r="AS588" s="277"/>
      <c r="AT588" s="277"/>
      <c r="AU588" s="277"/>
      <c r="AV588" s="277"/>
      <c r="AW588" s="277"/>
      <c r="AX588" s="277"/>
      <c r="AY588" s="277"/>
      <c r="AZ588" s="277"/>
      <c r="BA588" s="277"/>
      <c r="BB588" s="277"/>
      <c r="BC588" s="277"/>
      <c r="BD588" s="277"/>
      <c r="BE588" s="277"/>
      <c r="BF588" s="277"/>
      <c r="BG588" s="277"/>
      <c r="BH588" s="277"/>
      <c r="BI588" s="277"/>
      <c r="BJ588" s="277"/>
    </row>
    <row r="589" spans="2:62" ht="5.0999999999999996" customHeight="1">
      <c r="B589" s="21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1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1"/>
      <c r="AK589" s="277"/>
      <c r="AL589" s="277"/>
      <c r="AM589" s="277"/>
      <c r="AN589" s="277"/>
      <c r="AO589" s="277"/>
      <c r="AP589" s="277"/>
      <c r="AQ589" s="277"/>
      <c r="AR589" s="277"/>
      <c r="AS589" s="277"/>
      <c r="AT589" s="277"/>
      <c r="AU589" s="277"/>
      <c r="AV589" s="277"/>
      <c r="AW589" s="277"/>
      <c r="AX589" s="277"/>
      <c r="AY589" s="277"/>
      <c r="AZ589" s="277"/>
      <c r="BA589" s="277"/>
      <c r="BB589" s="277"/>
      <c r="BC589" s="277"/>
      <c r="BD589" s="277"/>
      <c r="BE589" s="277"/>
      <c r="BF589" s="277"/>
      <c r="BG589" s="277"/>
      <c r="BH589" s="277"/>
      <c r="BI589" s="277"/>
      <c r="BJ589" s="277"/>
    </row>
    <row r="590" spans="2:62" ht="9.9499999999999993" customHeight="1">
      <c r="B590" s="20"/>
      <c r="C590" s="428" t="s">
        <v>173</v>
      </c>
      <c r="D590" s="429"/>
      <c r="E590" s="436"/>
      <c r="F590" s="437"/>
      <c r="G590" s="437"/>
      <c r="H590" s="437"/>
      <c r="I590" s="437"/>
      <c r="J590" s="437"/>
      <c r="K590" s="437"/>
      <c r="L590" s="437"/>
      <c r="M590" s="437"/>
      <c r="N590" s="437"/>
      <c r="O590" s="437"/>
      <c r="P590" s="437"/>
      <c r="Q590" s="438"/>
      <c r="R590" s="75"/>
      <c r="S590" s="428" t="s">
        <v>173</v>
      </c>
      <c r="T590" s="429"/>
      <c r="U590" s="436"/>
      <c r="V590" s="437"/>
      <c r="W590" s="437"/>
      <c r="X590" s="437"/>
      <c r="Y590" s="437"/>
      <c r="Z590" s="437"/>
      <c r="AA590" s="437"/>
      <c r="AB590" s="437"/>
      <c r="AC590" s="437"/>
      <c r="AD590" s="437"/>
      <c r="AE590" s="437"/>
      <c r="AF590" s="437"/>
      <c r="AG590" s="438"/>
      <c r="AH590" s="20"/>
      <c r="AK590" s="277"/>
      <c r="AL590" s="277"/>
      <c r="AM590" s="277"/>
      <c r="AN590" s="277"/>
      <c r="AO590" s="277"/>
      <c r="AP590" s="277"/>
      <c r="AQ590" s="277"/>
      <c r="AR590" s="277"/>
      <c r="AS590" s="277"/>
      <c r="AT590" s="277"/>
      <c r="AU590" s="277"/>
      <c r="AV590" s="277"/>
      <c r="AW590" s="277"/>
      <c r="AX590" s="277"/>
      <c r="AY590" s="277"/>
      <c r="AZ590" s="277"/>
      <c r="BA590" s="277"/>
      <c r="BB590" s="277"/>
      <c r="BC590" s="277"/>
      <c r="BD590" s="277"/>
      <c r="BE590" s="277"/>
      <c r="BF590" s="277"/>
      <c r="BG590" s="277"/>
      <c r="BH590" s="277"/>
      <c r="BI590" s="277"/>
      <c r="BJ590" s="277"/>
    </row>
    <row r="591" spans="2:62" ht="9.9499999999999993" customHeight="1">
      <c r="B591" s="20"/>
      <c r="C591" s="430"/>
      <c r="D591" s="431"/>
      <c r="E591" s="439"/>
      <c r="F591" s="440"/>
      <c r="G591" s="440"/>
      <c r="H591" s="440"/>
      <c r="I591" s="440"/>
      <c r="J591" s="440"/>
      <c r="K591" s="440"/>
      <c r="L591" s="440"/>
      <c r="M591" s="440"/>
      <c r="N591" s="440"/>
      <c r="O591" s="440"/>
      <c r="P591" s="440"/>
      <c r="Q591" s="441"/>
      <c r="R591" s="75"/>
      <c r="S591" s="430"/>
      <c r="T591" s="431"/>
      <c r="U591" s="439"/>
      <c r="V591" s="440"/>
      <c r="W591" s="440"/>
      <c r="X591" s="440"/>
      <c r="Y591" s="440"/>
      <c r="Z591" s="440"/>
      <c r="AA591" s="440"/>
      <c r="AB591" s="440"/>
      <c r="AC591" s="440"/>
      <c r="AD591" s="440"/>
      <c r="AE591" s="440"/>
      <c r="AF591" s="440"/>
      <c r="AG591" s="441"/>
      <c r="AH591" s="20"/>
      <c r="AK591" s="277"/>
      <c r="AL591" s="277"/>
      <c r="AM591" s="277"/>
      <c r="AN591" s="277"/>
      <c r="AO591" s="277"/>
      <c r="AP591" s="277"/>
      <c r="AQ591" s="277"/>
      <c r="AR591" s="277"/>
      <c r="AS591" s="277"/>
      <c r="AT591" s="277"/>
      <c r="AU591" s="277"/>
      <c r="AV591" s="277"/>
      <c r="AW591" s="277"/>
      <c r="AX591" s="277"/>
      <c r="AY591" s="277"/>
      <c r="AZ591" s="277"/>
      <c r="BA591" s="277"/>
      <c r="BB591" s="277"/>
      <c r="BC591" s="277"/>
      <c r="BD591" s="277"/>
      <c r="BE591" s="277"/>
      <c r="BF591" s="277"/>
      <c r="BG591" s="277"/>
      <c r="BH591" s="277"/>
      <c r="BI591" s="277"/>
      <c r="BJ591" s="277"/>
    </row>
    <row r="592" spans="2:62" ht="9.9499999999999993" customHeight="1">
      <c r="B592" s="20"/>
      <c r="C592" s="428" t="s">
        <v>281</v>
      </c>
      <c r="D592" s="429"/>
      <c r="E592" s="283"/>
      <c r="F592" s="284"/>
      <c r="G592" s="284"/>
      <c r="H592" s="284"/>
      <c r="I592" s="284"/>
      <c r="J592" s="284"/>
      <c r="K592" s="284"/>
      <c r="L592" s="284"/>
      <c r="M592" s="284"/>
      <c r="N592" s="284"/>
      <c r="O592" s="284"/>
      <c r="P592" s="287" t="s">
        <v>282</v>
      </c>
      <c r="Q592" s="288"/>
      <c r="R592" s="75"/>
      <c r="S592" s="428" t="s">
        <v>281</v>
      </c>
      <c r="T592" s="429"/>
      <c r="U592" s="283"/>
      <c r="V592" s="284"/>
      <c r="W592" s="284"/>
      <c r="X592" s="284"/>
      <c r="Y592" s="284"/>
      <c r="Z592" s="284"/>
      <c r="AA592" s="284"/>
      <c r="AB592" s="284"/>
      <c r="AC592" s="284"/>
      <c r="AD592" s="284"/>
      <c r="AE592" s="284"/>
      <c r="AF592" s="287" t="s">
        <v>282</v>
      </c>
      <c r="AG592" s="288"/>
      <c r="AH592" s="20"/>
      <c r="AK592" s="277"/>
      <c r="AL592" s="277"/>
      <c r="AM592" s="277"/>
      <c r="AN592" s="277"/>
      <c r="AO592" s="277"/>
      <c r="AP592" s="277"/>
      <c r="AQ592" s="277"/>
      <c r="AR592" s="277"/>
      <c r="AS592" s="277"/>
      <c r="AT592" s="277"/>
      <c r="AU592" s="277"/>
      <c r="AV592" s="277"/>
      <c r="AW592" s="277"/>
      <c r="AX592" s="277"/>
      <c r="AY592" s="277"/>
      <c r="AZ592" s="277"/>
      <c r="BA592" s="277"/>
      <c r="BB592" s="277"/>
      <c r="BC592" s="277"/>
      <c r="BD592" s="277"/>
      <c r="BE592" s="277"/>
      <c r="BF592" s="277"/>
      <c r="BG592" s="277"/>
      <c r="BH592" s="277"/>
      <c r="BI592" s="277"/>
      <c r="BJ592" s="277"/>
    </row>
    <row r="593" spans="2:62" ht="9.9499999999999993" customHeight="1">
      <c r="B593" s="20"/>
      <c r="C593" s="430"/>
      <c r="D593" s="431"/>
      <c r="E593" s="285"/>
      <c r="F593" s="286"/>
      <c r="G593" s="286"/>
      <c r="H593" s="286"/>
      <c r="I593" s="286"/>
      <c r="J593" s="286"/>
      <c r="K593" s="286"/>
      <c r="L593" s="286"/>
      <c r="M593" s="286"/>
      <c r="N593" s="286"/>
      <c r="O593" s="286"/>
      <c r="P593" s="289"/>
      <c r="Q593" s="290"/>
      <c r="R593" s="75"/>
      <c r="S593" s="430"/>
      <c r="T593" s="431"/>
      <c r="U593" s="285"/>
      <c r="V593" s="286"/>
      <c r="W593" s="286"/>
      <c r="X593" s="286"/>
      <c r="Y593" s="286"/>
      <c r="Z593" s="286"/>
      <c r="AA593" s="286"/>
      <c r="AB593" s="286"/>
      <c r="AC593" s="286"/>
      <c r="AD593" s="286"/>
      <c r="AE593" s="286"/>
      <c r="AF593" s="289"/>
      <c r="AG593" s="290"/>
      <c r="AH593" s="20"/>
      <c r="AK593" s="277"/>
      <c r="AL593" s="277"/>
      <c r="AM593" s="277"/>
      <c r="AN593" s="277"/>
      <c r="AO593" s="277"/>
      <c r="AP593" s="277"/>
      <c r="AQ593" s="277"/>
      <c r="AR593" s="277"/>
      <c r="AS593" s="277"/>
      <c r="AT593" s="277"/>
      <c r="AU593" s="277"/>
      <c r="AV593" s="277"/>
      <c r="AW593" s="277"/>
      <c r="AX593" s="277"/>
      <c r="AY593" s="277"/>
      <c r="AZ593" s="277"/>
      <c r="BA593" s="277"/>
      <c r="BB593" s="277"/>
      <c r="BC593" s="277"/>
      <c r="BD593" s="277"/>
      <c r="BE593" s="277"/>
      <c r="BF593" s="277"/>
      <c r="BG593" s="277"/>
      <c r="BH593" s="277"/>
      <c r="BI593" s="277"/>
      <c r="BJ593" s="277"/>
    </row>
    <row r="594" spans="2:62" ht="5.0999999999999996" customHeight="1"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</row>
    <row r="595" spans="2:62">
      <c r="B595" s="568" t="s">
        <v>284</v>
      </c>
      <c r="C595" s="568"/>
      <c r="D595" s="568"/>
      <c r="E595" s="568"/>
      <c r="F595" s="568"/>
      <c r="G595" s="568"/>
      <c r="H595" s="568"/>
      <c r="I595" s="568"/>
      <c r="J595" s="568"/>
      <c r="K595" s="568"/>
      <c r="L595" s="568"/>
      <c r="M595" s="568"/>
      <c r="N595" s="568"/>
      <c r="O595" s="568"/>
      <c r="P595" s="568"/>
      <c r="Q595" s="568"/>
      <c r="R595" s="568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</row>
    <row r="596" spans="2:62" ht="5.0999999999999996" customHeight="1"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</row>
    <row r="597" spans="2:62" ht="9.9499999999999993" customHeight="1">
      <c r="B597" s="20"/>
      <c r="C597" s="428" t="s">
        <v>173</v>
      </c>
      <c r="D597" s="429"/>
      <c r="E597" s="436"/>
      <c r="F597" s="437"/>
      <c r="G597" s="437"/>
      <c r="H597" s="437"/>
      <c r="I597" s="437"/>
      <c r="J597" s="437"/>
      <c r="K597" s="437"/>
      <c r="L597" s="437"/>
      <c r="M597" s="437"/>
      <c r="N597" s="437"/>
      <c r="O597" s="437"/>
      <c r="P597" s="437"/>
      <c r="Q597" s="438"/>
      <c r="R597" s="75"/>
      <c r="S597" s="428" t="s">
        <v>173</v>
      </c>
      <c r="T597" s="429"/>
      <c r="U597" s="436"/>
      <c r="V597" s="437"/>
      <c r="W597" s="437"/>
      <c r="X597" s="437"/>
      <c r="Y597" s="437"/>
      <c r="Z597" s="437"/>
      <c r="AA597" s="437"/>
      <c r="AB597" s="437"/>
      <c r="AC597" s="437"/>
      <c r="AD597" s="437"/>
      <c r="AE597" s="437"/>
      <c r="AF597" s="437"/>
      <c r="AG597" s="438"/>
      <c r="AH597" s="20"/>
      <c r="AK597" s="277" t="str">
        <f ca="1">Check!S742</f>
        <v/>
      </c>
      <c r="AL597" s="277"/>
      <c r="AM597" s="277"/>
      <c r="AN597" s="277"/>
      <c r="AO597" s="277"/>
      <c r="AP597" s="277"/>
      <c r="AQ597" s="277"/>
      <c r="AR597" s="277"/>
      <c r="AS597" s="277"/>
      <c r="AT597" s="277"/>
      <c r="AU597" s="277"/>
      <c r="AV597" s="277"/>
      <c r="AW597" s="277"/>
      <c r="AX597" s="277"/>
      <c r="AY597" s="277"/>
      <c r="AZ597" s="277"/>
      <c r="BA597" s="277"/>
      <c r="BB597" s="277"/>
      <c r="BC597" s="277"/>
      <c r="BD597" s="277"/>
      <c r="BE597" s="277"/>
      <c r="BF597" s="277"/>
      <c r="BG597" s="277"/>
      <c r="BH597" s="277"/>
      <c r="BI597" s="277"/>
      <c r="BJ597" s="277"/>
    </row>
    <row r="598" spans="2:62" ht="9.9499999999999993" customHeight="1">
      <c r="B598" s="20"/>
      <c r="C598" s="430"/>
      <c r="D598" s="431"/>
      <c r="E598" s="439"/>
      <c r="F598" s="440"/>
      <c r="G598" s="440"/>
      <c r="H598" s="440"/>
      <c r="I598" s="440"/>
      <c r="J598" s="440"/>
      <c r="K598" s="440"/>
      <c r="L598" s="440"/>
      <c r="M598" s="440"/>
      <c r="N598" s="440"/>
      <c r="O598" s="440"/>
      <c r="P598" s="440"/>
      <c r="Q598" s="441"/>
      <c r="R598" s="75"/>
      <c r="S598" s="430"/>
      <c r="T598" s="431"/>
      <c r="U598" s="439"/>
      <c r="V598" s="440"/>
      <c r="W598" s="440"/>
      <c r="X598" s="440"/>
      <c r="Y598" s="440"/>
      <c r="Z598" s="440"/>
      <c r="AA598" s="440"/>
      <c r="AB598" s="440"/>
      <c r="AC598" s="440"/>
      <c r="AD598" s="440"/>
      <c r="AE598" s="440"/>
      <c r="AF598" s="440"/>
      <c r="AG598" s="441"/>
      <c r="AH598" s="20"/>
      <c r="AK598" s="277"/>
      <c r="AL598" s="277"/>
      <c r="AM598" s="277"/>
      <c r="AN598" s="277"/>
      <c r="AO598" s="277"/>
      <c r="AP598" s="277"/>
      <c r="AQ598" s="277"/>
      <c r="AR598" s="277"/>
      <c r="AS598" s="277"/>
      <c r="AT598" s="277"/>
      <c r="AU598" s="277"/>
      <c r="AV598" s="277"/>
      <c r="AW598" s="277"/>
      <c r="AX598" s="277"/>
      <c r="AY598" s="277"/>
      <c r="AZ598" s="277"/>
      <c r="BA598" s="277"/>
      <c r="BB598" s="277"/>
      <c r="BC598" s="277"/>
      <c r="BD598" s="277"/>
      <c r="BE598" s="277"/>
      <c r="BF598" s="277"/>
      <c r="BG598" s="277"/>
      <c r="BH598" s="277"/>
      <c r="BI598" s="277"/>
      <c r="BJ598" s="277"/>
    </row>
    <row r="599" spans="2:62" ht="9.9499999999999993" customHeight="1">
      <c r="B599" s="20"/>
      <c r="C599" s="428" t="s">
        <v>281</v>
      </c>
      <c r="D599" s="429"/>
      <c r="E599" s="283"/>
      <c r="F599" s="284"/>
      <c r="G599" s="284"/>
      <c r="H599" s="284"/>
      <c r="I599" s="284"/>
      <c r="J599" s="284"/>
      <c r="K599" s="284"/>
      <c r="L599" s="284"/>
      <c r="M599" s="284"/>
      <c r="N599" s="284"/>
      <c r="O599" s="284"/>
      <c r="P599" s="287" t="s">
        <v>282</v>
      </c>
      <c r="Q599" s="288"/>
      <c r="R599" s="75"/>
      <c r="S599" s="428" t="s">
        <v>281</v>
      </c>
      <c r="T599" s="429"/>
      <c r="U599" s="436"/>
      <c r="V599" s="437"/>
      <c r="W599" s="437"/>
      <c r="X599" s="437"/>
      <c r="Y599" s="437"/>
      <c r="Z599" s="437"/>
      <c r="AA599" s="437"/>
      <c r="AB599" s="437"/>
      <c r="AC599" s="437"/>
      <c r="AD599" s="437"/>
      <c r="AE599" s="437"/>
      <c r="AF599" s="287" t="s">
        <v>282</v>
      </c>
      <c r="AG599" s="288"/>
      <c r="AH599" s="20"/>
      <c r="AK599" s="277"/>
      <c r="AL599" s="277"/>
      <c r="AM599" s="277"/>
      <c r="AN599" s="277"/>
      <c r="AO599" s="277"/>
      <c r="AP599" s="277"/>
      <c r="AQ599" s="277"/>
      <c r="AR599" s="277"/>
      <c r="AS599" s="277"/>
      <c r="AT599" s="277"/>
      <c r="AU599" s="277"/>
      <c r="AV599" s="277"/>
      <c r="AW599" s="277"/>
      <c r="AX599" s="277"/>
      <c r="AY599" s="277"/>
      <c r="AZ599" s="277"/>
      <c r="BA599" s="277"/>
      <c r="BB599" s="277"/>
      <c r="BC599" s="277"/>
      <c r="BD599" s="277"/>
      <c r="BE599" s="277"/>
      <c r="BF599" s="277"/>
      <c r="BG599" s="277"/>
      <c r="BH599" s="277"/>
      <c r="BI599" s="277"/>
      <c r="BJ599" s="277"/>
    </row>
    <row r="600" spans="2:62" ht="9.9499999999999993" customHeight="1">
      <c r="B600" s="20"/>
      <c r="C600" s="430"/>
      <c r="D600" s="431"/>
      <c r="E600" s="285"/>
      <c r="F600" s="286"/>
      <c r="G600" s="286"/>
      <c r="H600" s="286"/>
      <c r="I600" s="286"/>
      <c r="J600" s="286"/>
      <c r="K600" s="286"/>
      <c r="L600" s="286"/>
      <c r="M600" s="286"/>
      <c r="N600" s="286"/>
      <c r="O600" s="286"/>
      <c r="P600" s="289"/>
      <c r="Q600" s="290"/>
      <c r="R600" s="75"/>
      <c r="S600" s="430"/>
      <c r="T600" s="431"/>
      <c r="U600" s="439"/>
      <c r="V600" s="440"/>
      <c r="W600" s="440"/>
      <c r="X600" s="440"/>
      <c r="Y600" s="440"/>
      <c r="Z600" s="440"/>
      <c r="AA600" s="440"/>
      <c r="AB600" s="440"/>
      <c r="AC600" s="440"/>
      <c r="AD600" s="440"/>
      <c r="AE600" s="440"/>
      <c r="AF600" s="289"/>
      <c r="AG600" s="290"/>
      <c r="AH600" s="20"/>
      <c r="AK600" s="277"/>
      <c r="AL600" s="277"/>
      <c r="AM600" s="277"/>
      <c r="AN600" s="277"/>
      <c r="AO600" s="277"/>
      <c r="AP600" s="277"/>
      <c r="AQ600" s="277"/>
      <c r="AR600" s="277"/>
      <c r="AS600" s="277"/>
      <c r="AT600" s="277"/>
      <c r="AU600" s="277"/>
      <c r="AV600" s="277"/>
      <c r="AW600" s="277"/>
      <c r="AX600" s="277"/>
      <c r="AY600" s="277"/>
      <c r="AZ600" s="277"/>
      <c r="BA600" s="277"/>
      <c r="BB600" s="277"/>
      <c r="BC600" s="277"/>
      <c r="BD600" s="277"/>
      <c r="BE600" s="277"/>
      <c r="BF600" s="277"/>
      <c r="BG600" s="277"/>
      <c r="BH600" s="277"/>
      <c r="BI600" s="277"/>
      <c r="BJ600" s="277"/>
    </row>
    <row r="601" spans="2:62" ht="5.0999999999999996" customHeight="1">
      <c r="B601" s="21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1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1"/>
      <c r="AK601" s="277"/>
      <c r="AL601" s="277"/>
      <c r="AM601" s="277"/>
      <c r="AN601" s="277"/>
      <c r="AO601" s="277"/>
      <c r="AP601" s="277"/>
      <c r="AQ601" s="277"/>
      <c r="AR601" s="277"/>
      <c r="AS601" s="277"/>
      <c r="AT601" s="277"/>
      <c r="AU601" s="277"/>
      <c r="AV601" s="277"/>
      <c r="AW601" s="277"/>
      <c r="AX601" s="277"/>
      <c r="AY601" s="277"/>
      <c r="AZ601" s="277"/>
      <c r="BA601" s="277"/>
      <c r="BB601" s="277"/>
      <c r="BC601" s="277"/>
      <c r="BD601" s="277"/>
      <c r="BE601" s="277"/>
      <c r="BF601" s="277"/>
      <c r="BG601" s="277"/>
      <c r="BH601" s="277"/>
      <c r="BI601" s="277"/>
      <c r="BJ601" s="277"/>
    </row>
    <row r="602" spans="2:62" ht="9.9499999999999993" customHeight="1">
      <c r="B602" s="20"/>
      <c r="C602" s="428" t="s">
        <v>173</v>
      </c>
      <c r="D602" s="429"/>
      <c r="E602" s="436"/>
      <c r="F602" s="437"/>
      <c r="G602" s="437"/>
      <c r="H602" s="437"/>
      <c r="I602" s="437"/>
      <c r="J602" s="437"/>
      <c r="K602" s="437"/>
      <c r="L602" s="437"/>
      <c r="M602" s="437"/>
      <c r="N602" s="437"/>
      <c r="O602" s="437"/>
      <c r="P602" s="437"/>
      <c r="Q602" s="438"/>
      <c r="R602" s="75"/>
      <c r="S602" s="428" t="s">
        <v>173</v>
      </c>
      <c r="T602" s="429"/>
      <c r="U602" s="436"/>
      <c r="V602" s="437"/>
      <c r="W602" s="437"/>
      <c r="X602" s="437"/>
      <c r="Y602" s="437"/>
      <c r="Z602" s="437"/>
      <c r="AA602" s="437"/>
      <c r="AB602" s="437"/>
      <c r="AC602" s="437"/>
      <c r="AD602" s="437"/>
      <c r="AE602" s="437"/>
      <c r="AF602" s="437"/>
      <c r="AG602" s="438"/>
      <c r="AH602" s="20"/>
      <c r="AK602" s="277"/>
      <c r="AL602" s="277"/>
      <c r="AM602" s="277"/>
      <c r="AN602" s="277"/>
      <c r="AO602" s="277"/>
      <c r="AP602" s="277"/>
      <c r="AQ602" s="277"/>
      <c r="AR602" s="277"/>
      <c r="AS602" s="277"/>
      <c r="AT602" s="277"/>
      <c r="AU602" s="277"/>
      <c r="AV602" s="277"/>
      <c r="AW602" s="277"/>
      <c r="AX602" s="277"/>
      <c r="AY602" s="277"/>
      <c r="AZ602" s="277"/>
      <c r="BA602" s="277"/>
      <c r="BB602" s="277"/>
      <c r="BC602" s="277"/>
      <c r="BD602" s="277"/>
      <c r="BE602" s="277"/>
      <c r="BF602" s="277"/>
      <c r="BG602" s="277"/>
      <c r="BH602" s="277"/>
      <c r="BI602" s="277"/>
      <c r="BJ602" s="277"/>
    </row>
    <row r="603" spans="2:62" ht="9.9499999999999993" customHeight="1">
      <c r="B603" s="20"/>
      <c r="C603" s="430"/>
      <c r="D603" s="431"/>
      <c r="E603" s="439"/>
      <c r="F603" s="440"/>
      <c r="G603" s="440"/>
      <c r="H603" s="440"/>
      <c r="I603" s="440"/>
      <c r="J603" s="440"/>
      <c r="K603" s="440"/>
      <c r="L603" s="440"/>
      <c r="M603" s="440"/>
      <c r="N603" s="440"/>
      <c r="O603" s="440"/>
      <c r="P603" s="440"/>
      <c r="Q603" s="441"/>
      <c r="R603" s="75"/>
      <c r="S603" s="430"/>
      <c r="T603" s="431"/>
      <c r="U603" s="439"/>
      <c r="V603" s="440"/>
      <c r="W603" s="440"/>
      <c r="X603" s="440"/>
      <c r="Y603" s="440"/>
      <c r="Z603" s="440"/>
      <c r="AA603" s="440"/>
      <c r="AB603" s="440"/>
      <c r="AC603" s="440"/>
      <c r="AD603" s="440"/>
      <c r="AE603" s="440"/>
      <c r="AF603" s="440"/>
      <c r="AG603" s="441"/>
      <c r="AH603" s="20"/>
      <c r="AK603" s="277"/>
      <c r="AL603" s="277"/>
      <c r="AM603" s="277"/>
      <c r="AN603" s="277"/>
      <c r="AO603" s="277"/>
      <c r="AP603" s="277"/>
      <c r="AQ603" s="277"/>
      <c r="AR603" s="277"/>
      <c r="AS603" s="277"/>
      <c r="AT603" s="277"/>
      <c r="AU603" s="277"/>
      <c r="AV603" s="277"/>
      <c r="AW603" s="277"/>
      <c r="AX603" s="277"/>
      <c r="AY603" s="277"/>
      <c r="AZ603" s="277"/>
      <c r="BA603" s="277"/>
      <c r="BB603" s="277"/>
      <c r="BC603" s="277"/>
      <c r="BD603" s="277"/>
      <c r="BE603" s="277"/>
      <c r="BF603" s="277"/>
      <c r="BG603" s="277"/>
      <c r="BH603" s="277"/>
      <c r="BI603" s="277"/>
      <c r="BJ603" s="277"/>
    </row>
    <row r="604" spans="2:62" ht="9.9499999999999993" customHeight="1">
      <c r="B604" s="20"/>
      <c r="C604" s="428" t="s">
        <v>281</v>
      </c>
      <c r="D604" s="429"/>
      <c r="E604" s="283"/>
      <c r="F604" s="284"/>
      <c r="G604" s="284"/>
      <c r="H604" s="284"/>
      <c r="I604" s="284"/>
      <c r="J604" s="284"/>
      <c r="K604" s="284"/>
      <c r="L604" s="284"/>
      <c r="M604" s="284"/>
      <c r="N604" s="284"/>
      <c r="O604" s="284"/>
      <c r="P604" s="287" t="s">
        <v>282</v>
      </c>
      <c r="Q604" s="288"/>
      <c r="R604" s="75"/>
      <c r="S604" s="428" t="s">
        <v>281</v>
      </c>
      <c r="T604" s="429"/>
      <c r="U604" s="283"/>
      <c r="V604" s="284"/>
      <c r="W604" s="284"/>
      <c r="X604" s="284"/>
      <c r="Y604" s="284"/>
      <c r="Z604" s="284"/>
      <c r="AA604" s="284"/>
      <c r="AB604" s="284"/>
      <c r="AC604" s="284"/>
      <c r="AD604" s="284"/>
      <c r="AE604" s="284"/>
      <c r="AF604" s="287" t="s">
        <v>282</v>
      </c>
      <c r="AG604" s="288"/>
      <c r="AH604" s="20"/>
      <c r="AK604" s="277"/>
      <c r="AL604" s="277"/>
      <c r="AM604" s="277"/>
      <c r="AN604" s="277"/>
      <c r="AO604" s="277"/>
      <c r="AP604" s="277"/>
      <c r="AQ604" s="277"/>
      <c r="AR604" s="277"/>
      <c r="AS604" s="277"/>
      <c r="AT604" s="277"/>
      <c r="AU604" s="277"/>
      <c r="AV604" s="277"/>
      <c r="AW604" s="277"/>
      <c r="AX604" s="277"/>
      <c r="AY604" s="277"/>
      <c r="AZ604" s="277"/>
      <c r="BA604" s="277"/>
      <c r="BB604" s="277"/>
      <c r="BC604" s="277"/>
      <c r="BD604" s="277"/>
      <c r="BE604" s="277"/>
      <c r="BF604" s="277"/>
      <c r="BG604" s="277"/>
      <c r="BH604" s="277"/>
      <c r="BI604" s="277"/>
      <c r="BJ604" s="277"/>
    </row>
    <row r="605" spans="2:62" ht="9.9499999999999993" customHeight="1">
      <c r="B605" s="20"/>
      <c r="C605" s="430"/>
      <c r="D605" s="431"/>
      <c r="E605" s="285"/>
      <c r="F605" s="286"/>
      <c r="G605" s="286"/>
      <c r="H605" s="286"/>
      <c r="I605" s="286"/>
      <c r="J605" s="286"/>
      <c r="K605" s="286"/>
      <c r="L605" s="286"/>
      <c r="M605" s="286"/>
      <c r="N605" s="286"/>
      <c r="O605" s="286"/>
      <c r="P605" s="289"/>
      <c r="Q605" s="290"/>
      <c r="R605" s="75"/>
      <c r="S605" s="430"/>
      <c r="T605" s="431"/>
      <c r="U605" s="285"/>
      <c r="V605" s="286"/>
      <c r="W605" s="286"/>
      <c r="X605" s="286"/>
      <c r="Y605" s="286"/>
      <c r="Z605" s="286"/>
      <c r="AA605" s="286"/>
      <c r="AB605" s="286"/>
      <c r="AC605" s="286"/>
      <c r="AD605" s="286"/>
      <c r="AE605" s="286"/>
      <c r="AF605" s="289"/>
      <c r="AG605" s="290"/>
      <c r="AH605" s="20"/>
      <c r="AK605" s="277"/>
      <c r="AL605" s="277"/>
      <c r="AM605" s="277"/>
      <c r="AN605" s="277"/>
      <c r="AO605" s="277"/>
      <c r="AP605" s="277"/>
      <c r="AQ605" s="277"/>
      <c r="AR605" s="277"/>
      <c r="AS605" s="277"/>
      <c r="AT605" s="277"/>
      <c r="AU605" s="277"/>
      <c r="AV605" s="277"/>
      <c r="AW605" s="277"/>
      <c r="AX605" s="277"/>
      <c r="AY605" s="277"/>
      <c r="AZ605" s="277"/>
      <c r="BA605" s="277"/>
      <c r="BB605" s="277"/>
      <c r="BC605" s="277"/>
      <c r="BD605" s="277"/>
      <c r="BE605" s="277"/>
      <c r="BF605" s="277"/>
      <c r="BG605" s="277"/>
      <c r="BH605" s="277"/>
      <c r="BI605" s="277"/>
      <c r="BJ605" s="277"/>
    </row>
    <row r="606" spans="2:62" ht="5.0999999999999996" customHeight="1"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</row>
    <row r="607" spans="2:62">
      <c r="B607" s="568" t="s">
        <v>285</v>
      </c>
      <c r="C607" s="568"/>
      <c r="D607" s="568"/>
      <c r="E607" s="568"/>
      <c r="F607" s="568"/>
      <c r="G607" s="568"/>
      <c r="H607" s="568"/>
      <c r="I607" s="568"/>
      <c r="J607" s="568"/>
      <c r="K607" s="568"/>
      <c r="L607" s="568"/>
      <c r="M607" s="568"/>
      <c r="N607" s="568"/>
      <c r="O607" s="568"/>
      <c r="P607" s="568"/>
      <c r="Q607" s="568"/>
      <c r="R607" s="568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</row>
    <row r="608" spans="2:62" ht="5.0999999999999996" customHeight="1"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</row>
    <row r="609" spans="2:62" ht="9.9499999999999993" customHeight="1">
      <c r="B609" s="20"/>
      <c r="C609" s="428" t="s">
        <v>173</v>
      </c>
      <c r="D609" s="429"/>
      <c r="E609" s="436"/>
      <c r="F609" s="437"/>
      <c r="G609" s="437"/>
      <c r="H609" s="437"/>
      <c r="I609" s="437"/>
      <c r="J609" s="437"/>
      <c r="K609" s="437"/>
      <c r="L609" s="437"/>
      <c r="M609" s="437"/>
      <c r="N609" s="437"/>
      <c r="O609" s="437"/>
      <c r="P609" s="437"/>
      <c r="Q609" s="438"/>
      <c r="R609" s="75"/>
      <c r="S609" s="428" t="s">
        <v>173</v>
      </c>
      <c r="T609" s="429"/>
      <c r="U609" s="436"/>
      <c r="V609" s="437"/>
      <c r="W609" s="437"/>
      <c r="X609" s="437"/>
      <c r="Y609" s="437"/>
      <c r="Z609" s="437"/>
      <c r="AA609" s="437"/>
      <c r="AB609" s="437"/>
      <c r="AC609" s="437"/>
      <c r="AD609" s="437"/>
      <c r="AE609" s="437"/>
      <c r="AF609" s="437"/>
      <c r="AG609" s="438"/>
      <c r="AH609" s="20"/>
      <c r="AK609" s="277" t="str">
        <f ca="1">Check!S750</f>
        <v/>
      </c>
      <c r="AL609" s="277"/>
      <c r="AM609" s="277"/>
      <c r="AN609" s="277"/>
      <c r="AO609" s="277"/>
      <c r="AP609" s="277"/>
      <c r="AQ609" s="277"/>
      <c r="AR609" s="277"/>
      <c r="AS609" s="277"/>
      <c r="AT609" s="277"/>
      <c r="AU609" s="277"/>
      <c r="AV609" s="277"/>
      <c r="AW609" s="277"/>
      <c r="AX609" s="277"/>
      <c r="AY609" s="277"/>
      <c r="AZ609" s="277"/>
      <c r="BA609" s="277"/>
      <c r="BB609" s="277"/>
      <c r="BC609" s="277"/>
      <c r="BD609" s="277"/>
      <c r="BE609" s="277"/>
      <c r="BF609" s="277"/>
      <c r="BG609" s="277"/>
      <c r="BH609" s="277"/>
      <c r="BI609" s="277"/>
      <c r="BJ609" s="277"/>
    </row>
    <row r="610" spans="2:62" ht="9.9499999999999993" customHeight="1">
      <c r="B610" s="20"/>
      <c r="C610" s="430"/>
      <c r="D610" s="431"/>
      <c r="E610" s="439"/>
      <c r="F610" s="440"/>
      <c r="G610" s="440"/>
      <c r="H610" s="440"/>
      <c r="I610" s="440"/>
      <c r="J610" s="440"/>
      <c r="K610" s="440"/>
      <c r="L610" s="440"/>
      <c r="M610" s="440"/>
      <c r="N610" s="440"/>
      <c r="O610" s="440"/>
      <c r="P610" s="440"/>
      <c r="Q610" s="441"/>
      <c r="R610" s="75"/>
      <c r="S610" s="430"/>
      <c r="T610" s="431"/>
      <c r="U610" s="439"/>
      <c r="V610" s="440"/>
      <c r="W610" s="440"/>
      <c r="X610" s="440"/>
      <c r="Y610" s="440"/>
      <c r="Z610" s="440"/>
      <c r="AA610" s="440"/>
      <c r="AB610" s="440"/>
      <c r="AC610" s="440"/>
      <c r="AD610" s="440"/>
      <c r="AE610" s="440"/>
      <c r="AF610" s="440"/>
      <c r="AG610" s="441"/>
      <c r="AH610" s="20"/>
      <c r="AK610" s="277"/>
      <c r="AL610" s="277"/>
      <c r="AM610" s="277"/>
      <c r="AN610" s="277"/>
      <c r="AO610" s="277"/>
      <c r="AP610" s="277"/>
      <c r="AQ610" s="277"/>
      <c r="AR610" s="277"/>
      <c r="AS610" s="277"/>
      <c r="AT610" s="277"/>
      <c r="AU610" s="277"/>
      <c r="AV610" s="277"/>
      <c r="AW610" s="277"/>
      <c r="AX610" s="277"/>
      <c r="AY610" s="277"/>
      <c r="AZ610" s="277"/>
      <c r="BA610" s="277"/>
      <c r="BB610" s="277"/>
      <c r="BC610" s="277"/>
      <c r="BD610" s="277"/>
      <c r="BE610" s="277"/>
      <c r="BF610" s="277"/>
      <c r="BG610" s="277"/>
      <c r="BH610" s="277"/>
      <c r="BI610" s="277"/>
      <c r="BJ610" s="277"/>
    </row>
    <row r="611" spans="2:62" ht="9.9499999999999993" customHeight="1">
      <c r="B611" s="20"/>
      <c r="C611" s="428" t="s">
        <v>281</v>
      </c>
      <c r="D611" s="429"/>
      <c r="E611" s="283"/>
      <c r="F611" s="284"/>
      <c r="G611" s="284"/>
      <c r="H611" s="284"/>
      <c r="I611" s="284"/>
      <c r="J611" s="284"/>
      <c r="K611" s="284"/>
      <c r="L611" s="284"/>
      <c r="M611" s="284"/>
      <c r="N611" s="284"/>
      <c r="O611" s="284"/>
      <c r="P611" s="287" t="s">
        <v>282</v>
      </c>
      <c r="Q611" s="288"/>
      <c r="R611" s="75"/>
      <c r="S611" s="428" t="s">
        <v>281</v>
      </c>
      <c r="T611" s="429"/>
      <c r="U611" s="283"/>
      <c r="V611" s="284"/>
      <c r="W611" s="284"/>
      <c r="X611" s="284"/>
      <c r="Y611" s="284"/>
      <c r="Z611" s="284"/>
      <c r="AA611" s="284"/>
      <c r="AB611" s="284"/>
      <c r="AC611" s="284"/>
      <c r="AD611" s="284"/>
      <c r="AE611" s="284"/>
      <c r="AF611" s="287" t="s">
        <v>282</v>
      </c>
      <c r="AG611" s="288"/>
      <c r="AH611" s="20"/>
      <c r="AK611" s="277"/>
      <c r="AL611" s="277"/>
      <c r="AM611" s="277"/>
      <c r="AN611" s="277"/>
      <c r="AO611" s="277"/>
      <c r="AP611" s="277"/>
      <c r="AQ611" s="277"/>
      <c r="AR611" s="277"/>
      <c r="AS611" s="277"/>
      <c r="AT611" s="277"/>
      <c r="AU611" s="277"/>
      <c r="AV611" s="277"/>
      <c r="AW611" s="277"/>
      <c r="AX611" s="277"/>
      <c r="AY611" s="277"/>
      <c r="AZ611" s="277"/>
      <c r="BA611" s="277"/>
      <c r="BB611" s="277"/>
      <c r="BC611" s="277"/>
      <c r="BD611" s="277"/>
      <c r="BE611" s="277"/>
      <c r="BF611" s="277"/>
      <c r="BG611" s="277"/>
      <c r="BH611" s="277"/>
      <c r="BI611" s="277"/>
      <c r="BJ611" s="277"/>
    </row>
    <row r="612" spans="2:62" ht="9.9499999999999993" customHeight="1">
      <c r="B612" s="20"/>
      <c r="C612" s="430"/>
      <c r="D612" s="431"/>
      <c r="E612" s="285"/>
      <c r="F612" s="286"/>
      <c r="G612" s="286"/>
      <c r="H612" s="286"/>
      <c r="I612" s="286"/>
      <c r="J612" s="286"/>
      <c r="K612" s="286"/>
      <c r="L612" s="286"/>
      <c r="M612" s="286"/>
      <c r="N612" s="286"/>
      <c r="O612" s="286"/>
      <c r="P612" s="289"/>
      <c r="Q612" s="290"/>
      <c r="R612" s="75"/>
      <c r="S612" s="430"/>
      <c r="T612" s="431"/>
      <c r="U612" s="285"/>
      <c r="V612" s="286"/>
      <c r="W612" s="286"/>
      <c r="X612" s="286"/>
      <c r="Y612" s="286"/>
      <c r="Z612" s="286"/>
      <c r="AA612" s="286"/>
      <c r="AB612" s="286"/>
      <c r="AC612" s="286"/>
      <c r="AD612" s="286"/>
      <c r="AE612" s="286"/>
      <c r="AF612" s="289"/>
      <c r="AG612" s="290"/>
      <c r="AH612" s="20"/>
      <c r="AK612" s="277"/>
      <c r="AL612" s="277"/>
      <c r="AM612" s="277"/>
      <c r="AN612" s="277"/>
      <c r="AO612" s="277"/>
      <c r="AP612" s="277"/>
      <c r="AQ612" s="277"/>
      <c r="AR612" s="277"/>
      <c r="AS612" s="277"/>
      <c r="AT612" s="277"/>
      <c r="AU612" s="277"/>
      <c r="AV612" s="277"/>
      <c r="AW612" s="277"/>
      <c r="AX612" s="277"/>
      <c r="AY612" s="277"/>
      <c r="AZ612" s="277"/>
      <c r="BA612" s="277"/>
      <c r="BB612" s="277"/>
      <c r="BC612" s="277"/>
      <c r="BD612" s="277"/>
      <c r="BE612" s="277"/>
      <c r="BF612" s="277"/>
      <c r="BG612" s="277"/>
      <c r="BH612" s="277"/>
      <c r="BI612" s="277"/>
      <c r="BJ612" s="277"/>
    </row>
    <row r="613" spans="2:62" ht="5.0999999999999996" customHeight="1">
      <c r="B613" s="21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1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1"/>
      <c r="AK613" s="277"/>
      <c r="AL613" s="277"/>
      <c r="AM613" s="277"/>
      <c r="AN613" s="277"/>
      <c r="AO613" s="277"/>
      <c r="AP613" s="277"/>
      <c r="AQ613" s="277"/>
      <c r="AR613" s="277"/>
      <c r="AS613" s="277"/>
      <c r="AT613" s="277"/>
      <c r="AU613" s="277"/>
      <c r="AV613" s="277"/>
      <c r="AW613" s="277"/>
      <c r="AX613" s="277"/>
      <c r="AY613" s="277"/>
      <c r="AZ613" s="277"/>
      <c r="BA613" s="277"/>
      <c r="BB613" s="277"/>
      <c r="BC613" s="277"/>
      <c r="BD613" s="277"/>
      <c r="BE613" s="277"/>
      <c r="BF613" s="277"/>
      <c r="BG613" s="277"/>
      <c r="BH613" s="277"/>
      <c r="BI613" s="277"/>
      <c r="BJ613" s="277"/>
    </row>
    <row r="614" spans="2:62" ht="9.9499999999999993" customHeight="1">
      <c r="B614" s="20"/>
      <c r="C614" s="428" t="s">
        <v>173</v>
      </c>
      <c r="D614" s="429"/>
      <c r="E614" s="436"/>
      <c r="F614" s="437"/>
      <c r="G614" s="437"/>
      <c r="H614" s="437"/>
      <c r="I614" s="437"/>
      <c r="J614" s="437"/>
      <c r="K614" s="437"/>
      <c r="L614" s="437"/>
      <c r="M614" s="437"/>
      <c r="N614" s="437"/>
      <c r="O614" s="437"/>
      <c r="P614" s="437"/>
      <c r="Q614" s="438"/>
      <c r="R614" s="75"/>
      <c r="S614" s="428" t="s">
        <v>173</v>
      </c>
      <c r="T614" s="429"/>
      <c r="U614" s="436"/>
      <c r="V614" s="437"/>
      <c r="W614" s="437"/>
      <c r="X614" s="437"/>
      <c r="Y614" s="437"/>
      <c r="Z614" s="437"/>
      <c r="AA614" s="437"/>
      <c r="AB614" s="437"/>
      <c r="AC614" s="437"/>
      <c r="AD614" s="437"/>
      <c r="AE614" s="437"/>
      <c r="AF614" s="437"/>
      <c r="AG614" s="438"/>
      <c r="AH614" s="20"/>
      <c r="AK614" s="277"/>
      <c r="AL614" s="277"/>
      <c r="AM614" s="277"/>
      <c r="AN614" s="277"/>
      <c r="AO614" s="277"/>
      <c r="AP614" s="277"/>
      <c r="AQ614" s="277"/>
      <c r="AR614" s="277"/>
      <c r="AS614" s="277"/>
      <c r="AT614" s="277"/>
      <c r="AU614" s="277"/>
      <c r="AV614" s="277"/>
      <c r="AW614" s="277"/>
      <c r="AX614" s="277"/>
      <c r="AY614" s="277"/>
      <c r="AZ614" s="277"/>
      <c r="BA614" s="277"/>
      <c r="BB614" s="277"/>
      <c r="BC614" s="277"/>
      <c r="BD614" s="277"/>
      <c r="BE614" s="277"/>
      <c r="BF614" s="277"/>
      <c r="BG614" s="277"/>
      <c r="BH614" s="277"/>
      <c r="BI614" s="277"/>
      <c r="BJ614" s="277"/>
    </row>
    <row r="615" spans="2:62" ht="9.9499999999999993" customHeight="1">
      <c r="B615" s="20"/>
      <c r="C615" s="430"/>
      <c r="D615" s="431"/>
      <c r="E615" s="439"/>
      <c r="F615" s="440"/>
      <c r="G615" s="440"/>
      <c r="H615" s="440"/>
      <c r="I615" s="440"/>
      <c r="J615" s="440"/>
      <c r="K615" s="440"/>
      <c r="L615" s="440"/>
      <c r="M615" s="440"/>
      <c r="N615" s="440"/>
      <c r="O615" s="440"/>
      <c r="P615" s="440"/>
      <c r="Q615" s="441"/>
      <c r="R615" s="75"/>
      <c r="S615" s="430"/>
      <c r="T615" s="431"/>
      <c r="U615" s="439"/>
      <c r="V615" s="440"/>
      <c r="W615" s="440"/>
      <c r="X615" s="440"/>
      <c r="Y615" s="440"/>
      <c r="Z615" s="440"/>
      <c r="AA615" s="440"/>
      <c r="AB615" s="440"/>
      <c r="AC615" s="440"/>
      <c r="AD615" s="440"/>
      <c r="AE615" s="440"/>
      <c r="AF615" s="440"/>
      <c r="AG615" s="441"/>
      <c r="AH615" s="20"/>
      <c r="AK615" s="277"/>
      <c r="AL615" s="277"/>
      <c r="AM615" s="277"/>
      <c r="AN615" s="277"/>
      <c r="AO615" s="277"/>
      <c r="AP615" s="277"/>
      <c r="AQ615" s="277"/>
      <c r="AR615" s="277"/>
      <c r="AS615" s="277"/>
      <c r="AT615" s="277"/>
      <c r="AU615" s="277"/>
      <c r="AV615" s="277"/>
      <c r="AW615" s="277"/>
      <c r="AX615" s="277"/>
      <c r="AY615" s="277"/>
      <c r="AZ615" s="277"/>
      <c r="BA615" s="277"/>
      <c r="BB615" s="277"/>
      <c r="BC615" s="277"/>
      <c r="BD615" s="277"/>
      <c r="BE615" s="277"/>
      <c r="BF615" s="277"/>
      <c r="BG615" s="277"/>
      <c r="BH615" s="277"/>
      <c r="BI615" s="277"/>
      <c r="BJ615" s="277"/>
    </row>
    <row r="616" spans="2:62" ht="9.9499999999999993" customHeight="1">
      <c r="B616" s="20"/>
      <c r="C616" s="428" t="s">
        <v>281</v>
      </c>
      <c r="D616" s="429"/>
      <c r="E616" s="283"/>
      <c r="F616" s="284"/>
      <c r="G616" s="284"/>
      <c r="H616" s="284"/>
      <c r="I616" s="284"/>
      <c r="J616" s="284"/>
      <c r="K616" s="284"/>
      <c r="L616" s="284"/>
      <c r="M616" s="284"/>
      <c r="N616" s="284"/>
      <c r="O616" s="284"/>
      <c r="P616" s="287" t="s">
        <v>282</v>
      </c>
      <c r="Q616" s="288"/>
      <c r="R616" s="75"/>
      <c r="S616" s="428" t="s">
        <v>281</v>
      </c>
      <c r="T616" s="429"/>
      <c r="U616" s="283"/>
      <c r="V616" s="284"/>
      <c r="W616" s="284"/>
      <c r="X616" s="284"/>
      <c r="Y616" s="284"/>
      <c r="Z616" s="284"/>
      <c r="AA616" s="284"/>
      <c r="AB616" s="284"/>
      <c r="AC616" s="284"/>
      <c r="AD616" s="284"/>
      <c r="AE616" s="284"/>
      <c r="AF616" s="287" t="s">
        <v>282</v>
      </c>
      <c r="AG616" s="288"/>
      <c r="AH616" s="20"/>
      <c r="AK616" s="277"/>
      <c r="AL616" s="277"/>
      <c r="AM616" s="277"/>
      <c r="AN616" s="277"/>
      <c r="AO616" s="277"/>
      <c r="AP616" s="277"/>
      <c r="AQ616" s="277"/>
      <c r="AR616" s="277"/>
      <c r="AS616" s="277"/>
      <c r="AT616" s="277"/>
      <c r="AU616" s="277"/>
      <c r="AV616" s="277"/>
      <c r="AW616" s="277"/>
      <c r="AX616" s="277"/>
      <c r="AY616" s="277"/>
      <c r="AZ616" s="277"/>
      <c r="BA616" s="277"/>
      <c r="BB616" s="277"/>
      <c r="BC616" s="277"/>
      <c r="BD616" s="277"/>
      <c r="BE616" s="277"/>
      <c r="BF616" s="277"/>
      <c r="BG616" s="277"/>
      <c r="BH616" s="277"/>
      <c r="BI616" s="277"/>
      <c r="BJ616" s="277"/>
    </row>
    <row r="617" spans="2:62" ht="9.9499999999999993" customHeight="1">
      <c r="B617" s="20"/>
      <c r="C617" s="430"/>
      <c r="D617" s="431"/>
      <c r="E617" s="285"/>
      <c r="F617" s="286"/>
      <c r="G617" s="286"/>
      <c r="H617" s="286"/>
      <c r="I617" s="286"/>
      <c r="J617" s="286"/>
      <c r="K617" s="286"/>
      <c r="L617" s="286"/>
      <c r="M617" s="286"/>
      <c r="N617" s="286"/>
      <c r="O617" s="286"/>
      <c r="P617" s="289"/>
      <c r="Q617" s="290"/>
      <c r="R617" s="75"/>
      <c r="S617" s="430"/>
      <c r="T617" s="431"/>
      <c r="U617" s="285"/>
      <c r="V617" s="286"/>
      <c r="W617" s="286"/>
      <c r="X617" s="286"/>
      <c r="Y617" s="286"/>
      <c r="Z617" s="286"/>
      <c r="AA617" s="286"/>
      <c r="AB617" s="286"/>
      <c r="AC617" s="286"/>
      <c r="AD617" s="286"/>
      <c r="AE617" s="286"/>
      <c r="AF617" s="289"/>
      <c r="AG617" s="290"/>
      <c r="AH617" s="20"/>
      <c r="AK617" s="277"/>
      <c r="AL617" s="277"/>
      <c r="AM617" s="277"/>
      <c r="AN617" s="277"/>
      <c r="AO617" s="277"/>
      <c r="AP617" s="277"/>
      <c r="AQ617" s="277"/>
      <c r="AR617" s="277"/>
      <c r="AS617" s="277"/>
      <c r="AT617" s="277"/>
      <c r="AU617" s="277"/>
      <c r="AV617" s="277"/>
      <c r="AW617" s="277"/>
      <c r="AX617" s="277"/>
      <c r="AY617" s="277"/>
      <c r="AZ617" s="277"/>
      <c r="BA617" s="277"/>
      <c r="BB617" s="277"/>
      <c r="BC617" s="277"/>
      <c r="BD617" s="277"/>
      <c r="BE617" s="277"/>
      <c r="BF617" s="277"/>
      <c r="BG617" s="277"/>
      <c r="BH617" s="277"/>
      <c r="BI617" s="277"/>
      <c r="BJ617" s="277"/>
    </row>
    <row r="618" spans="2:62" ht="5.0999999999999996" customHeight="1">
      <c r="B618" s="21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1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0"/>
    </row>
    <row r="619" spans="2:62">
      <c r="B619" s="568" t="s">
        <v>286</v>
      </c>
      <c r="C619" s="568"/>
      <c r="D619" s="568"/>
      <c r="E619" s="568"/>
      <c r="F619" s="568"/>
      <c r="G619" s="568"/>
      <c r="H619" s="568"/>
      <c r="I619" s="568"/>
      <c r="J619" s="568"/>
      <c r="K619" s="568"/>
      <c r="L619" s="568"/>
      <c r="M619" s="568"/>
      <c r="N619" s="568"/>
      <c r="O619" s="568"/>
      <c r="P619" s="568"/>
      <c r="Q619" s="568"/>
      <c r="R619" s="568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</row>
    <row r="620" spans="2:62" ht="5.0999999999999996" customHeight="1"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</row>
    <row r="621" spans="2:62" ht="9.9499999999999993" customHeight="1">
      <c r="B621" s="20"/>
      <c r="C621" s="428" t="s">
        <v>173</v>
      </c>
      <c r="D621" s="429"/>
      <c r="E621" s="436"/>
      <c r="F621" s="437"/>
      <c r="G621" s="437"/>
      <c r="H621" s="437"/>
      <c r="I621" s="437"/>
      <c r="J621" s="437"/>
      <c r="K621" s="437"/>
      <c r="L621" s="437"/>
      <c r="M621" s="437"/>
      <c r="N621" s="437"/>
      <c r="O621" s="437"/>
      <c r="P621" s="437"/>
      <c r="Q621" s="438"/>
      <c r="R621" s="75"/>
      <c r="S621" s="428" t="s">
        <v>173</v>
      </c>
      <c r="T621" s="429"/>
      <c r="U621" s="436"/>
      <c r="V621" s="437"/>
      <c r="W621" s="437"/>
      <c r="X621" s="437"/>
      <c r="Y621" s="437"/>
      <c r="Z621" s="437"/>
      <c r="AA621" s="437"/>
      <c r="AB621" s="437"/>
      <c r="AC621" s="437"/>
      <c r="AD621" s="437"/>
      <c r="AE621" s="437"/>
      <c r="AF621" s="437"/>
      <c r="AG621" s="438"/>
      <c r="AH621" s="20"/>
      <c r="AK621" s="277" t="str">
        <f ca="1">Check!S758</f>
        <v/>
      </c>
      <c r="AL621" s="277"/>
      <c r="AM621" s="277"/>
      <c r="AN621" s="277"/>
      <c r="AO621" s="277"/>
      <c r="AP621" s="277"/>
      <c r="AQ621" s="277"/>
      <c r="AR621" s="277"/>
      <c r="AS621" s="277"/>
      <c r="AT621" s="277"/>
      <c r="AU621" s="277"/>
      <c r="AV621" s="277"/>
      <c r="AW621" s="277"/>
      <c r="AX621" s="277"/>
      <c r="AY621" s="277"/>
      <c r="AZ621" s="277"/>
      <c r="BA621" s="277"/>
      <c r="BB621" s="277"/>
      <c r="BC621" s="277"/>
      <c r="BD621" s="277"/>
      <c r="BE621" s="277"/>
      <c r="BF621" s="277"/>
      <c r="BG621" s="277"/>
      <c r="BH621" s="277"/>
      <c r="BI621" s="277"/>
      <c r="BJ621" s="277"/>
    </row>
    <row r="622" spans="2:62" ht="9.9499999999999993" customHeight="1">
      <c r="B622" s="20"/>
      <c r="C622" s="430"/>
      <c r="D622" s="431"/>
      <c r="E622" s="439"/>
      <c r="F622" s="440"/>
      <c r="G622" s="440"/>
      <c r="H622" s="440"/>
      <c r="I622" s="440"/>
      <c r="J622" s="440"/>
      <c r="K622" s="440"/>
      <c r="L622" s="440"/>
      <c r="M622" s="440"/>
      <c r="N622" s="440"/>
      <c r="O622" s="440"/>
      <c r="P622" s="440"/>
      <c r="Q622" s="441"/>
      <c r="R622" s="75"/>
      <c r="S622" s="430"/>
      <c r="T622" s="431"/>
      <c r="U622" s="439"/>
      <c r="V622" s="440"/>
      <c r="W622" s="440"/>
      <c r="X622" s="440"/>
      <c r="Y622" s="440"/>
      <c r="Z622" s="440"/>
      <c r="AA622" s="440"/>
      <c r="AB622" s="440"/>
      <c r="AC622" s="440"/>
      <c r="AD622" s="440"/>
      <c r="AE622" s="440"/>
      <c r="AF622" s="440"/>
      <c r="AG622" s="441"/>
      <c r="AH622" s="20"/>
      <c r="AK622" s="277"/>
      <c r="AL622" s="277"/>
      <c r="AM622" s="277"/>
      <c r="AN622" s="277"/>
      <c r="AO622" s="277"/>
      <c r="AP622" s="277"/>
      <c r="AQ622" s="277"/>
      <c r="AR622" s="277"/>
      <c r="AS622" s="277"/>
      <c r="AT622" s="277"/>
      <c r="AU622" s="277"/>
      <c r="AV622" s="277"/>
      <c r="AW622" s="277"/>
      <c r="AX622" s="277"/>
      <c r="AY622" s="277"/>
      <c r="AZ622" s="277"/>
      <c r="BA622" s="277"/>
      <c r="BB622" s="277"/>
      <c r="BC622" s="277"/>
      <c r="BD622" s="277"/>
      <c r="BE622" s="277"/>
      <c r="BF622" s="277"/>
      <c r="BG622" s="277"/>
      <c r="BH622" s="277"/>
      <c r="BI622" s="277"/>
      <c r="BJ622" s="277"/>
    </row>
    <row r="623" spans="2:62" ht="9.9499999999999993" customHeight="1">
      <c r="B623" s="20"/>
      <c r="C623" s="428" t="s">
        <v>281</v>
      </c>
      <c r="D623" s="429"/>
      <c r="E623" s="283"/>
      <c r="F623" s="284"/>
      <c r="G623" s="284"/>
      <c r="H623" s="284"/>
      <c r="I623" s="284"/>
      <c r="J623" s="284"/>
      <c r="K623" s="284"/>
      <c r="L623" s="284"/>
      <c r="M623" s="284"/>
      <c r="N623" s="284"/>
      <c r="O623" s="284"/>
      <c r="P623" s="287" t="s">
        <v>282</v>
      </c>
      <c r="Q623" s="288"/>
      <c r="R623" s="75"/>
      <c r="S623" s="428" t="s">
        <v>281</v>
      </c>
      <c r="T623" s="429"/>
      <c r="U623" s="283"/>
      <c r="V623" s="284"/>
      <c r="W623" s="284"/>
      <c r="X623" s="284"/>
      <c r="Y623" s="284"/>
      <c r="Z623" s="284"/>
      <c r="AA623" s="284"/>
      <c r="AB623" s="284"/>
      <c r="AC623" s="284"/>
      <c r="AD623" s="284"/>
      <c r="AE623" s="284"/>
      <c r="AF623" s="287" t="s">
        <v>282</v>
      </c>
      <c r="AG623" s="288"/>
      <c r="AH623" s="20"/>
      <c r="AK623" s="277"/>
      <c r="AL623" s="277"/>
      <c r="AM623" s="277"/>
      <c r="AN623" s="277"/>
      <c r="AO623" s="277"/>
      <c r="AP623" s="277"/>
      <c r="AQ623" s="277"/>
      <c r="AR623" s="277"/>
      <c r="AS623" s="277"/>
      <c r="AT623" s="277"/>
      <c r="AU623" s="277"/>
      <c r="AV623" s="277"/>
      <c r="AW623" s="277"/>
      <c r="AX623" s="277"/>
      <c r="AY623" s="277"/>
      <c r="AZ623" s="277"/>
      <c r="BA623" s="277"/>
      <c r="BB623" s="277"/>
      <c r="BC623" s="277"/>
      <c r="BD623" s="277"/>
      <c r="BE623" s="277"/>
      <c r="BF623" s="277"/>
      <c r="BG623" s="277"/>
      <c r="BH623" s="277"/>
      <c r="BI623" s="277"/>
      <c r="BJ623" s="277"/>
    </row>
    <row r="624" spans="2:62" ht="9.9499999999999993" customHeight="1">
      <c r="B624" s="20"/>
      <c r="C624" s="430"/>
      <c r="D624" s="431"/>
      <c r="E624" s="285"/>
      <c r="F624" s="286"/>
      <c r="G624" s="286"/>
      <c r="H624" s="286"/>
      <c r="I624" s="286"/>
      <c r="J624" s="286"/>
      <c r="K624" s="286"/>
      <c r="L624" s="286"/>
      <c r="M624" s="286"/>
      <c r="N624" s="286"/>
      <c r="O624" s="286"/>
      <c r="P624" s="289"/>
      <c r="Q624" s="290"/>
      <c r="R624" s="75"/>
      <c r="S624" s="430"/>
      <c r="T624" s="431"/>
      <c r="U624" s="285"/>
      <c r="V624" s="286"/>
      <c r="W624" s="286"/>
      <c r="X624" s="286"/>
      <c r="Y624" s="286"/>
      <c r="Z624" s="286"/>
      <c r="AA624" s="286"/>
      <c r="AB624" s="286"/>
      <c r="AC624" s="286"/>
      <c r="AD624" s="286"/>
      <c r="AE624" s="286"/>
      <c r="AF624" s="289"/>
      <c r="AG624" s="290"/>
      <c r="AH624" s="20"/>
      <c r="AK624" s="277"/>
      <c r="AL624" s="277"/>
      <c r="AM624" s="277"/>
      <c r="AN624" s="277"/>
      <c r="AO624" s="277"/>
      <c r="AP624" s="277"/>
      <c r="AQ624" s="277"/>
      <c r="AR624" s="277"/>
      <c r="AS624" s="277"/>
      <c r="AT624" s="277"/>
      <c r="AU624" s="277"/>
      <c r="AV624" s="277"/>
      <c r="AW624" s="277"/>
      <c r="AX624" s="277"/>
      <c r="AY624" s="277"/>
      <c r="AZ624" s="277"/>
      <c r="BA624" s="277"/>
      <c r="BB624" s="277"/>
      <c r="BC624" s="277"/>
      <c r="BD624" s="277"/>
      <c r="BE624" s="277"/>
      <c r="BF624" s="277"/>
      <c r="BG624" s="277"/>
      <c r="BH624" s="277"/>
      <c r="BI624" s="277"/>
      <c r="BJ624" s="277"/>
    </row>
    <row r="625" spans="1:62" ht="5.0999999999999996" customHeight="1">
      <c r="B625" s="21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1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1"/>
      <c r="AK625" s="277"/>
      <c r="AL625" s="277"/>
      <c r="AM625" s="277"/>
      <c r="AN625" s="277"/>
      <c r="AO625" s="277"/>
      <c r="AP625" s="277"/>
      <c r="AQ625" s="277"/>
      <c r="AR625" s="277"/>
      <c r="AS625" s="277"/>
      <c r="AT625" s="277"/>
      <c r="AU625" s="277"/>
      <c r="AV625" s="277"/>
      <c r="AW625" s="277"/>
      <c r="AX625" s="277"/>
      <c r="AY625" s="277"/>
      <c r="AZ625" s="277"/>
      <c r="BA625" s="277"/>
      <c r="BB625" s="277"/>
      <c r="BC625" s="277"/>
      <c r="BD625" s="277"/>
      <c r="BE625" s="277"/>
      <c r="BF625" s="277"/>
      <c r="BG625" s="277"/>
      <c r="BH625" s="277"/>
      <c r="BI625" s="277"/>
      <c r="BJ625" s="277"/>
    </row>
    <row r="626" spans="1:62" ht="9.9499999999999993" customHeight="1">
      <c r="B626" s="20"/>
      <c r="C626" s="428" t="s">
        <v>173</v>
      </c>
      <c r="D626" s="429"/>
      <c r="E626" s="436"/>
      <c r="F626" s="437"/>
      <c r="G626" s="437"/>
      <c r="H626" s="437"/>
      <c r="I626" s="437"/>
      <c r="J626" s="437"/>
      <c r="K626" s="437"/>
      <c r="L626" s="437"/>
      <c r="M626" s="437"/>
      <c r="N626" s="437"/>
      <c r="O626" s="437"/>
      <c r="P626" s="437"/>
      <c r="Q626" s="438"/>
      <c r="R626" s="75"/>
      <c r="S626" s="428" t="s">
        <v>173</v>
      </c>
      <c r="T626" s="429"/>
      <c r="U626" s="436"/>
      <c r="V626" s="437"/>
      <c r="W626" s="437"/>
      <c r="X626" s="437"/>
      <c r="Y626" s="437"/>
      <c r="Z626" s="437"/>
      <c r="AA626" s="437"/>
      <c r="AB626" s="437"/>
      <c r="AC626" s="437"/>
      <c r="AD626" s="437"/>
      <c r="AE626" s="437"/>
      <c r="AF626" s="437"/>
      <c r="AG626" s="438"/>
      <c r="AH626" s="20"/>
      <c r="AK626" s="277"/>
      <c r="AL626" s="277"/>
      <c r="AM626" s="277"/>
      <c r="AN626" s="277"/>
      <c r="AO626" s="277"/>
      <c r="AP626" s="277"/>
      <c r="AQ626" s="277"/>
      <c r="AR626" s="277"/>
      <c r="AS626" s="277"/>
      <c r="AT626" s="277"/>
      <c r="AU626" s="277"/>
      <c r="AV626" s="277"/>
      <c r="AW626" s="277"/>
      <c r="AX626" s="277"/>
      <c r="AY626" s="277"/>
      <c r="AZ626" s="277"/>
      <c r="BA626" s="277"/>
      <c r="BB626" s="277"/>
      <c r="BC626" s="277"/>
      <c r="BD626" s="277"/>
      <c r="BE626" s="277"/>
      <c r="BF626" s="277"/>
      <c r="BG626" s="277"/>
      <c r="BH626" s="277"/>
      <c r="BI626" s="277"/>
      <c r="BJ626" s="277"/>
    </row>
    <row r="627" spans="1:62" ht="9.9499999999999993" customHeight="1">
      <c r="B627" s="20"/>
      <c r="C627" s="430"/>
      <c r="D627" s="431"/>
      <c r="E627" s="439"/>
      <c r="F627" s="440"/>
      <c r="G627" s="440"/>
      <c r="H627" s="440"/>
      <c r="I627" s="440"/>
      <c r="J627" s="440"/>
      <c r="K627" s="440"/>
      <c r="L627" s="440"/>
      <c r="M627" s="440"/>
      <c r="N627" s="440"/>
      <c r="O627" s="440"/>
      <c r="P627" s="440"/>
      <c r="Q627" s="441"/>
      <c r="R627" s="75"/>
      <c r="S627" s="430"/>
      <c r="T627" s="431"/>
      <c r="U627" s="439"/>
      <c r="V627" s="440"/>
      <c r="W627" s="440"/>
      <c r="X627" s="440"/>
      <c r="Y627" s="440"/>
      <c r="Z627" s="440"/>
      <c r="AA627" s="440"/>
      <c r="AB627" s="440"/>
      <c r="AC627" s="440"/>
      <c r="AD627" s="440"/>
      <c r="AE627" s="440"/>
      <c r="AF627" s="440"/>
      <c r="AG627" s="441"/>
      <c r="AH627" s="20"/>
      <c r="AK627" s="277"/>
      <c r="AL627" s="277"/>
      <c r="AM627" s="277"/>
      <c r="AN627" s="277"/>
      <c r="AO627" s="277"/>
      <c r="AP627" s="277"/>
      <c r="AQ627" s="277"/>
      <c r="AR627" s="277"/>
      <c r="AS627" s="277"/>
      <c r="AT627" s="277"/>
      <c r="AU627" s="277"/>
      <c r="AV627" s="277"/>
      <c r="AW627" s="277"/>
      <c r="AX627" s="277"/>
      <c r="AY627" s="277"/>
      <c r="AZ627" s="277"/>
      <c r="BA627" s="277"/>
      <c r="BB627" s="277"/>
      <c r="BC627" s="277"/>
      <c r="BD627" s="277"/>
      <c r="BE627" s="277"/>
      <c r="BF627" s="277"/>
      <c r="BG627" s="277"/>
      <c r="BH627" s="277"/>
      <c r="BI627" s="277"/>
      <c r="BJ627" s="277"/>
    </row>
    <row r="628" spans="1:62" ht="9.9499999999999993" customHeight="1">
      <c r="B628" s="20"/>
      <c r="C628" s="428" t="s">
        <v>281</v>
      </c>
      <c r="D628" s="429"/>
      <c r="E628" s="283"/>
      <c r="F628" s="284"/>
      <c r="G628" s="284"/>
      <c r="H628" s="284"/>
      <c r="I628" s="284"/>
      <c r="J628" s="284"/>
      <c r="K628" s="284"/>
      <c r="L628" s="284"/>
      <c r="M628" s="284"/>
      <c r="N628" s="284"/>
      <c r="O628" s="284"/>
      <c r="P628" s="287" t="s">
        <v>282</v>
      </c>
      <c r="Q628" s="288"/>
      <c r="R628" s="75"/>
      <c r="S628" s="428" t="s">
        <v>281</v>
      </c>
      <c r="T628" s="429"/>
      <c r="U628" s="283"/>
      <c r="V628" s="284"/>
      <c r="W628" s="284"/>
      <c r="X628" s="284"/>
      <c r="Y628" s="284"/>
      <c r="Z628" s="284"/>
      <c r="AA628" s="284"/>
      <c r="AB628" s="284"/>
      <c r="AC628" s="284"/>
      <c r="AD628" s="284"/>
      <c r="AE628" s="284"/>
      <c r="AF628" s="287" t="s">
        <v>282</v>
      </c>
      <c r="AG628" s="288"/>
      <c r="AH628" s="20"/>
      <c r="AK628" s="277"/>
      <c r="AL628" s="277"/>
      <c r="AM628" s="277"/>
      <c r="AN628" s="277"/>
      <c r="AO628" s="277"/>
      <c r="AP628" s="277"/>
      <c r="AQ628" s="277"/>
      <c r="AR628" s="277"/>
      <c r="AS628" s="277"/>
      <c r="AT628" s="277"/>
      <c r="AU628" s="277"/>
      <c r="AV628" s="277"/>
      <c r="AW628" s="277"/>
      <c r="AX628" s="277"/>
      <c r="AY628" s="277"/>
      <c r="AZ628" s="277"/>
      <c r="BA628" s="277"/>
      <c r="BB628" s="277"/>
      <c r="BC628" s="277"/>
      <c r="BD628" s="277"/>
      <c r="BE628" s="277"/>
      <c r="BF628" s="277"/>
      <c r="BG628" s="277"/>
      <c r="BH628" s="277"/>
      <c r="BI628" s="277"/>
      <c r="BJ628" s="277"/>
    </row>
    <row r="629" spans="1:62" ht="9.9499999999999993" customHeight="1">
      <c r="B629" s="20"/>
      <c r="C629" s="430"/>
      <c r="D629" s="431"/>
      <c r="E629" s="285"/>
      <c r="F629" s="286"/>
      <c r="G629" s="286"/>
      <c r="H629" s="286"/>
      <c r="I629" s="286"/>
      <c r="J629" s="286"/>
      <c r="K629" s="286"/>
      <c r="L629" s="286"/>
      <c r="M629" s="286"/>
      <c r="N629" s="286"/>
      <c r="O629" s="286"/>
      <c r="P629" s="289"/>
      <c r="Q629" s="290"/>
      <c r="R629" s="75"/>
      <c r="S629" s="430"/>
      <c r="T629" s="431"/>
      <c r="U629" s="285"/>
      <c r="V629" s="286"/>
      <c r="W629" s="286"/>
      <c r="X629" s="286"/>
      <c r="Y629" s="286"/>
      <c r="Z629" s="286"/>
      <c r="AA629" s="286"/>
      <c r="AB629" s="286"/>
      <c r="AC629" s="286"/>
      <c r="AD629" s="286"/>
      <c r="AE629" s="286"/>
      <c r="AF629" s="289"/>
      <c r="AG629" s="290"/>
      <c r="AH629" s="20"/>
      <c r="AK629" s="277"/>
      <c r="AL629" s="277"/>
      <c r="AM629" s="277"/>
      <c r="AN629" s="277"/>
      <c r="AO629" s="277"/>
      <c r="AP629" s="277"/>
      <c r="AQ629" s="277"/>
      <c r="AR629" s="277"/>
      <c r="AS629" s="277"/>
      <c r="AT629" s="277"/>
      <c r="AU629" s="277"/>
      <c r="AV629" s="277"/>
      <c r="AW629" s="277"/>
      <c r="AX629" s="277"/>
      <c r="AY629" s="277"/>
      <c r="AZ629" s="277"/>
      <c r="BA629" s="277"/>
      <c r="BB629" s="277"/>
      <c r="BC629" s="277"/>
      <c r="BD629" s="277"/>
      <c r="BE629" s="277"/>
      <c r="BF629" s="277"/>
      <c r="BG629" s="277"/>
      <c r="BH629" s="277"/>
      <c r="BI629" s="277"/>
      <c r="BJ629" s="277"/>
    </row>
    <row r="630" spans="1:62" ht="5.0999999999999996" customHeight="1">
      <c r="A630" s="148"/>
      <c r="B630" s="21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1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1"/>
    </row>
    <row r="631" spans="1:62">
      <c r="A631" s="148"/>
      <c r="B631" s="568" t="s">
        <v>287</v>
      </c>
      <c r="C631" s="568"/>
      <c r="D631" s="568"/>
      <c r="E631" s="568"/>
      <c r="F631" s="568"/>
      <c r="G631" s="568"/>
      <c r="H631" s="568"/>
      <c r="I631" s="568"/>
      <c r="J631" s="568"/>
      <c r="K631" s="568"/>
      <c r="L631" s="568"/>
      <c r="M631" s="568"/>
      <c r="N631" s="568"/>
      <c r="O631" s="568"/>
      <c r="P631" s="568"/>
      <c r="Q631" s="568"/>
      <c r="R631" s="568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</row>
    <row r="632" spans="1:62" ht="5.0999999999999996" customHeight="1"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</row>
    <row r="633" spans="1:62" ht="9.9499999999999993" customHeight="1">
      <c r="B633" s="20"/>
      <c r="C633" s="428" t="s">
        <v>173</v>
      </c>
      <c r="D633" s="429"/>
      <c r="E633" s="436"/>
      <c r="F633" s="437"/>
      <c r="G633" s="437"/>
      <c r="H633" s="437"/>
      <c r="I633" s="437"/>
      <c r="J633" s="437"/>
      <c r="K633" s="437"/>
      <c r="L633" s="437"/>
      <c r="M633" s="437"/>
      <c r="N633" s="437"/>
      <c r="O633" s="437"/>
      <c r="P633" s="437"/>
      <c r="Q633" s="438"/>
      <c r="R633" s="75"/>
      <c r="S633" s="428" t="s">
        <v>173</v>
      </c>
      <c r="T633" s="429"/>
      <c r="U633" s="436"/>
      <c r="V633" s="437"/>
      <c r="W633" s="437"/>
      <c r="X633" s="437"/>
      <c r="Y633" s="437"/>
      <c r="Z633" s="437"/>
      <c r="AA633" s="437"/>
      <c r="AB633" s="437"/>
      <c r="AC633" s="437"/>
      <c r="AD633" s="437"/>
      <c r="AE633" s="437"/>
      <c r="AF633" s="437"/>
      <c r="AG633" s="438"/>
      <c r="AH633" s="20"/>
      <c r="AK633" s="277" t="str">
        <f ca="1">Check!S766</f>
        <v/>
      </c>
      <c r="AL633" s="277"/>
      <c r="AM633" s="277"/>
      <c r="AN633" s="277"/>
      <c r="AO633" s="277"/>
      <c r="AP633" s="277"/>
      <c r="AQ633" s="277"/>
      <c r="AR633" s="277"/>
      <c r="AS633" s="277"/>
      <c r="AT633" s="277"/>
      <c r="AU633" s="277"/>
      <c r="AV633" s="277"/>
      <c r="AW633" s="277"/>
      <c r="AX633" s="277"/>
      <c r="AY633" s="277"/>
      <c r="AZ633" s="277"/>
      <c r="BA633" s="277"/>
      <c r="BB633" s="277"/>
      <c r="BC633" s="277"/>
      <c r="BD633" s="277"/>
      <c r="BE633" s="277"/>
      <c r="BF633" s="277"/>
      <c r="BG633" s="277"/>
      <c r="BH633" s="277"/>
      <c r="BI633" s="277"/>
      <c r="BJ633" s="277"/>
    </row>
    <row r="634" spans="1:62" ht="9.9499999999999993" customHeight="1">
      <c r="B634" s="20"/>
      <c r="C634" s="430"/>
      <c r="D634" s="431"/>
      <c r="E634" s="439"/>
      <c r="F634" s="440"/>
      <c r="G634" s="440"/>
      <c r="H634" s="440"/>
      <c r="I634" s="440"/>
      <c r="J634" s="440"/>
      <c r="K634" s="440"/>
      <c r="L634" s="440"/>
      <c r="M634" s="440"/>
      <c r="N634" s="440"/>
      <c r="O634" s="440"/>
      <c r="P634" s="440"/>
      <c r="Q634" s="441"/>
      <c r="R634" s="75"/>
      <c r="S634" s="430"/>
      <c r="T634" s="431"/>
      <c r="U634" s="439"/>
      <c r="V634" s="440"/>
      <c r="W634" s="440"/>
      <c r="X634" s="440"/>
      <c r="Y634" s="440"/>
      <c r="Z634" s="440"/>
      <c r="AA634" s="440"/>
      <c r="AB634" s="440"/>
      <c r="AC634" s="440"/>
      <c r="AD634" s="440"/>
      <c r="AE634" s="440"/>
      <c r="AF634" s="440"/>
      <c r="AG634" s="441"/>
      <c r="AH634" s="20"/>
      <c r="AK634" s="277"/>
      <c r="AL634" s="277"/>
      <c r="AM634" s="277"/>
      <c r="AN634" s="277"/>
      <c r="AO634" s="277"/>
      <c r="AP634" s="277"/>
      <c r="AQ634" s="277"/>
      <c r="AR634" s="277"/>
      <c r="AS634" s="277"/>
      <c r="AT634" s="277"/>
      <c r="AU634" s="277"/>
      <c r="AV634" s="277"/>
      <c r="AW634" s="277"/>
      <c r="AX634" s="277"/>
      <c r="AY634" s="277"/>
      <c r="AZ634" s="277"/>
      <c r="BA634" s="277"/>
      <c r="BB634" s="277"/>
      <c r="BC634" s="277"/>
      <c r="BD634" s="277"/>
      <c r="BE634" s="277"/>
      <c r="BF634" s="277"/>
      <c r="BG634" s="277"/>
      <c r="BH634" s="277"/>
      <c r="BI634" s="277"/>
      <c r="BJ634" s="277"/>
    </row>
    <row r="635" spans="1:62" ht="9.9499999999999993" customHeight="1">
      <c r="B635" s="20"/>
      <c r="C635" s="428" t="s">
        <v>281</v>
      </c>
      <c r="D635" s="429"/>
      <c r="E635" s="283"/>
      <c r="F635" s="284"/>
      <c r="G635" s="284"/>
      <c r="H635" s="284"/>
      <c r="I635" s="284"/>
      <c r="J635" s="284"/>
      <c r="K635" s="284"/>
      <c r="L635" s="284"/>
      <c r="M635" s="284"/>
      <c r="N635" s="284"/>
      <c r="O635" s="284"/>
      <c r="P635" s="287" t="s">
        <v>282</v>
      </c>
      <c r="Q635" s="288"/>
      <c r="R635" s="75"/>
      <c r="S635" s="428" t="s">
        <v>281</v>
      </c>
      <c r="T635" s="429"/>
      <c r="U635" s="283"/>
      <c r="V635" s="284"/>
      <c r="W635" s="284"/>
      <c r="X635" s="284"/>
      <c r="Y635" s="284"/>
      <c r="Z635" s="284"/>
      <c r="AA635" s="284"/>
      <c r="AB635" s="284"/>
      <c r="AC635" s="284"/>
      <c r="AD635" s="284"/>
      <c r="AE635" s="284"/>
      <c r="AF635" s="287" t="s">
        <v>282</v>
      </c>
      <c r="AG635" s="288"/>
      <c r="AH635" s="20"/>
      <c r="AK635" s="277"/>
      <c r="AL635" s="277"/>
      <c r="AM635" s="277"/>
      <c r="AN635" s="277"/>
      <c r="AO635" s="277"/>
      <c r="AP635" s="277"/>
      <c r="AQ635" s="277"/>
      <c r="AR635" s="277"/>
      <c r="AS635" s="277"/>
      <c r="AT635" s="277"/>
      <c r="AU635" s="277"/>
      <c r="AV635" s="277"/>
      <c r="AW635" s="277"/>
      <c r="AX635" s="277"/>
      <c r="AY635" s="277"/>
      <c r="AZ635" s="277"/>
      <c r="BA635" s="277"/>
      <c r="BB635" s="277"/>
      <c r="BC635" s="277"/>
      <c r="BD635" s="277"/>
      <c r="BE635" s="277"/>
      <c r="BF635" s="277"/>
      <c r="BG635" s="277"/>
      <c r="BH635" s="277"/>
      <c r="BI635" s="277"/>
      <c r="BJ635" s="277"/>
    </row>
    <row r="636" spans="1:62" ht="9.9499999999999993" customHeight="1">
      <c r="B636" s="20"/>
      <c r="C636" s="430"/>
      <c r="D636" s="431"/>
      <c r="E636" s="285"/>
      <c r="F636" s="286"/>
      <c r="G636" s="286"/>
      <c r="H636" s="286"/>
      <c r="I636" s="286"/>
      <c r="J636" s="286"/>
      <c r="K636" s="286"/>
      <c r="L636" s="286"/>
      <c r="M636" s="286"/>
      <c r="N636" s="286"/>
      <c r="O636" s="286"/>
      <c r="P636" s="289"/>
      <c r="Q636" s="290"/>
      <c r="R636" s="75"/>
      <c r="S636" s="430"/>
      <c r="T636" s="431"/>
      <c r="U636" s="285"/>
      <c r="V636" s="286"/>
      <c r="W636" s="286"/>
      <c r="X636" s="286"/>
      <c r="Y636" s="286"/>
      <c r="Z636" s="286"/>
      <c r="AA636" s="286"/>
      <c r="AB636" s="286"/>
      <c r="AC636" s="286"/>
      <c r="AD636" s="286"/>
      <c r="AE636" s="286"/>
      <c r="AF636" s="289"/>
      <c r="AG636" s="290"/>
      <c r="AH636" s="20"/>
      <c r="AK636" s="277"/>
      <c r="AL636" s="277"/>
      <c r="AM636" s="277"/>
      <c r="AN636" s="277"/>
      <c r="AO636" s="277"/>
      <c r="AP636" s="277"/>
      <c r="AQ636" s="277"/>
      <c r="AR636" s="277"/>
      <c r="AS636" s="277"/>
      <c r="AT636" s="277"/>
      <c r="AU636" s="277"/>
      <c r="AV636" s="277"/>
      <c r="AW636" s="277"/>
      <c r="AX636" s="277"/>
      <c r="AY636" s="277"/>
      <c r="AZ636" s="277"/>
      <c r="BA636" s="277"/>
      <c r="BB636" s="277"/>
      <c r="BC636" s="277"/>
      <c r="BD636" s="277"/>
      <c r="BE636" s="277"/>
      <c r="BF636" s="277"/>
      <c r="BG636" s="277"/>
      <c r="BH636" s="277"/>
      <c r="BI636" s="277"/>
      <c r="BJ636" s="277"/>
    </row>
    <row r="637" spans="1:62" ht="5.0999999999999996" customHeight="1">
      <c r="B637" s="21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1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1"/>
      <c r="AK637" s="277"/>
      <c r="AL637" s="277"/>
      <c r="AM637" s="277"/>
      <c r="AN637" s="277"/>
      <c r="AO637" s="277"/>
      <c r="AP637" s="277"/>
      <c r="AQ637" s="277"/>
      <c r="AR637" s="277"/>
      <c r="AS637" s="277"/>
      <c r="AT637" s="277"/>
      <c r="AU637" s="277"/>
      <c r="AV637" s="277"/>
      <c r="AW637" s="277"/>
      <c r="AX637" s="277"/>
      <c r="AY637" s="277"/>
      <c r="AZ637" s="277"/>
      <c r="BA637" s="277"/>
      <c r="BB637" s="277"/>
      <c r="BC637" s="277"/>
      <c r="BD637" s="277"/>
      <c r="BE637" s="277"/>
      <c r="BF637" s="277"/>
      <c r="BG637" s="277"/>
      <c r="BH637" s="277"/>
      <c r="BI637" s="277"/>
      <c r="BJ637" s="277"/>
    </row>
    <row r="638" spans="1:62" ht="9.9499999999999993" customHeight="1">
      <c r="B638" s="20"/>
      <c r="C638" s="428" t="s">
        <v>173</v>
      </c>
      <c r="D638" s="429"/>
      <c r="E638" s="436"/>
      <c r="F638" s="437"/>
      <c r="G638" s="437"/>
      <c r="H638" s="437"/>
      <c r="I638" s="437"/>
      <c r="J638" s="437"/>
      <c r="K638" s="437"/>
      <c r="L638" s="437"/>
      <c r="M638" s="437"/>
      <c r="N638" s="437"/>
      <c r="O638" s="437"/>
      <c r="P638" s="437"/>
      <c r="Q638" s="438"/>
      <c r="R638" s="75"/>
      <c r="S638" s="428" t="s">
        <v>173</v>
      </c>
      <c r="T638" s="429"/>
      <c r="U638" s="436"/>
      <c r="V638" s="437"/>
      <c r="W638" s="437"/>
      <c r="X638" s="437"/>
      <c r="Y638" s="437"/>
      <c r="Z638" s="437"/>
      <c r="AA638" s="437"/>
      <c r="AB638" s="437"/>
      <c r="AC638" s="437"/>
      <c r="AD638" s="437"/>
      <c r="AE638" s="437"/>
      <c r="AF638" s="437"/>
      <c r="AG638" s="438"/>
      <c r="AH638" s="20"/>
      <c r="AK638" s="277"/>
      <c r="AL638" s="277"/>
      <c r="AM638" s="277"/>
      <c r="AN638" s="277"/>
      <c r="AO638" s="277"/>
      <c r="AP638" s="277"/>
      <c r="AQ638" s="277"/>
      <c r="AR638" s="277"/>
      <c r="AS638" s="277"/>
      <c r="AT638" s="277"/>
      <c r="AU638" s="277"/>
      <c r="AV638" s="277"/>
      <c r="AW638" s="277"/>
      <c r="AX638" s="277"/>
      <c r="AY638" s="277"/>
      <c r="AZ638" s="277"/>
      <c r="BA638" s="277"/>
      <c r="BB638" s="277"/>
      <c r="BC638" s="277"/>
      <c r="BD638" s="277"/>
      <c r="BE638" s="277"/>
      <c r="BF638" s="277"/>
      <c r="BG638" s="277"/>
      <c r="BH638" s="277"/>
      <c r="BI638" s="277"/>
      <c r="BJ638" s="277"/>
    </row>
    <row r="639" spans="1:62" ht="9.9499999999999993" customHeight="1">
      <c r="B639" s="20"/>
      <c r="C639" s="430"/>
      <c r="D639" s="431"/>
      <c r="E639" s="439"/>
      <c r="F639" s="440"/>
      <c r="G639" s="440"/>
      <c r="H639" s="440"/>
      <c r="I639" s="440"/>
      <c r="J639" s="440"/>
      <c r="K639" s="440"/>
      <c r="L639" s="440"/>
      <c r="M639" s="440"/>
      <c r="N639" s="440"/>
      <c r="O639" s="440"/>
      <c r="P639" s="440"/>
      <c r="Q639" s="441"/>
      <c r="R639" s="75"/>
      <c r="S639" s="430"/>
      <c r="T639" s="431"/>
      <c r="U639" s="439"/>
      <c r="V639" s="440"/>
      <c r="W639" s="440"/>
      <c r="X639" s="440"/>
      <c r="Y639" s="440"/>
      <c r="Z639" s="440"/>
      <c r="AA639" s="440"/>
      <c r="AB639" s="440"/>
      <c r="AC639" s="440"/>
      <c r="AD639" s="440"/>
      <c r="AE639" s="440"/>
      <c r="AF639" s="440"/>
      <c r="AG639" s="441"/>
      <c r="AH639" s="20"/>
      <c r="AK639" s="277"/>
      <c r="AL639" s="277"/>
      <c r="AM639" s="277"/>
      <c r="AN639" s="277"/>
      <c r="AO639" s="277"/>
      <c r="AP639" s="277"/>
      <c r="AQ639" s="277"/>
      <c r="AR639" s="277"/>
      <c r="AS639" s="277"/>
      <c r="AT639" s="277"/>
      <c r="AU639" s="277"/>
      <c r="AV639" s="277"/>
      <c r="AW639" s="277"/>
      <c r="AX639" s="277"/>
      <c r="AY639" s="277"/>
      <c r="AZ639" s="277"/>
      <c r="BA639" s="277"/>
      <c r="BB639" s="277"/>
      <c r="BC639" s="277"/>
      <c r="BD639" s="277"/>
      <c r="BE639" s="277"/>
      <c r="BF639" s="277"/>
      <c r="BG639" s="277"/>
      <c r="BH639" s="277"/>
      <c r="BI639" s="277"/>
      <c r="BJ639" s="277"/>
    </row>
    <row r="640" spans="1:62" ht="9.9499999999999993" customHeight="1">
      <c r="B640" s="20"/>
      <c r="C640" s="428" t="s">
        <v>281</v>
      </c>
      <c r="D640" s="429"/>
      <c r="E640" s="283"/>
      <c r="F640" s="284"/>
      <c r="G640" s="284"/>
      <c r="H640" s="284"/>
      <c r="I640" s="284"/>
      <c r="J640" s="284"/>
      <c r="K640" s="284"/>
      <c r="L640" s="284"/>
      <c r="M640" s="284"/>
      <c r="N640" s="284"/>
      <c r="O640" s="284"/>
      <c r="P640" s="287" t="s">
        <v>282</v>
      </c>
      <c r="Q640" s="288"/>
      <c r="R640" s="75"/>
      <c r="S640" s="428" t="s">
        <v>281</v>
      </c>
      <c r="T640" s="429"/>
      <c r="U640" s="283"/>
      <c r="V640" s="284"/>
      <c r="W640" s="284"/>
      <c r="X640" s="284"/>
      <c r="Y640" s="284"/>
      <c r="Z640" s="284"/>
      <c r="AA640" s="284"/>
      <c r="AB640" s="284"/>
      <c r="AC640" s="284"/>
      <c r="AD640" s="284"/>
      <c r="AE640" s="284"/>
      <c r="AF640" s="287" t="s">
        <v>282</v>
      </c>
      <c r="AG640" s="288"/>
      <c r="AH640" s="20"/>
      <c r="AK640" s="277"/>
      <c r="AL640" s="277"/>
      <c r="AM640" s="277"/>
      <c r="AN640" s="277"/>
      <c r="AO640" s="277"/>
      <c r="AP640" s="277"/>
      <c r="AQ640" s="277"/>
      <c r="AR640" s="277"/>
      <c r="AS640" s="277"/>
      <c r="AT640" s="277"/>
      <c r="AU640" s="277"/>
      <c r="AV640" s="277"/>
      <c r="AW640" s="277"/>
      <c r="AX640" s="277"/>
      <c r="AY640" s="277"/>
      <c r="AZ640" s="277"/>
      <c r="BA640" s="277"/>
      <c r="BB640" s="277"/>
      <c r="BC640" s="277"/>
      <c r="BD640" s="277"/>
      <c r="BE640" s="277"/>
      <c r="BF640" s="277"/>
      <c r="BG640" s="277"/>
      <c r="BH640" s="277"/>
      <c r="BI640" s="277"/>
      <c r="BJ640" s="277"/>
    </row>
    <row r="641" spans="1:64" ht="9.9499999999999993" customHeight="1">
      <c r="B641" s="20"/>
      <c r="C641" s="430"/>
      <c r="D641" s="431"/>
      <c r="E641" s="285"/>
      <c r="F641" s="286"/>
      <c r="G641" s="286"/>
      <c r="H641" s="286"/>
      <c r="I641" s="286"/>
      <c r="J641" s="286"/>
      <c r="K641" s="286"/>
      <c r="L641" s="286"/>
      <c r="M641" s="286"/>
      <c r="N641" s="286"/>
      <c r="O641" s="286"/>
      <c r="P641" s="289"/>
      <c r="Q641" s="290"/>
      <c r="R641" s="75"/>
      <c r="S641" s="430"/>
      <c r="T641" s="431"/>
      <c r="U641" s="285"/>
      <c r="V641" s="286"/>
      <c r="W641" s="286"/>
      <c r="X641" s="286"/>
      <c r="Y641" s="286"/>
      <c r="Z641" s="286"/>
      <c r="AA641" s="286"/>
      <c r="AB641" s="286"/>
      <c r="AC641" s="286"/>
      <c r="AD641" s="286"/>
      <c r="AE641" s="286"/>
      <c r="AF641" s="289"/>
      <c r="AG641" s="290"/>
      <c r="AH641" s="20"/>
      <c r="AK641" s="277"/>
      <c r="AL641" s="277"/>
      <c r="AM641" s="277"/>
      <c r="AN641" s="277"/>
      <c r="AO641" s="277"/>
      <c r="AP641" s="277"/>
      <c r="AQ641" s="277"/>
      <c r="AR641" s="277"/>
      <c r="AS641" s="277"/>
      <c r="AT641" s="277"/>
      <c r="AU641" s="277"/>
      <c r="AV641" s="277"/>
      <c r="AW641" s="277"/>
      <c r="AX641" s="277"/>
      <c r="AY641" s="277"/>
      <c r="AZ641" s="277"/>
      <c r="BA641" s="277"/>
      <c r="BB641" s="277"/>
      <c r="BC641" s="277"/>
      <c r="BD641" s="277"/>
      <c r="BE641" s="277"/>
      <c r="BF641" s="277"/>
      <c r="BG641" s="277"/>
      <c r="BH641" s="277"/>
      <c r="BI641" s="277"/>
      <c r="BJ641" s="277"/>
    </row>
    <row r="642" spans="1:64" ht="5.0999999999999996" customHeight="1"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</row>
    <row r="643" spans="1:64">
      <c r="A643" s="148"/>
      <c r="B643" s="568" t="s">
        <v>288</v>
      </c>
      <c r="C643" s="568"/>
      <c r="D643" s="568"/>
      <c r="E643" s="568"/>
      <c r="F643" s="568"/>
      <c r="G643" s="568"/>
      <c r="H643" s="568"/>
      <c r="I643" s="568"/>
      <c r="J643" s="568"/>
      <c r="K643" s="568"/>
      <c r="L643" s="568"/>
      <c r="M643" s="568"/>
      <c r="N643" s="568"/>
      <c r="O643" s="568"/>
      <c r="P643" s="568"/>
      <c r="Q643" s="568"/>
      <c r="R643" s="568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</row>
    <row r="644" spans="1:64" ht="5.0999999999999996" customHeight="1"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</row>
    <row r="645" spans="1:64" ht="9.9499999999999993" customHeight="1">
      <c r="B645" s="20"/>
      <c r="C645" s="428" t="s">
        <v>173</v>
      </c>
      <c r="D645" s="429"/>
      <c r="E645" s="436"/>
      <c r="F645" s="437"/>
      <c r="G645" s="437"/>
      <c r="H645" s="437"/>
      <c r="I645" s="437"/>
      <c r="J645" s="437"/>
      <c r="K645" s="437"/>
      <c r="L645" s="437"/>
      <c r="M645" s="437"/>
      <c r="N645" s="437"/>
      <c r="O645" s="437"/>
      <c r="P645" s="437"/>
      <c r="Q645" s="438"/>
      <c r="R645" s="75"/>
      <c r="S645" s="428" t="s">
        <v>173</v>
      </c>
      <c r="T645" s="429"/>
      <c r="U645" s="436"/>
      <c r="V645" s="437"/>
      <c r="W645" s="437"/>
      <c r="X645" s="437"/>
      <c r="Y645" s="437"/>
      <c r="Z645" s="437"/>
      <c r="AA645" s="437"/>
      <c r="AB645" s="437"/>
      <c r="AC645" s="437"/>
      <c r="AD645" s="437"/>
      <c r="AE645" s="437"/>
      <c r="AF645" s="437"/>
      <c r="AG645" s="438"/>
      <c r="AH645" s="20"/>
      <c r="AK645" s="277" t="str">
        <f ca="1">Check!S774</f>
        <v/>
      </c>
      <c r="AL645" s="277"/>
      <c r="AM645" s="277"/>
      <c r="AN645" s="277"/>
      <c r="AO645" s="277"/>
      <c r="AP645" s="277"/>
      <c r="AQ645" s="277"/>
      <c r="AR645" s="277"/>
      <c r="AS645" s="277"/>
      <c r="AT645" s="277"/>
      <c r="AU645" s="277"/>
      <c r="AV645" s="277"/>
      <c r="AW645" s="277"/>
      <c r="AX645" s="277"/>
      <c r="AY645" s="277"/>
      <c r="AZ645" s="277"/>
      <c r="BA645" s="277"/>
      <c r="BB645" s="277"/>
      <c r="BC645" s="277"/>
      <c r="BD645" s="277"/>
      <c r="BE645" s="277"/>
      <c r="BF645" s="277"/>
      <c r="BG645" s="277"/>
      <c r="BH645" s="277"/>
      <c r="BI645" s="277"/>
      <c r="BJ645" s="277"/>
    </row>
    <row r="646" spans="1:64" ht="9.9499999999999993" customHeight="1">
      <c r="B646" s="20"/>
      <c r="C646" s="430"/>
      <c r="D646" s="431"/>
      <c r="E646" s="439"/>
      <c r="F646" s="440"/>
      <c r="G646" s="440"/>
      <c r="H646" s="440"/>
      <c r="I646" s="440"/>
      <c r="J646" s="440"/>
      <c r="K646" s="440"/>
      <c r="L646" s="440"/>
      <c r="M646" s="440"/>
      <c r="N646" s="440"/>
      <c r="O646" s="440"/>
      <c r="P646" s="440"/>
      <c r="Q646" s="441"/>
      <c r="R646" s="75"/>
      <c r="S646" s="430"/>
      <c r="T646" s="431"/>
      <c r="U646" s="439"/>
      <c r="V646" s="440"/>
      <c r="W646" s="440"/>
      <c r="X646" s="440"/>
      <c r="Y646" s="440"/>
      <c r="Z646" s="440"/>
      <c r="AA646" s="440"/>
      <c r="AB646" s="440"/>
      <c r="AC646" s="440"/>
      <c r="AD646" s="440"/>
      <c r="AE646" s="440"/>
      <c r="AF646" s="440"/>
      <c r="AG646" s="441"/>
      <c r="AH646" s="20"/>
      <c r="AK646" s="277"/>
      <c r="AL646" s="277"/>
      <c r="AM646" s="277"/>
      <c r="AN646" s="277"/>
      <c r="AO646" s="277"/>
      <c r="AP646" s="277"/>
      <c r="AQ646" s="277"/>
      <c r="AR646" s="277"/>
      <c r="AS646" s="277"/>
      <c r="AT646" s="277"/>
      <c r="AU646" s="277"/>
      <c r="AV646" s="277"/>
      <c r="AW646" s="277"/>
      <c r="AX646" s="277"/>
      <c r="AY646" s="277"/>
      <c r="AZ646" s="277"/>
      <c r="BA646" s="277"/>
      <c r="BB646" s="277"/>
      <c r="BC646" s="277"/>
      <c r="BD646" s="277"/>
      <c r="BE646" s="277"/>
      <c r="BF646" s="277"/>
      <c r="BG646" s="277"/>
      <c r="BH646" s="277"/>
      <c r="BI646" s="277"/>
      <c r="BJ646" s="277"/>
    </row>
    <row r="647" spans="1:64" ht="9.9499999999999993" customHeight="1">
      <c r="B647" s="20"/>
      <c r="C647" s="428" t="s">
        <v>281</v>
      </c>
      <c r="D647" s="429"/>
      <c r="E647" s="283"/>
      <c r="F647" s="284"/>
      <c r="G647" s="284"/>
      <c r="H647" s="284"/>
      <c r="I647" s="284"/>
      <c r="J647" s="284"/>
      <c r="K647" s="284"/>
      <c r="L647" s="284"/>
      <c r="M647" s="284"/>
      <c r="N647" s="284"/>
      <c r="O647" s="284"/>
      <c r="P647" s="287" t="s">
        <v>282</v>
      </c>
      <c r="Q647" s="288"/>
      <c r="R647" s="75"/>
      <c r="S647" s="428" t="s">
        <v>281</v>
      </c>
      <c r="T647" s="429"/>
      <c r="U647" s="283"/>
      <c r="V647" s="284"/>
      <c r="W647" s="284"/>
      <c r="X647" s="284"/>
      <c r="Y647" s="284"/>
      <c r="Z647" s="284"/>
      <c r="AA647" s="284"/>
      <c r="AB647" s="284"/>
      <c r="AC647" s="284"/>
      <c r="AD647" s="284"/>
      <c r="AE647" s="284"/>
      <c r="AF647" s="287" t="s">
        <v>282</v>
      </c>
      <c r="AG647" s="288"/>
      <c r="AH647" s="20"/>
      <c r="AK647" s="277"/>
      <c r="AL647" s="277"/>
      <c r="AM647" s="277"/>
      <c r="AN647" s="277"/>
      <c r="AO647" s="277"/>
      <c r="AP647" s="277"/>
      <c r="AQ647" s="277"/>
      <c r="AR647" s="277"/>
      <c r="AS647" s="277"/>
      <c r="AT647" s="277"/>
      <c r="AU647" s="277"/>
      <c r="AV647" s="277"/>
      <c r="AW647" s="277"/>
      <c r="AX647" s="277"/>
      <c r="AY647" s="277"/>
      <c r="AZ647" s="277"/>
      <c r="BA647" s="277"/>
      <c r="BB647" s="277"/>
      <c r="BC647" s="277"/>
      <c r="BD647" s="277"/>
      <c r="BE647" s="277"/>
      <c r="BF647" s="277"/>
      <c r="BG647" s="277"/>
      <c r="BH647" s="277"/>
      <c r="BI647" s="277"/>
      <c r="BJ647" s="277"/>
    </row>
    <row r="648" spans="1:64" ht="9.9499999999999993" customHeight="1">
      <c r="B648" s="20"/>
      <c r="C648" s="430"/>
      <c r="D648" s="431"/>
      <c r="E648" s="285"/>
      <c r="F648" s="286"/>
      <c r="G648" s="286"/>
      <c r="H648" s="286"/>
      <c r="I648" s="286"/>
      <c r="J648" s="286"/>
      <c r="K648" s="286"/>
      <c r="L648" s="286"/>
      <c r="M648" s="286"/>
      <c r="N648" s="286"/>
      <c r="O648" s="286"/>
      <c r="P648" s="289"/>
      <c r="Q648" s="290"/>
      <c r="R648" s="75"/>
      <c r="S648" s="430"/>
      <c r="T648" s="431"/>
      <c r="U648" s="285"/>
      <c r="V648" s="286"/>
      <c r="W648" s="286"/>
      <c r="X648" s="286"/>
      <c r="Y648" s="286"/>
      <c r="Z648" s="286"/>
      <c r="AA648" s="286"/>
      <c r="AB648" s="286"/>
      <c r="AC648" s="286"/>
      <c r="AD648" s="286"/>
      <c r="AE648" s="286"/>
      <c r="AF648" s="289"/>
      <c r="AG648" s="290"/>
      <c r="AH648" s="20"/>
      <c r="AK648" s="277"/>
      <c r="AL648" s="277"/>
      <c r="AM648" s="277"/>
      <c r="AN648" s="277"/>
      <c r="AO648" s="277"/>
      <c r="AP648" s="277"/>
      <c r="AQ648" s="277"/>
      <c r="AR648" s="277"/>
      <c r="AS648" s="277"/>
      <c r="AT648" s="277"/>
      <c r="AU648" s="277"/>
      <c r="AV648" s="277"/>
      <c r="AW648" s="277"/>
      <c r="AX648" s="277"/>
      <c r="AY648" s="277"/>
      <c r="AZ648" s="277"/>
      <c r="BA648" s="277"/>
      <c r="BB648" s="277"/>
      <c r="BC648" s="277"/>
      <c r="BD648" s="277"/>
      <c r="BE648" s="277"/>
      <c r="BF648" s="277"/>
      <c r="BG648" s="277"/>
      <c r="BH648" s="277"/>
      <c r="BI648" s="277"/>
      <c r="BJ648" s="277"/>
    </row>
    <row r="649" spans="1:64" ht="5.0999999999999996" customHeight="1">
      <c r="B649" s="21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1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1"/>
      <c r="AK649" s="277"/>
      <c r="AL649" s="277"/>
      <c r="AM649" s="277"/>
      <c r="AN649" s="277"/>
      <c r="AO649" s="277"/>
      <c r="AP649" s="277"/>
      <c r="AQ649" s="277"/>
      <c r="AR649" s="277"/>
      <c r="AS649" s="277"/>
      <c r="AT649" s="277"/>
      <c r="AU649" s="277"/>
      <c r="AV649" s="277"/>
      <c r="AW649" s="277"/>
      <c r="AX649" s="277"/>
      <c r="AY649" s="277"/>
      <c r="AZ649" s="277"/>
      <c r="BA649" s="277"/>
      <c r="BB649" s="277"/>
      <c r="BC649" s="277"/>
      <c r="BD649" s="277"/>
      <c r="BE649" s="277"/>
      <c r="BF649" s="277"/>
      <c r="BG649" s="277"/>
      <c r="BH649" s="277"/>
      <c r="BI649" s="277"/>
      <c r="BJ649" s="277"/>
    </row>
    <row r="650" spans="1:64" ht="9.9499999999999993" customHeight="1">
      <c r="B650" s="20"/>
      <c r="C650" s="428" t="s">
        <v>173</v>
      </c>
      <c r="D650" s="429"/>
      <c r="E650" s="436"/>
      <c r="F650" s="437"/>
      <c r="G650" s="437"/>
      <c r="H650" s="437"/>
      <c r="I650" s="437"/>
      <c r="J650" s="437"/>
      <c r="K650" s="437"/>
      <c r="L650" s="437"/>
      <c r="M650" s="437"/>
      <c r="N650" s="437"/>
      <c r="O650" s="437"/>
      <c r="P650" s="437"/>
      <c r="Q650" s="438"/>
      <c r="R650" s="75"/>
      <c r="S650" s="428" t="s">
        <v>173</v>
      </c>
      <c r="T650" s="429"/>
      <c r="U650" s="436"/>
      <c r="V650" s="437"/>
      <c r="W650" s="437"/>
      <c r="X650" s="437"/>
      <c r="Y650" s="437"/>
      <c r="Z650" s="437"/>
      <c r="AA650" s="437"/>
      <c r="AB650" s="437"/>
      <c r="AC650" s="437"/>
      <c r="AD650" s="437"/>
      <c r="AE650" s="437"/>
      <c r="AF650" s="437"/>
      <c r="AG650" s="438"/>
      <c r="AH650" s="20"/>
      <c r="AK650" s="277"/>
      <c r="AL650" s="277"/>
      <c r="AM650" s="277"/>
      <c r="AN650" s="277"/>
      <c r="AO650" s="277"/>
      <c r="AP650" s="277"/>
      <c r="AQ650" s="277"/>
      <c r="AR650" s="277"/>
      <c r="AS650" s="277"/>
      <c r="AT650" s="277"/>
      <c r="AU650" s="277"/>
      <c r="AV650" s="277"/>
      <c r="AW650" s="277"/>
      <c r="AX650" s="277"/>
      <c r="AY650" s="277"/>
      <c r="AZ650" s="277"/>
      <c r="BA650" s="277"/>
      <c r="BB650" s="277"/>
      <c r="BC650" s="277"/>
      <c r="BD650" s="277"/>
      <c r="BE650" s="277"/>
      <c r="BF650" s="277"/>
      <c r="BG650" s="277"/>
      <c r="BH650" s="277"/>
      <c r="BI650" s="277"/>
      <c r="BJ650" s="277"/>
    </row>
    <row r="651" spans="1:64" ht="9.9499999999999993" customHeight="1">
      <c r="B651" s="20"/>
      <c r="C651" s="430"/>
      <c r="D651" s="431"/>
      <c r="E651" s="439"/>
      <c r="F651" s="440"/>
      <c r="G651" s="440"/>
      <c r="H651" s="440"/>
      <c r="I651" s="440"/>
      <c r="J651" s="440"/>
      <c r="K651" s="440"/>
      <c r="L651" s="440"/>
      <c r="M651" s="440"/>
      <c r="N651" s="440"/>
      <c r="O651" s="440"/>
      <c r="P651" s="440"/>
      <c r="Q651" s="441"/>
      <c r="R651" s="75"/>
      <c r="S651" s="430"/>
      <c r="T651" s="431"/>
      <c r="U651" s="439"/>
      <c r="V651" s="440"/>
      <c r="W651" s="440"/>
      <c r="X651" s="440"/>
      <c r="Y651" s="440"/>
      <c r="Z651" s="440"/>
      <c r="AA651" s="440"/>
      <c r="AB651" s="440"/>
      <c r="AC651" s="440"/>
      <c r="AD651" s="440"/>
      <c r="AE651" s="440"/>
      <c r="AF651" s="440"/>
      <c r="AG651" s="441"/>
      <c r="AH651" s="20"/>
      <c r="AK651" s="277"/>
      <c r="AL651" s="277"/>
      <c r="AM651" s="277"/>
      <c r="AN651" s="277"/>
      <c r="AO651" s="277"/>
      <c r="AP651" s="277"/>
      <c r="AQ651" s="277"/>
      <c r="AR651" s="277"/>
      <c r="AS651" s="277"/>
      <c r="AT651" s="277"/>
      <c r="AU651" s="277"/>
      <c r="AV651" s="277"/>
      <c r="AW651" s="277"/>
      <c r="AX651" s="277"/>
      <c r="AY651" s="277"/>
      <c r="AZ651" s="277"/>
      <c r="BA651" s="277"/>
      <c r="BB651" s="277"/>
      <c r="BC651" s="277"/>
      <c r="BD651" s="277"/>
      <c r="BE651" s="277"/>
      <c r="BF651" s="277"/>
      <c r="BG651" s="277"/>
      <c r="BH651" s="277"/>
      <c r="BI651" s="277"/>
      <c r="BJ651" s="277"/>
    </row>
    <row r="652" spans="1:64" ht="9.9499999999999993" customHeight="1">
      <c r="B652" s="20"/>
      <c r="C652" s="428" t="s">
        <v>281</v>
      </c>
      <c r="D652" s="429"/>
      <c r="E652" s="283"/>
      <c r="F652" s="284"/>
      <c r="G652" s="284"/>
      <c r="H652" s="284"/>
      <c r="I652" s="284"/>
      <c r="J652" s="284"/>
      <c r="K652" s="284"/>
      <c r="L652" s="284"/>
      <c r="M652" s="284"/>
      <c r="N652" s="284"/>
      <c r="O652" s="284"/>
      <c r="P652" s="287" t="s">
        <v>282</v>
      </c>
      <c r="Q652" s="288"/>
      <c r="R652" s="75"/>
      <c r="S652" s="428" t="s">
        <v>281</v>
      </c>
      <c r="T652" s="429"/>
      <c r="U652" s="283"/>
      <c r="V652" s="284"/>
      <c r="W652" s="284"/>
      <c r="X652" s="284"/>
      <c r="Y652" s="284"/>
      <c r="Z652" s="284"/>
      <c r="AA652" s="284"/>
      <c r="AB652" s="284"/>
      <c r="AC652" s="284"/>
      <c r="AD652" s="284"/>
      <c r="AE652" s="284"/>
      <c r="AF652" s="287" t="s">
        <v>282</v>
      </c>
      <c r="AG652" s="288"/>
      <c r="AH652" s="20"/>
      <c r="AK652" s="277"/>
      <c r="AL652" s="277"/>
      <c r="AM652" s="277"/>
      <c r="AN652" s="277"/>
      <c r="AO652" s="277"/>
      <c r="AP652" s="277"/>
      <c r="AQ652" s="277"/>
      <c r="AR652" s="277"/>
      <c r="AS652" s="277"/>
      <c r="AT652" s="277"/>
      <c r="AU652" s="277"/>
      <c r="AV652" s="277"/>
      <c r="AW652" s="277"/>
      <c r="AX652" s="277"/>
      <c r="AY652" s="277"/>
      <c r="AZ652" s="277"/>
      <c r="BA652" s="277"/>
      <c r="BB652" s="277"/>
      <c r="BC652" s="277"/>
      <c r="BD652" s="277"/>
      <c r="BE652" s="277"/>
      <c r="BF652" s="277"/>
      <c r="BG652" s="277"/>
      <c r="BH652" s="277"/>
      <c r="BI652" s="277"/>
      <c r="BJ652" s="277"/>
    </row>
    <row r="653" spans="1:64" ht="9.9499999999999993" customHeight="1">
      <c r="B653" s="20"/>
      <c r="C653" s="430"/>
      <c r="D653" s="431"/>
      <c r="E653" s="285"/>
      <c r="F653" s="286"/>
      <c r="G653" s="286"/>
      <c r="H653" s="286"/>
      <c r="I653" s="286"/>
      <c r="J653" s="286"/>
      <c r="K653" s="286"/>
      <c r="L653" s="286"/>
      <c r="M653" s="286"/>
      <c r="N653" s="286"/>
      <c r="O653" s="286"/>
      <c r="P653" s="289"/>
      <c r="Q653" s="290"/>
      <c r="R653" s="75"/>
      <c r="S653" s="430"/>
      <c r="T653" s="431"/>
      <c r="U653" s="285"/>
      <c r="V653" s="286"/>
      <c r="W653" s="286"/>
      <c r="X653" s="286"/>
      <c r="Y653" s="286"/>
      <c r="Z653" s="286"/>
      <c r="AA653" s="286"/>
      <c r="AB653" s="286"/>
      <c r="AC653" s="286"/>
      <c r="AD653" s="286"/>
      <c r="AE653" s="286"/>
      <c r="AF653" s="289"/>
      <c r="AG653" s="290"/>
      <c r="AH653" s="20"/>
      <c r="AK653" s="277"/>
      <c r="AL653" s="277"/>
      <c r="AM653" s="277"/>
      <c r="AN653" s="277"/>
      <c r="AO653" s="277"/>
      <c r="AP653" s="277"/>
      <c r="AQ653" s="277"/>
      <c r="AR653" s="277"/>
      <c r="AS653" s="277"/>
      <c r="AT653" s="277"/>
      <c r="AU653" s="277"/>
      <c r="AV653" s="277"/>
      <c r="AW653" s="277"/>
      <c r="AX653" s="277"/>
      <c r="AY653" s="277"/>
      <c r="AZ653" s="277"/>
      <c r="BA653" s="277"/>
      <c r="BB653" s="277"/>
      <c r="BC653" s="277"/>
      <c r="BD653" s="277"/>
      <c r="BE653" s="277"/>
      <c r="BF653" s="277"/>
      <c r="BG653" s="277"/>
      <c r="BH653" s="277"/>
      <c r="BI653" s="277"/>
      <c r="BJ653" s="277"/>
    </row>
    <row r="654" spans="1:64" ht="5.0999999999999996" customHeight="1">
      <c r="B654" s="146"/>
      <c r="C654" s="146"/>
      <c r="D654" s="146"/>
      <c r="E654" s="146"/>
      <c r="F654" s="146"/>
      <c r="G654" s="146"/>
      <c r="H654" s="146"/>
      <c r="I654" s="146"/>
      <c r="J654" s="146"/>
      <c r="K654" s="146"/>
      <c r="L654" s="146"/>
      <c r="M654" s="146"/>
      <c r="N654" s="146"/>
      <c r="O654" s="146"/>
      <c r="P654" s="146"/>
      <c r="Q654" s="147"/>
      <c r="R654" s="146"/>
      <c r="S654" s="146"/>
      <c r="T654" s="146"/>
      <c r="U654" s="146"/>
      <c r="V654" s="146"/>
      <c r="W654" s="146"/>
      <c r="X654" s="146"/>
      <c r="Y654" s="146"/>
      <c r="Z654" s="146"/>
      <c r="AA654" s="146"/>
      <c r="AB654" s="146"/>
      <c r="AC654" s="146"/>
      <c r="AD654" s="146"/>
      <c r="AE654" s="146"/>
      <c r="AF654" s="146"/>
      <c r="AG654" s="146"/>
      <c r="AH654" s="146"/>
    </row>
    <row r="655" spans="1:64" ht="14.25" thickBot="1"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</row>
    <row r="656" spans="1:64">
      <c r="B656" s="408" t="s">
        <v>240</v>
      </c>
      <c r="C656" s="409"/>
      <c r="D656" s="409"/>
      <c r="E656" s="41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79" t="s">
        <v>1623</v>
      </c>
      <c r="AC656" s="279"/>
      <c r="AD656" s="279"/>
      <c r="AE656" s="279"/>
      <c r="AF656" s="279"/>
      <c r="AG656" s="279"/>
      <c r="AH656" s="279"/>
      <c r="BL656" s="256">
        <f ca="1">Check!$N$26</f>
        <v>0</v>
      </c>
    </row>
    <row r="657" spans="2:62" ht="14.25" thickBot="1">
      <c r="B657" s="411"/>
      <c r="C657" s="412"/>
      <c r="D657" s="412"/>
      <c r="E657" s="413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</row>
    <row r="658" spans="2:62"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</row>
    <row r="659" spans="2:62" ht="25.5">
      <c r="B659" s="414" t="s">
        <v>223</v>
      </c>
      <c r="C659" s="415"/>
      <c r="D659" s="415"/>
      <c r="E659" s="415"/>
      <c r="F659" s="415"/>
      <c r="G659" s="415"/>
      <c r="H659" s="415"/>
      <c r="I659" s="415"/>
      <c r="J659" s="415"/>
      <c r="K659" s="415"/>
      <c r="L659" s="415"/>
      <c r="M659" s="415"/>
      <c r="N659" s="415"/>
      <c r="O659" s="415"/>
      <c r="P659" s="415"/>
      <c r="Q659" s="415"/>
      <c r="R659" s="415"/>
      <c r="S659" s="415"/>
      <c r="T659" s="415"/>
      <c r="U659" s="415"/>
      <c r="V659" s="415"/>
      <c r="W659" s="415"/>
      <c r="X659" s="415"/>
      <c r="Y659" s="415"/>
      <c r="Z659" s="415"/>
      <c r="AA659" s="415"/>
      <c r="AB659" s="415"/>
      <c r="AC659" s="415"/>
      <c r="AD659" s="415"/>
      <c r="AE659" s="415"/>
      <c r="AF659" s="415"/>
      <c r="AG659" s="415"/>
      <c r="AH659" s="415"/>
    </row>
    <row r="660" spans="2:62" ht="14.25" thickBot="1"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</row>
    <row r="661" spans="2:62" ht="24" customHeight="1" thickBot="1">
      <c r="B661" s="473" t="s">
        <v>194</v>
      </c>
      <c r="C661" s="474"/>
      <c r="D661" s="474"/>
      <c r="E661" s="474"/>
      <c r="F661" s="474"/>
      <c r="G661" s="474"/>
      <c r="H661" s="474"/>
      <c r="I661" s="474"/>
      <c r="J661" s="474"/>
      <c r="K661" s="474"/>
      <c r="L661" s="474"/>
      <c r="M661" s="474"/>
      <c r="N661" s="474"/>
      <c r="O661" s="474"/>
      <c r="P661" s="474"/>
      <c r="Q661" s="474"/>
      <c r="R661" s="474"/>
      <c r="S661" s="474"/>
      <c r="T661" s="474"/>
      <c r="U661" s="474"/>
      <c r="V661" s="474"/>
      <c r="W661" s="474"/>
      <c r="X661" s="474"/>
      <c r="Y661" s="474"/>
      <c r="Z661" s="474"/>
      <c r="AA661" s="474"/>
      <c r="AB661" s="474"/>
      <c r="AC661" s="474"/>
      <c r="AD661" s="474"/>
      <c r="AE661" s="474"/>
      <c r="AF661" s="474"/>
      <c r="AG661" s="474"/>
      <c r="AH661" s="475"/>
    </row>
    <row r="662" spans="2:62" ht="13.5" customHeight="1" thickTop="1">
      <c r="B662" s="476" t="s">
        <v>197</v>
      </c>
      <c r="C662" s="477"/>
      <c r="D662" s="477"/>
      <c r="E662" s="477"/>
      <c r="F662" s="477"/>
      <c r="G662" s="478"/>
      <c r="H662" s="121"/>
      <c r="I662" s="119"/>
      <c r="J662" s="119"/>
      <c r="K662" s="119"/>
      <c r="L662" s="89"/>
      <c r="M662" s="89"/>
      <c r="N662" s="89"/>
      <c r="O662" s="89"/>
      <c r="P662" s="89"/>
      <c r="Q662" s="89"/>
      <c r="R662" s="89"/>
      <c r="S662" s="89"/>
      <c r="T662" s="89"/>
      <c r="U662" s="89"/>
      <c r="V662" s="89"/>
      <c r="W662" s="89"/>
      <c r="X662" s="89"/>
      <c r="Y662" s="89"/>
      <c r="Z662" s="89"/>
      <c r="AA662" s="89"/>
      <c r="AB662" s="89"/>
      <c r="AC662" s="89"/>
      <c r="AD662" s="89"/>
      <c r="AE662" s="89"/>
      <c r="AF662" s="89"/>
      <c r="AG662" s="89"/>
      <c r="AH662" s="92"/>
    </row>
    <row r="663" spans="2:62" ht="18" customHeight="1">
      <c r="B663" s="401"/>
      <c r="C663" s="358"/>
      <c r="D663" s="358"/>
      <c r="E663" s="358"/>
      <c r="F663" s="358"/>
      <c r="G663" s="359"/>
      <c r="H663" s="122"/>
      <c r="I663" s="273"/>
      <c r="J663" s="268" t="s">
        <v>1649</v>
      </c>
      <c r="K663" s="60"/>
      <c r="L663" s="90"/>
      <c r="M663" s="90"/>
      <c r="N663" s="90"/>
      <c r="O663" s="90"/>
      <c r="P663" s="90"/>
      <c r="Q663" s="90"/>
      <c r="R663" s="90"/>
      <c r="S663" s="90"/>
      <c r="T663" s="227"/>
      <c r="U663" s="227"/>
      <c r="V663" s="273"/>
      <c r="W663" s="268" t="s">
        <v>1654</v>
      </c>
      <c r="X663" s="90"/>
      <c r="Y663" s="90"/>
      <c r="Z663" s="90"/>
      <c r="AA663" s="90"/>
      <c r="AB663" s="90"/>
      <c r="AC663" s="240"/>
      <c r="AD663" s="90"/>
      <c r="AE663" s="90"/>
      <c r="AF663" s="90"/>
      <c r="AG663" s="90"/>
      <c r="AH663" s="93"/>
      <c r="AK663" s="276" t="str">
        <f ca="1">Check!S785</f>
        <v/>
      </c>
      <c r="AL663" s="276"/>
      <c r="AM663" s="276"/>
      <c r="AN663" s="276"/>
      <c r="AO663" s="276"/>
      <c r="AP663" s="276"/>
      <c r="AQ663" s="276"/>
      <c r="AR663" s="276"/>
      <c r="AS663" s="276"/>
      <c r="AT663" s="276"/>
      <c r="AU663" s="276"/>
      <c r="AV663" s="276"/>
      <c r="AW663" s="276"/>
      <c r="AX663" s="276"/>
      <c r="AY663" s="276"/>
      <c r="AZ663" s="276"/>
      <c r="BA663" s="276"/>
      <c r="BB663" s="276"/>
      <c r="BC663" s="276"/>
      <c r="BD663" s="276"/>
      <c r="BE663" s="276"/>
      <c r="BF663" s="276"/>
      <c r="BG663" s="276"/>
      <c r="BH663" s="276"/>
      <c r="BI663" s="276"/>
      <c r="BJ663" s="276"/>
    </row>
    <row r="664" spans="2:62" ht="18" customHeight="1">
      <c r="B664" s="401"/>
      <c r="C664" s="358"/>
      <c r="D664" s="358"/>
      <c r="E664" s="358"/>
      <c r="F664" s="358"/>
      <c r="G664" s="359"/>
      <c r="H664" s="122"/>
      <c r="I664" s="273"/>
      <c r="J664" s="268" t="s">
        <v>1650</v>
      </c>
      <c r="K664" s="60"/>
      <c r="L664" s="90"/>
      <c r="M664" s="90"/>
      <c r="N664" s="90"/>
      <c r="O664" s="90"/>
      <c r="P664" s="90"/>
      <c r="Q664" s="90"/>
      <c r="R664" s="90"/>
      <c r="S664" s="90"/>
      <c r="T664" s="227"/>
      <c r="U664" s="227"/>
      <c r="V664" s="273"/>
      <c r="W664" s="268" t="s">
        <v>1414</v>
      </c>
      <c r="X664" s="90"/>
      <c r="Y664" s="90"/>
      <c r="Z664" s="90"/>
      <c r="AA664" s="90"/>
      <c r="AB664" s="90"/>
      <c r="AC664" s="240"/>
      <c r="AD664" s="90"/>
      <c r="AE664" s="90"/>
      <c r="AF664" s="90"/>
      <c r="AG664" s="90"/>
      <c r="AH664" s="93"/>
    </row>
    <row r="665" spans="2:62" ht="18" customHeight="1">
      <c r="B665" s="401"/>
      <c r="C665" s="358"/>
      <c r="D665" s="358"/>
      <c r="E665" s="358"/>
      <c r="F665" s="358"/>
      <c r="G665" s="359"/>
      <c r="H665" s="122"/>
      <c r="I665" s="273"/>
      <c r="J665" s="268" t="s">
        <v>1651</v>
      </c>
      <c r="K665" s="60"/>
      <c r="L665" s="90"/>
      <c r="M665" s="90"/>
      <c r="N665" s="90"/>
      <c r="O665" s="90"/>
      <c r="P665" s="90"/>
      <c r="Q665" s="90"/>
      <c r="R665" s="90"/>
      <c r="S665" s="90"/>
      <c r="T665" s="227"/>
      <c r="U665" s="227"/>
      <c r="V665" s="60"/>
      <c r="W665" s="348" t="s">
        <v>198</v>
      </c>
      <c r="X665" s="348"/>
      <c r="Y665" s="348"/>
      <c r="Z665" s="348"/>
      <c r="AA665" s="348"/>
      <c r="AB665" s="348"/>
      <c r="AC665" s="348"/>
      <c r="AD665" s="348"/>
      <c r="AE665" s="348"/>
      <c r="AF665" s="348"/>
      <c r="AG665" s="348"/>
      <c r="AH665" s="93"/>
    </row>
    <row r="666" spans="2:62" ht="18" customHeight="1">
      <c r="B666" s="401"/>
      <c r="C666" s="358"/>
      <c r="D666" s="358"/>
      <c r="E666" s="358"/>
      <c r="F666" s="358"/>
      <c r="G666" s="359"/>
      <c r="H666" s="122"/>
      <c r="I666" s="273"/>
      <c r="J666" s="268" t="s">
        <v>1652</v>
      </c>
      <c r="K666" s="60"/>
      <c r="L666" s="90"/>
      <c r="M666" s="90"/>
      <c r="N666" s="90"/>
      <c r="O666" s="90"/>
      <c r="P666" s="90"/>
      <c r="Q666" s="90"/>
      <c r="R666" s="90"/>
      <c r="S666" s="90"/>
      <c r="T666" s="227"/>
      <c r="U666" s="227"/>
      <c r="V666" s="60"/>
      <c r="W666" s="330" t="s">
        <v>205</v>
      </c>
      <c r="X666" s="330"/>
      <c r="Y666" s="330"/>
      <c r="Z666" s="330"/>
      <c r="AA666" s="330"/>
      <c r="AB666" s="330"/>
      <c r="AC666" s="330"/>
      <c r="AD666" s="330"/>
      <c r="AE666" s="330"/>
      <c r="AF666" s="479"/>
      <c r="AG666" s="479"/>
      <c r="AH666" s="124" t="s">
        <v>171</v>
      </c>
    </row>
    <row r="667" spans="2:62" ht="18" customHeight="1">
      <c r="B667" s="401"/>
      <c r="C667" s="358"/>
      <c r="D667" s="358"/>
      <c r="E667" s="358"/>
      <c r="F667" s="358"/>
      <c r="G667" s="359"/>
      <c r="H667" s="122"/>
      <c r="I667" s="273"/>
      <c r="J667" s="268" t="s">
        <v>1653</v>
      </c>
      <c r="K667" s="60"/>
      <c r="L667" s="90"/>
      <c r="M667" s="90"/>
      <c r="N667" s="90"/>
      <c r="O667" s="90"/>
      <c r="P667" s="90"/>
      <c r="Q667" s="90"/>
      <c r="R667" s="90"/>
      <c r="S667" s="90"/>
      <c r="T667" s="227"/>
      <c r="U667" s="227"/>
      <c r="V667" s="273"/>
      <c r="W667" s="482" t="s">
        <v>1615</v>
      </c>
      <c r="X667" s="457"/>
      <c r="Y667" s="457"/>
      <c r="Z667" s="457"/>
      <c r="AA667" s="457"/>
      <c r="AB667" s="457"/>
      <c r="AC667" s="457"/>
      <c r="AD667" s="458"/>
      <c r="AE667" s="458"/>
      <c r="AF667" s="458"/>
      <c r="AG667" s="458"/>
      <c r="AH667" s="124" t="s">
        <v>139</v>
      </c>
    </row>
    <row r="668" spans="2:62" ht="13.5" customHeight="1">
      <c r="B668" s="402"/>
      <c r="C668" s="361"/>
      <c r="D668" s="361"/>
      <c r="E668" s="361"/>
      <c r="F668" s="361"/>
      <c r="G668" s="362"/>
      <c r="H668" s="123"/>
      <c r="I668" s="120"/>
      <c r="J668" s="120"/>
      <c r="K668" s="120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227"/>
      <c r="W668" s="227"/>
      <c r="X668" s="227"/>
      <c r="Y668" s="227"/>
      <c r="Z668" s="91"/>
      <c r="AA668" s="91"/>
      <c r="AB668" s="91"/>
      <c r="AC668" s="91"/>
      <c r="AD668" s="91"/>
      <c r="AE668" s="91"/>
      <c r="AF668" s="91"/>
      <c r="AG668" s="91"/>
      <c r="AH668" s="94"/>
    </row>
    <row r="669" spans="2:62" ht="13.5" customHeight="1">
      <c r="B669" s="459" t="s">
        <v>195</v>
      </c>
      <c r="C669" s="460"/>
      <c r="D669" s="465" t="s">
        <v>196</v>
      </c>
      <c r="E669" s="466"/>
      <c r="F669" s="466"/>
      <c r="G669" s="460"/>
      <c r="H669" s="484"/>
      <c r="I669" s="485"/>
      <c r="J669" s="485"/>
      <c r="K669" s="485"/>
      <c r="L669" s="485"/>
      <c r="M669" s="485"/>
      <c r="N669" s="485"/>
      <c r="O669" s="485"/>
      <c r="P669" s="485"/>
      <c r="Q669" s="485"/>
      <c r="R669" s="298" t="s">
        <v>66</v>
      </c>
      <c r="S669" s="298"/>
      <c r="T669" s="396"/>
      <c r="U669" s="354" t="s">
        <v>265</v>
      </c>
      <c r="V669" s="466"/>
      <c r="W669" s="466"/>
      <c r="X669" s="466"/>
      <c r="Y669" s="460"/>
      <c r="Z669" s="392"/>
      <c r="AA669" s="393"/>
      <c r="AB669" s="393"/>
      <c r="AC669" s="393"/>
      <c r="AD669" s="393"/>
      <c r="AE669" s="393"/>
      <c r="AF669" s="298" t="s">
        <v>66</v>
      </c>
      <c r="AG669" s="298"/>
      <c r="AH669" s="299"/>
      <c r="AK669" s="277" t="str">
        <f ca="1">Check!S795</f>
        <v/>
      </c>
      <c r="AL669" s="277"/>
      <c r="AM669" s="277"/>
      <c r="AN669" s="277"/>
      <c r="AO669" s="277"/>
      <c r="AP669" s="277"/>
      <c r="AQ669" s="277"/>
      <c r="AR669" s="277"/>
      <c r="AS669" s="277"/>
      <c r="AT669" s="277"/>
      <c r="AU669" s="277"/>
      <c r="AV669" s="277"/>
      <c r="AW669" s="277"/>
      <c r="AX669" s="277"/>
      <c r="AY669" s="277"/>
      <c r="AZ669" s="277"/>
      <c r="BA669" s="277"/>
      <c r="BB669" s="277"/>
      <c r="BC669" s="277"/>
      <c r="BD669" s="277"/>
      <c r="BE669" s="277"/>
      <c r="BF669" s="277"/>
      <c r="BG669" s="277"/>
      <c r="BH669" s="277"/>
      <c r="BI669" s="277"/>
      <c r="BJ669" s="277"/>
    </row>
    <row r="670" spans="2:62" ht="13.5" customHeight="1">
      <c r="B670" s="461"/>
      <c r="C670" s="462"/>
      <c r="D670" s="467"/>
      <c r="E670" s="468"/>
      <c r="F670" s="468"/>
      <c r="G670" s="462"/>
      <c r="H670" s="486"/>
      <c r="I670" s="487"/>
      <c r="J670" s="487"/>
      <c r="K670" s="487"/>
      <c r="L670" s="487"/>
      <c r="M670" s="487"/>
      <c r="N670" s="487"/>
      <c r="O670" s="487"/>
      <c r="P670" s="487"/>
      <c r="Q670" s="487"/>
      <c r="R670" s="298"/>
      <c r="S670" s="298"/>
      <c r="T670" s="396"/>
      <c r="U670" s="467"/>
      <c r="V670" s="468"/>
      <c r="W670" s="468"/>
      <c r="X670" s="468"/>
      <c r="Y670" s="462"/>
      <c r="Z670" s="392"/>
      <c r="AA670" s="393"/>
      <c r="AB670" s="393"/>
      <c r="AC670" s="393"/>
      <c r="AD670" s="393"/>
      <c r="AE670" s="393"/>
      <c r="AF670" s="298"/>
      <c r="AG670" s="298"/>
      <c r="AH670" s="299"/>
      <c r="AK670" s="277"/>
      <c r="AL670" s="277"/>
      <c r="AM670" s="277"/>
      <c r="AN670" s="277"/>
      <c r="AO670" s="277"/>
      <c r="AP670" s="277"/>
      <c r="AQ670" s="277"/>
      <c r="AR670" s="277"/>
      <c r="AS670" s="277"/>
      <c r="AT670" s="277"/>
      <c r="AU670" s="277"/>
      <c r="AV670" s="277"/>
      <c r="AW670" s="277"/>
      <c r="AX670" s="277"/>
      <c r="AY670" s="277"/>
      <c r="AZ670" s="277"/>
      <c r="BA670" s="277"/>
      <c r="BB670" s="277"/>
      <c r="BC670" s="277"/>
      <c r="BD670" s="277"/>
      <c r="BE670" s="277"/>
      <c r="BF670" s="277"/>
      <c r="BG670" s="277"/>
      <c r="BH670" s="277"/>
      <c r="BI670" s="277"/>
      <c r="BJ670" s="277"/>
    </row>
    <row r="671" spans="2:62">
      <c r="B671" s="463"/>
      <c r="C671" s="464"/>
      <c r="D671" s="469"/>
      <c r="E671" s="470"/>
      <c r="F671" s="470"/>
      <c r="G671" s="464"/>
      <c r="H671" s="488"/>
      <c r="I671" s="489"/>
      <c r="J671" s="489"/>
      <c r="K671" s="489"/>
      <c r="L671" s="489"/>
      <c r="M671" s="489"/>
      <c r="N671" s="489"/>
      <c r="O671" s="489"/>
      <c r="P671" s="489"/>
      <c r="Q671" s="489"/>
      <c r="R671" s="300"/>
      <c r="S671" s="300"/>
      <c r="T671" s="397"/>
      <c r="U671" s="469"/>
      <c r="V671" s="470"/>
      <c r="W671" s="470"/>
      <c r="X671" s="470"/>
      <c r="Y671" s="464"/>
      <c r="Z671" s="394"/>
      <c r="AA671" s="395"/>
      <c r="AB671" s="395"/>
      <c r="AC671" s="395"/>
      <c r="AD671" s="395"/>
      <c r="AE671" s="395"/>
      <c r="AF671" s="300"/>
      <c r="AG671" s="300"/>
      <c r="AH671" s="301"/>
    </row>
    <row r="672" spans="2:62" ht="24.95" customHeight="1">
      <c r="B672" s="451" t="s">
        <v>261</v>
      </c>
      <c r="C672" s="452"/>
      <c r="D672" s="452"/>
      <c r="E672" s="452"/>
      <c r="F672" s="452"/>
      <c r="G672" s="452"/>
      <c r="H672" s="452"/>
      <c r="I672" s="452"/>
      <c r="J672" s="452"/>
      <c r="K672" s="452"/>
      <c r="L672" s="452"/>
      <c r="M672" s="452"/>
      <c r="N672" s="452"/>
      <c r="O672" s="452"/>
      <c r="P672" s="323"/>
      <c r="Q672" s="323"/>
      <c r="R672" s="323"/>
      <c r="S672" s="323"/>
      <c r="T672" s="323"/>
      <c r="U672" s="36" t="s">
        <v>66</v>
      </c>
      <c r="V672" s="36"/>
      <c r="W672" s="36"/>
      <c r="X672" s="36"/>
      <c r="Y672" s="36"/>
      <c r="Z672" s="36"/>
      <c r="AA672" s="36"/>
      <c r="AB672" s="36"/>
      <c r="AC672" s="239"/>
      <c r="AD672" s="36"/>
      <c r="AE672" s="36"/>
      <c r="AF672" s="36"/>
      <c r="AG672" s="36"/>
      <c r="AH672" s="37"/>
      <c r="AK672" s="277" t="str">
        <f ca="1">Check!S797</f>
        <v/>
      </c>
      <c r="AL672" s="277"/>
      <c r="AM672" s="277"/>
      <c r="AN672" s="277"/>
      <c r="AO672" s="277"/>
      <c r="AP672" s="277"/>
      <c r="AQ672" s="277"/>
      <c r="AR672" s="277"/>
      <c r="AS672" s="277"/>
      <c r="AT672" s="277"/>
      <c r="AU672" s="277"/>
      <c r="AV672" s="277"/>
      <c r="AW672" s="277"/>
      <c r="AX672" s="277"/>
      <c r="AY672" s="277"/>
      <c r="AZ672" s="277"/>
      <c r="BA672" s="277"/>
      <c r="BB672" s="277"/>
      <c r="BC672" s="277"/>
      <c r="BD672" s="277"/>
      <c r="BE672" s="277"/>
      <c r="BF672" s="277"/>
      <c r="BG672" s="277"/>
      <c r="BH672" s="277"/>
      <c r="BI672" s="277"/>
      <c r="BJ672" s="277"/>
    </row>
    <row r="673" spans="2:62" ht="24" customHeight="1">
      <c r="B673" s="453" t="s">
        <v>199</v>
      </c>
      <c r="C673" s="433" t="s">
        <v>201</v>
      </c>
      <c r="D673" s="296"/>
      <c r="E673" s="296"/>
      <c r="F673" s="296"/>
      <c r="G673" s="296"/>
      <c r="H673" s="296"/>
      <c r="I673" s="296"/>
      <c r="J673" s="434"/>
      <c r="K673" s="422" t="s">
        <v>202</v>
      </c>
      <c r="L673" s="423"/>
      <c r="M673" s="423"/>
      <c r="N673" s="423"/>
      <c r="O673" s="423"/>
      <c r="P673" s="423"/>
      <c r="Q673" s="423"/>
      <c r="R673" s="456"/>
      <c r="S673" s="433" t="s">
        <v>201</v>
      </c>
      <c r="T673" s="296"/>
      <c r="U673" s="296"/>
      <c r="V673" s="296"/>
      <c r="W673" s="296"/>
      <c r="X673" s="296"/>
      <c r="Y673" s="296"/>
      <c r="Z673" s="434"/>
      <c r="AA673" s="422" t="s">
        <v>202</v>
      </c>
      <c r="AB673" s="423"/>
      <c r="AC673" s="423"/>
      <c r="AD673" s="423"/>
      <c r="AE673" s="423"/>
      <c r="AF673" s="423"/>
      <c r="AG673" s="423"/>
      <c r="AH673" s="424"/>
    </row>
    <row r="674" spans="2:62" ht="26.1" customHeight="1">
      <c r="B674" s="454"/>
      <c r="C674" s="291"/>
      <c r="D674" s="292"/>
      <c r="E674" s="292"/>
      <c r="F674" s="292"/>
      <c r="G674" s="292"/>
      <c r="H674" s="292"/>
      <c r="I674" s="292"/>
      <c r="J674" s="293"/>
      <c r="K674" s="294"/>
      <c r="L674" s="295"/>
      <c r="M674" s="295"/>
      <c r="N674" s="295"/>
      <c r="O674" s="295"/>
      <c r="P674" s="296" t="s">
        <v>200</v>
      </c>
      <c r="Q674" s="296"/>
      <c r="R674" s="442"/>
      <c r="S674" s="291"/>
      <c r="T674" s="292"/>
      <c r="U674" s="292"/>
      <c r="V674" s="292"/>
      <c r="W674" s="292"/>
      <c r="X674" s="292"/>
      <c r="Y674" s="292"/>
      <c r="Z674" s="293"/>
      <c r="AA674" s="294"/>
      <c r="AB674" s="295"/>
      <c r="AC674" s="295"/>
      <c r="AD674" s="295"/>
      <c r="AE674" s="295"/>
      <c r="AF674" s="296" t="s">
        <v>200</v>
      </c>
      <c r="AG674" s="296"/>
      <c r="AH674" s="297"/>
      <c r="AK674" s="278" t="s">
        <v>1671</v>
      </c>
      <c r="AL674" s="278"/>
      <c r="AM674" s="278"/>
      <c r="AN674" s="278"/>
      <c r="AO674" s="278"/>
      <c r="AP674" s="278"/>
      <c r="AQ674" s="278"/>
      <c r="AR674" s="278"/>
      <c r="AS674" s="278"/>
      <c r="AT674" s="278"/>
      <c r="AU674" s="278"/>
      <c r="AV674" s="278"/>
      <c r="AW674" s="278"/>
      <c r="AX674" s="278"/>
      <c r="AY674" s="278"/>
      <c r="AZ674" s="278"/>
      <c r="BA674" s="278"/>
      <c r="BB674" s="278"/>
      <c r="BC674" s="278"/>
      <c r="BD674" s="278"/>
      <c r="BE674" s="278"/>
      <c r="BF674" s="278"/>
      <c r="BG674" s="278"/>
      <c r="BH674" s="278"/>
      <c r="BI674" s="278"/>
      <c r="BJ674" s="278"/>
    </row>
    <row r="675" spans="2:62" ht="26.1" customHeight="1">
      <c r="B675" s="454"/>
      <c r="C675" s="291"/>
      <c r="D675" s="292"/>
      <c r="E675" s="292"/>
      <c r="F675" s="292"/>
      <c r="G675" s="292"/>
      <c r="H675" s="292"/>
      <c r="I675" s="292"/>
      <c r="J675" s="293"/>
      <c r="K675" s="294"/>
      <c r="L675" s="295"/>
      <c r="M675" s="295"/>
      <c r="N675" s="295"/>
      <c r="O675" s="295"/>
      <c r="P675" s="296" t="s">
        <v>200</v>
      </c>
      <c r="Q675" s="296"/>
      <c r="R675" s="442"/>
      <c r="S675" s="291"/>
      <c r="T675" s="292"/>
      <c r="U675" s="292"/>
      <c r="V675" s="292"/>
      <c r="W675" s="292"/>
      <c r="X675" s="292"/>
      <c r="Y675" s="292"/>
      <c r="Z675" s="293"/>
      <c r="AA675" s="294"/>
      <c r="AB675" s="295"/>
      <c r="AC675" s="295"/>
      <c r="AD675" s="295"/>
      <c r="AE675" s="295"/>
      <c r="AF675" s="296" t="s">
        <v>200</v>
      </c>
      <c r="AG675" s="296"/>
      <c r="AH675" s="297"/>
      <c r="AK675" s="278"/>
      <c r="AL675" s="278"/>
      <c r="AM675" s="278"/>
      <c r="AN675" s="278"/>
      <c r="AO675" s="278"/>
      <c r="AP675" s="278"/>
      <c r="AQ675" s="278"/>
      <c r="AR675" s="278"/>
      <c r="AS675" s="278"/>
      <c r="AT675" s="278"/>
      <c r="AU675" s="278"/>
      <c r="AV675" s="278"/>
      <c r="AW675" s="278"/>
      <c r="AX675" s="278"/>
      <c r="AY675" s="278"/>
      <c r="AZ675" s="278"/>
      <c r="BA675" s="278"/>
      <c r="BB675" s="278"/>
      <c r="BC675" s="278"/>
      <c r="BD675" s="278"/>
      <c r="BE675" s="278"/>
      <c r="BF675" s="278"/>
      <c r="BG675" s="278"/>
      <c r="BH675" s="278"/>
      <c r="BI675" s="278"/>
      <c r="BJ675" s="278"/>
    </row>
    <row r="676" spans="2:62" ht="26.1" customHeight="1">
      <c r="B676" s="454"/>
      <c r="C676" s="291"/>
      <c r="D676" s="292"/>
      <c r="E676" s="292"/>
      <c r="F676" s="292"/>
      <c r="G676" s="292"/>
      <c r="H676" s="292"/>
      <c r="I676" s="292"/>
      <c r="J676" s="293"/>
      <c r="K676" s="294"/>
      <c r="L676" s="295"/>
      <c r="M676" s="295"/>
      <c r="N676" s="295"/>
      <c r="O676" s="295"/>
      <c r="P676" s="296" t="s">
        <v>200</v>
      </c>
      <c r="Q676" s="296"/>
      <c r="R676" s="442"/>
      <c r="S676" s="291"/>
      <c r="T676" s="292"/>
      <c r="U676" s="292"/>
      <c r="V676" s="292"/>
      <c r="W676" s="292"/>
      <c r="X676" s="292"/>
      <c r="Y676" s="292"/>
      <c r="Z676" s="293"/>
      <c r="AA676" s="294"/>
      <c r="AB676" s="295"/>
      <c r="AC676" s="295"/>
      <c r="AD676" s="295"/>
      <c r="AE676" s="295"/>
      <c r="AF676" s="296" t="s">
        <v>200</v>
      </c>
      <c r="AG676" s="296"/>
      <c r="AH676" s="297"/>
      <c r="AK676" s="278"/>
      <c r="AL676" s="278"/>
      <c r="AM676" s="278"/>
      <c r="AN676" s="278"/>
      <c r="AO676" s="278"/>
      <c r="AP676" s="278"/>
      <c r="AQ676" s="278"/>
      <c r="AR676" s="278"/>
      <c r="AS676" s="278"/>
      <c r="AT676" s="278"/>
      <c r="AU676" s="278"/>
      <c r="AV676" s="278"/>
      <c r="AW676" s="278"/>
      <c r="AX676" s="278"/>
      <c r="AY676" s="278"/>
      <c r="AZ676" s="278"/>
      <c r="BA676" s="278"/>
      <c r="BB676" s="278"/>
      <c r="BC676" s="278"/>
      <c r="BD676" s="278"/>
      <c r="BE676" s="278"/>
      <c r="BF676" s="278"/>
      <c r="BG676" s="278"/>
      <c r="BH676" s="278"/>
      <c r="BI676" s="278"/>
      <c r="BJ676" s="278"/>
    </row>
    <row r="677" spans="2:62" ht="26.1" customHeight="1">
      <c r="B677" s="454"/>
      <c r="C677" s="291"/>
      <c r="D677" s="292"/>
      <c r="E677" s="292"/>
      <c r="F677" s="292"/>
      <c r="G677" s="292"/>
      <c r="H677" s="292"/>
      <c r="I677" s="292"/>
      <c r="J677" s="293"/>
      <c r="K677" s="294"/>
      <c r="L677" s="295"/>
      <c r="M677" s="295"/>
      <c r="N677" s="295"/>
      <c r="O677" s="295"/>
      <c r="P677" s="296" t="s">
        <v>200</v>
      </c>
      <c r="Q677" s="296"/>
      <c r="R677" s="442"/>
      <c r="S677" s="291"/>
      <c r="T677" s="292"/>
      <c r="U677" s="292"/>
      <c r="V677" s="292"/>
      <c r="W677" s="292"/>
      <c r="X677" s="292"/>
      <c r="Y677" s="292"/>
      <c r="Z677" s="293"/>
      <c r="AA677" s="294"/>
      <c r="AB677" s="295"/>
      <c r="AC677" s="295"/>
      <c r="AD677" s="295"/>
      <c r="AE677" s="295"/>
      <c r="AF677" s="296" t="s">
        <v>200</v>
      </c>
      <c r="AG677" s="296"/>
      <c r="AH677" s="29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</row>
    <row r="678" spans="2:62" ht="26.1" customHeight="1">
      <c r="B678" s="454"/>
      <c r="C678" s="291"/>
      <c r="D678" s="292"/>
      <c r="E678" s="292"/>
      <c r="F678" s="292"/>
      <c r="G678" s="292"/>
      <c r="H678" s="292"/>
      <c r="I678" s="292"/>
      <c r="J678" s="293"/>
      <c r="K678" s="294"/>
      <c r="L678" s="295"/>
      <c r="M678" s="295"/>
      <c r="N678" s="295"/>
      <c r="O678" s="295"/>
      <c r="P678" s="296" t="s">
        <v>200</v>
      </c>
      <c r="Q678" s="296"/>
      <c r="R678" s="442"/>
      <c r="S678" s="291"/>
      <c r="T678" s="292"/>
      <c r="U678" s="292"/>
      <c r="V678" s="292"/>
      <c r="W678" s="292"/>
      <c r="X678" s="292"/>
      <c r="Y678" s="292"/>
      <c r="Z678" s="293"/>
      <c r="AA678" s="294"/>
      <c r="AB678" s="295"/>
      <c r="AC678" s="295"/>
      <c r="AD678" s="295"/>
      <c r="AE678" s="295"/>
      <c r="AF678" s="296" t="s">
        <v>200</v>
      </c>
      <c r="AG678" s="296"/>
      <c r="AH678" s="297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</row>
    <row r="679" spans="2:62" ht="26.1" customHeight="1">
      <c r="B679" s="454"/>
      <c r="C679" s="291"/>
      <c r="D679" s="292"/>
      <c r="E679" s="292"/>
      <c r="F679" s="292"/>
      <c r="G679" s="292"/>
      <c r="H679" s="292"/>
      <c r="I679" s="292"/>
      <c r="J679" s="293"/>
      <c r="K679" s="294"/>
      <c r="L679" s="295"/>
      <c r="M679" s="295"/>
      <c r="N679" s="295"/>
      <c r="O679" s="295"/>
      <c r="P679" s="296" t="s">
        <v>200</v>
      </c>
      <c r="Q679" s="296"/>
      <c r="R679" s="442"/>
      <c r="S679" s="291"/>
      <c r="T679" s="292"/>
      <c r="U679" s="292"/>
      <c r="V679" s="292"/>
      <c r="W679" s="292"/>
      <c r="X679" s="292"/>
      <c r="Y679" s="292"/>
      <c r="Z679" s="293"/>
      <c r="AA679" s="294"/>
      <c r="AB679" s="295"/>
      <c r="AC679" s="295"/>
      <c r="AD679" s="295"/>
      <c r="AE679" s="295"/>
      <c r="AF679" s="296" t="s">
        <v>200</v>
      </c>
      <c r="AG679" s="296"/>
      <c r="AH679" s="297"/>
    </row>
    <row r="680" spans="2:62" ht="26.1" customHeight="1">
      <c r="B680" s="454"/>
      <c r="C680" s="291"/>
      <c r="D680" s="292"/>
      <c r="E680" s="292"/>
      <c r="F680" s="292"/>
      <c r="G680" s="292"/>
      <c r="H680" s="292"/>
      <c r="I680" s="292"/>
      <c r="J680" s="293"/>
      <c r="K680" s="294"/>
      <c r="L680" s="295"/>
      <c r="M680" s="295"/>
      <c r="N680" s="295"/>
      <c r="O680" s="295"/>
      <c r="P680" s="296" t="s">
        <v>200</v>
      </c>
      <c r="Q680" s="296"/>
      <c r="R680" s="442"/>
      <c r="S680" s="291"/>
      <c r="T680" s="292"/>
      <c r="U680" s="292"/>
      <c r="V680" s="292"/>
      <c r="W680" s="292"/>
      <c r="X680" s="292"/>
      <c r="Y680" s="292"/>
      <c r="Z680" s="293"/>
      <c r="AA680" s="294"/>
      <c r="AB680" s="295"/>
      <c r="AC680" s="295"/>
      <c r="AD680" s="295"/>
      <c r="AE680" s="295"/>
      <c r="AF680" s="296" t="s">
        <v>200</v>
      </c>
      <c r="AG680" s="296"/>
      <c r="AH680" s="297"/>
    </row>
    <row r="681" spans="2:62" ht="26.1" customHeight="1">
      <c r="B681" s="454"/>
      <c r="C681" s="291"/>
      <c r="D681" s="292"/>
      <c r="E681" s="292"/>
      <c r="F681" s="292"/>
      <c r="G681" s="292"/>
      <c r="H681" s="292"/>
      <c r="I681" s="292"/>
      <c r="J681" s="293"/>
      <c r="K681" s="294"/>
      <c r="L681" s="295"/>
      <c r="M681" s="295"/>
      <c r="N681" s="295"/>
      <c r="O681" s="295"/>
      <c r="P681" s="296" t="s">
        <v>200</v>
      </c>
      <c r="Q681" s="296"/>
      <c r="R681" s="442"/>
      <c r="S681" s="291"/>
      <c r="T681" s="292"/>
      <c r="U681" s="292"/>
      <c r="V681" s="292"/>
      <c r="W681" s="292"/>
      <c r="X681" s="292"/>
      <c r="Y681" s="292"/>
      <c r="Z681" s="293"/>
      <c r="AA681" s="294"/>
      <c r="AB681" s="295"/>
      <c r="AC681" s="295"/>
      <c r="AD681" s="295"/>
      <c r="AE681" s="295"/>
      <c r="AF681" s="296" t="s">
        <v>200</v>
      </c>
      <c r="AG681" s="296"/>
      <c r="AH681" s="297"/>
    </row>
    <row r="682" spans="2:62" ht="26.1" customHeight="1">
      <c r="B682" s="454"/>
      <c r="C682" s="291"/>
      <c r="D682" s="292"/>
      <c r="E682" s="292"/>
      <c r="F682" s="292"/>
      <c r="G682" s="292"/>
      <c r="H682" s="292"/>
      <c r="I682" s="292"/>
      <c r="J682" s="293"/>
      <c r="K682" s="294"/>
      <c r="L682" s="295"/>
      <c r="M682" s="295"/>
      <c r="N682" s="295"/>
      <c r="O682" s="295"/>
      <c r="P682" s="296" t="s">
        <v>200</v>
      </c>
      <c r="Q682" s="296"/>
      <c r="R682" s="442"/>
      <c r="S682" s="291"/>
      <c r="T682" s="292"/>
      <c r="U682" s="292"/>
      <c r="V682" s="292"/>
      <c r="W682" s="292"/>
      <c r="X682" s="292"/>
      <c r="Y682" s="292"/>
      <c r="Z682" s="293"/>
      <c r="AA682" s="294"/>
      <c r="AB682" s="295"/>
      <c r="AC682" s="295"/>
      <c r="AD682" s="295"/>
      <c r="AE682" s="295"/>
      <c r="AF682" s="296" t="s">
        <v>200</v>
      </c>
      <c r="AG682" s="296"/>
      <c r="AH682" s="297"/>
    </row>
    <row r="683" spans="2:62" ht="26.1" customHeight="1">
      <c r="B683" s="454"/>
      <c r="C683" s="291"/>
      <c r="D683" s="292"/>
      <c r="E683" s="292"/>
      <c r="F683" s="292"/>
      <c r="G683" s="292"/>
      <c r="H683" s="292"/>
      <c r="I683" s="292"/>
      <c r="J683" s="293"/>
      <c r="K683" s="294"/>
      <c r="L683" s="295"/>
      <c r="M683" s="295"/>
      <c r="N683" s="295"/>
      <c r="O683" s="295"/>
      <c r="P683" s="296" t="s">
        <v>200</v>
      </c>
      <c r="Q683" s="296"/>
      <c r="R683" s="442"/>
      <c r="S683" s="291"/>
      <c r="T683" s="292"/>
      <c r="U683" s="292"/>
      <c r="V683" s="292"/>
      <c r="W683" s="292"/>
      <c r="X683" s="292"/>
      <c r="Y683" s="292"/>
      <c r="Z683" s="293"/>
      <c r="AA683" s="294"/>
      <c r="AB683" s="295"/>
      <c r="AC683" s="295"/>
      <c r="AD683" s="295"/>
      <c r="AE683" s="295"/>
      <c r="AF683" s="296" t="s">
        <v>200</v>
      </c>
      <c r="AG683" s="296"/>
      <c r="AH683" s="297"/>
    </row>
    <row r="684" spans="2:62" ht="26.1" customHeight="1">
      <c r="B684" s="454"/>
      <c r="C684" s="291"/>
      <c r="D684" s="292"/>
      <c r="E684" s="292"/>
      <c r="F684" s="292"/>
      <c r="G684" s="292"/>
      <c r="H684" s="292"/>
      <c r="I684" s="292"/>
      <c r="J684" s="293"/>
      <c r="K684" s="294"/>
      <c r="L684" s="295"/>
      <c r="M684" s="295"/>
      <c r="N684" s="295"/>
      <c r="O684" s="295"/>
      <c r="P684" s="296" t="s">
        <v>200</v>
      </c>
      <c r="Q684" s="296"/>
      <c r="R684" s="442"/>
      <c r="S684" s="291"/>
      <c r="T684" s="292"/>
      <c r="U684" s="292"/>
      <c r="V684" s="292"/>
      <c r="W684" s="292"/>
      <c r="X684" s="292"/>
      <c r="Y684" s="292"/>
      <c r="Z684" s="293"/>
      <c r="AA684" s="294"/>
      <c r="AB684" s="295"/>
      <c r="AC684" s="295"/>
      <c r="AD684" s="295"/>
      <c r="AE684" s="295"/>
      <c r="AF684" s="296" t="s">
        <v>200</v>
      </c>
      <c r="AG684" s="296"/>
      <c r="AH684" s="297"/>
    </row>
    <row r="685" spans="2:62" ht="26.1" customHeight="1">
      <c r="B685" s="454"/>
      <c r="C685" s="291"/>
      <c r="D685" s="292"/>
      <c r="E685" s="292"/>
      <c r="F685" s="292"/>
      <c r="G685" s="292"/>
      <c r="H685" s="292"/>
      <c r="I685" s="292"/>
      <c r="J685" s="293"/>
      <c r="K685" s="294"/>
      <c r="L685" s="295"/>
      <c r="M685" s="295"/>
      <c r="N685" s="295"/>
      <c r="O685" s="295"/>
      <c r="P685" s="296" t="s">
        <v>200</v>
      </c>
      <c r="Q685" s="296"/>
      <c r="R685" s="442"/>
      <c r="S685" s="291"/>
      <c r="T685" s="292"/>
      <c r="U685" s="292"/>
      <c r="V685" s="292"/>
      <c r="W685" s="292"/>
      <c r="X685" s="292"/>
      <c r="Y685" s="292"/>
      <c r="Z685" s="293"/>
      <c r="AA685" s="294"/>
      <c r="AB685" s="295"/>
      <c r="AC685" s="295"/>
      <c r="AD685" s="295"/>
      <c r="AE685" s="295"/>
      <c r="AF685" s="296" t="s">
        <v>200</v>
      </c>
      <c r="AG685" s="296"/>
      <c r="AH685" s="297"/>
    </row>
    <row r="686" spans="2:62" ht="26.1" customHeight="1">
      <c r="B686" s="454"/>
      <c r="C686" s="291"/>
      <c r="D686" s="292"/>
      <c r="E686" s="292"/>
      <c r="F686" s="292"/>
      <c r="G686" s="292"/>
      <c r="H686" s="292"/>
      <c r="I686" s="292"/>
      <c r="J686" s="293"/>
      <c r="K686" s="294"/>
      <c r="L686" s="295"/>
      <c r="M686" s="295"/>
      <c r="N686" s="295"/>
      <c r="O686" s="295"/>
      <c r="P686" s="296" t="s">
        <v>200</v>
      </c>
      <c r="Q686" s="296"/>
      <c r="R686" s="442"/>
      <c r="S686" s="291"/>
      <c r="T686" s="292"/>
      <c r="U686" s="292"/>
      <c r="V686" s="292"/>
      <c r="W686" s="292"/>
      <c r="X686" s="292"/>
      <c r="Y686" s="292"/>
      <c r="Z686" s="293"/>
      <c r="AA686" s="294"/>
      <c r="AB686" s="295"/>
      <c r="AC686" s="295"/>
      <c r="AD686" s="295"/>
      <c r="AE686" s="295"/>
      <c r="AF686" s="296" t="s">
        <v>200</v>
      </c>
      <c r="AG686" s="296"/>
      <c r="AH686" s="297"/>
    </row>
    <row r="687" spans="2:62" ht="26.1" customHeight="1">
      <c r="B687" s="454"/>
      <c r="C687" s="291"/>
      <c r="D687" s="292"/>
      <c r="E687" s="292"/>
      <c r="F687" s="292"/>
      <c r="G687" s="292"/>
      <c r="H687" s="292"/>
      <c r="I687" s="292"/>
      <c r="J687" s="293"/>
      <c r="K687" s="294"/>
      <c r="L687" s="295"/>
      <c r="M687" s="295"/>
      <c r="N687" s="295"/>
      <c r="O687" s="295"/>
      <c r="P687" s="296" t="s">
        <v>200</v>
      </c>
      <c r="Q687" s="296"/>
      <c r="R687" s="442"/>
      <c r="S687" s="291"/>
      <c r="T687" s="292"/>
      <c r="U687" s="292"/>
      <c r="V687" s="292"/>
      <c r="W687" s="292"/>
      <c r="X687" s="292"/>
      <c r="Y687" s="292"/>
      <c r="Z687" s="293"/>
      <c r="AA687" s="294"/>
      <c r="AB687" s="295"/>
      <c r="AC687" s="295"/>
      <c r="AD687" s="295"/>
      <c r="AE687" s="295"/>
      <c r="AF687" s="296" t="s">
        <v>200</v>
      </c>
      <c r="AG687" s="296"/>
      <c r="AH687" s="297"/>
    </row>
    <row r="688" spans="2:62" ht="26.1" customHeight="1" thickBot="1">
      <c r="B688" s="455"/>
      <c r="C688" s="443"/>
      <c r="D688" s="444"/>
      <c r="E688" s="444"/>
      <c r="F688" s="444"/>
      <c r="G688" s="444"/>
      <c r="H688" s="444"/>
      <c r="I688" s="444"/>
      <c r="J688" s="445"/>
      <c r="K688" s="446"/>
      <c r="L688" s="447"/>
      <c r="M688" s="447"/>
      <c r="N688" s="447"/>
      <c r="O688" s="447"/>
      <c r="P688" s="448" t="s">
        <v>200</v>
      </c>
      <c r="Q688" s="448"/>
      <c r="R688" s="449"/>
      <c r="S688" s="443"/>
      <c r="T688" s="444"/>
      <c r="U688" s="444"/>
      <c r="V688" s="444"/>
      <c r="W688" s="444"/>
      <c r="X688" s="444"/>
      <c r="Y688" s="444"/>
      <c r="Z688" s="445"/>
      <c r="AA688" s="446"/>
      <c r="AB688" s="447"/>
      <c r="AC688" s="447"/>
      <c r="AD688" s="447"/>
      <c r="AE688" s="447"/>
      <c r="AF688" s="448" t="s">
        <v>200</v>
      </c>
      <c r="AG688" s="448"/>
      <c r="AH688" s="450"/>
    </row>
    <row r="689" spans="2:64" ht="14.25" thickBot="1"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</row>
    <row r="690" spans="2:64">
      <c r="B690" s="408" t="s">
        <v>241</v>
      </c>
      <c r="C690" s="409"/>
      <c r="D690" s="409"/>
      <c r="E690" s="41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79" t="s">
        <v>1623</v>
      </c>
      <c r="AC690" s="279"/>
      <c r="AD690" s="279"/>
      <c r="AE690" s="279"/>
      <c r="AF690" s="279"/>
      <c r="AG690" s="279"/>
      <c r="AH690" s="279"/>
      <c r="BL690" s="256">
        <f ca="1">Check!$N$27</f>
        <v>0</v>
      </c>
    </row>
    <row r="691" spans="2:64" ht="14.25" thickBot="1">
      <c r="B691" s="411"/>
      <c r="C691" s="412"/>
      <c r="D691" s="412"/>
      <c r="E691" s="413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</row>
    <row r="692" spans="2:64"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</row>
    <row r="693" spans="2:64" ht="25.5">
      <c r="B693" s="414" t="s">
        <v>224</v>
      </c>
      <c r="C693" s="415"/>
      <c r="D693" s="415"/>
      <c r="E693" s="415"/>
      <c r="F693" s="415"/>
      <c r="G693" s="415"/>
      <c r="H693" s="415"/>
      <c r="I693" s="415"/>
      <c r="J693" s="415"/>
      <c r="K693" s="415"/>
      <c r="L693" s="415"/>
      <c r="M693" s="415"/>
      <c r="N693" s="415"/>
      <c r="O693" s="415"/>
      <c r="P693" s="415"/>
      <c r="Q693" s="415"/>
      <c r="R693" s="415"/>
      <c r="S693" s="415"/>
      <c r="T693" s="415"/>
      <c r="U693" s="415"/>
      <c r="V693" s="415"/>
      <c r="W693" s="415"/>
      <c r="X693" s="415"/>
      <c r="Y693" s="415"/>
      <c r="Z693" s="415"/>
      <c r="AA693" s="415"/>
      <c r="AB693" s="415"/>
      <c r="AC693" s="415"/>
      <c r="AD693" s="415"/>
      <c r="AE693" s="415"/>
      <c r="AF693" s="415"/>
      <c r="AG693" s="415"/>
      <c r="AH693" s="415"/>
    </row>
    <row r="694" spans="2:64" ht="14.25" thickBot="1"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</row>
    <row r="695" spans="2:64" ht="24" customHeight="1" thickBot="1">
      <c r="B695" s="473" t="s">
        <v>203</v>
      </c>
      <c r="C695" s="474"/>
      <c r="D695" s="474"/>
      <c r="E695" s="474"/>
      <c r="F695" s="474"/>
      <c r="G695" s="474"/>
      <c r="H695" s="474"/>
      <c r="I695" s="474"/>
      <c r="J695" s="474"/>
      <c r="K695" s="474"/>
      <c r="L695" s="474"/>
      <c r="M695" s="474"/>
      <c r="N695" s="474"/>
      <c r="O695" s="474"/>
      <c r="P695" s="474"/>
      <c r="Q695" s="474"/>
      <c r="R695" s="474"/>
      <c r="S695" s="474"/>
      <c r="T695" s="474"/>
      <c r="U695" s="474"/>
      <c r="V695" s="474"/>
      <c r="W695" s="474"/>
      <c r="X695" s="474"/>
      <c r="Y695" s="474"/>
      <c r="Z695" s="474"/>
      <c r="AA695" s="474"/>
      <c r="AB695" s="474"/>
      <c r="AC695" s="474"/>
      <c r="AD695" s="474"/>
      <c r="AE695" s="474"/>
      <c r="AF695" s="474"/>
      <c r="AG695" s="474"/>
      <c r="AH695" s="475"/>
    </row>
    <row r="696" spans="2:64" ht="18" customHeight="1" thickTop="1">
      <c r="B696" s="476" t="s">
        <v>197</v>
      </c>
      <c r="C696" s="477"/>
      <c r="D696" s="477"/>
      <c r="E696" s="477"/>
      <c r="F696" s="477"/>
      <c r="G696" s="478"/>
      <c r="H696" s="121"/>
      <c r="I696" s="119"/>
      <c r="J696" s="119"/>
      <c r="K696" s="119"/>
      <c r="L696" s="89"/>
      <c r="M696" s="89"/>
      <c r="N696" s="89"/>
      <c r="O696" s="89"/>
      <c r="P696" s="89"/>
      <c r="Q696" s="89"/>
      <c r="R696" s="89"/>
      <c r="S696" s="89"/>
      <c r="T696" s="89"/>
      <c r="U696" s="89"/>
      <c r="V696" s="89"/>
      <c r="W696" s="89"/>
      <c r="X696" s="89"/>
      <c r="Y696" s="89"/>
      <c r="Z696" s="89"/>
      <c r="AA696" s="89"/>
      <c r="AB696" s="89"/>
      <c r="AC696" s="89"/>
      <c r="AD696" s="89"/>
      <c r="AE696" s="89"/>
      <c r="AF696" s="89"/>
      <c r="AG696" s="89"/>
      <c r="AH696" s="92"/>
    </row>
    <row r="697" spans="2:64" ht="18" customHeight="1">
      <c r="B697" s="401"/>
      <c r="C697" s="358"/>
      <c r="D697" s="358"/>
      <c r="E697" s="358"/>
      <c r="F697" s="358"/>
      <c r="G697" s="359"/>
      <c r="H697" s="122"/>
      <c r="I697" s="273"/>
      <c r="J697" s="268" t="s">
        <v>1649</v>
      </c>
      <c r="K697" s="60"/>
      <c r="L697" s="90"/>
      <c r="M697" s="90"/>
      <c r="N697" s="90"/>
      <c r="O697" s="90"/>
      <c r="P697" s="90"/>
      <c r="Q697" s="90"/>
      <c r="R697" s="90"/>
      <c r="S697" s="90"/>
      <c r="T697" s="227"/>
      <c r="U697" s="227"/>
      <c r="V697" s="273"/>
      <c r="W697" s="268" t="s">
        <v>1414</v>
      </c>
      <c r="X697" s="90"/>
      <c r="Y697" s="90"/>
      <c r="Z697" s="90"/>
      <c r="AA697" s="90"/>
      <c r="AB697" s="90"/>
      <c r="AC697" s="90"/>
      <c r="AD697" s="90"/>
      <c r="AE697" s="90"/>
      <c r="AF697" s="90"/>
      <c r="AG697" s="90"/>
      <c r="AH697" s="93"/>
      <c r="AK697" s="276" t="str">
        <f ca="1">Check!S861</f>
        <v/>
      </c>
      <c r="AL697" s="276"/>
      <c r="AM697" s="276"/>
      <c r="AN697" s="276"/>
      <c r="AO697" s="276"/>
      <c r="AP697" s="276"/>
      <c r="AQ697" s="276"/>
      <c r="AR697" s="276"/>
      <c r="AS697" s="276"/>
      <c r="AT697" s="276"/>
      <c r="AU697" s="276"/>
      <c r="AV697" s="276"/>
      <c r="AW697" s="276"/>
      <c r="AX697" s="276"/>
      <c r="AY697" s="276"/>
      <c r="AZ697" s="276"/>
      <c r="BA697" s="276"/>
      <c r="BB697" s="276"/>
      <c r="BC697" s="276"/>
      <c r="BD697" s="276"/>
      <c r="BE697" s="276"/>
      <c r="BF697" s="276"/>
      <c r="BG697" s="276"/>
      <c r="BH697" s="276"/>
      <c r="BI697" s="276"/>
      <c r="BJ697" s="276"/>
    </row>
    <row r="698" spans="2:64" ht="18" customHeight="1">
      <c r="B698" s="401"/>
      <c r="C698" s="358"/>
      <c r="D698" s="358"/>
      <c r="E698" s="358"/>
      <c r="F698" s="358"/>
      <c r="G698" s="359"/>
      <c r="H698" s="122"/>
      <c r="I698" s="273"/>
      <c r="J698" s="268" t="s">
        <v>1416</v>
      </c>
      <c r="K698" s="60"/>
      <c r="L698" s="90"/>
      <c r="M698" s="90"/>
      <c r="N698" s="90"/>
      <c r="O698" s="90"/>
      <c r="P698" s="90"/>
      <c r="Q698" s="90"/>
      <c r="R698" s="90"/>
      <c r="S698" s="90"/>
      <c r="T698" s="227"/>
      <c r="U698" s="227"/>
      <c r="V698" s="60"/>
      <c r="W698" s="101" t="s">
        <v>198</v>
      </c>
      <c r="X698" s="101"/>
      <c r="Y698" s="101"/>
      <c r="Z698" s="101"/>
      <c r="AA698" s="101"/>
      <c r="AB698" s="101"/>
      <c r="AC698" s="101"/>
      <c r="AD698" s="101"/>
      <c r="AE698" s="101"/>
      <c r="AF698" s="101"/>
      <c r="AG698" s="101"/>
      <c r="AH698" s="93"/>
    </row>
    <row r="699" spans="2:64" ht="18" customHeight="1">
      <c r="B699" s="401"/>
      <c r="C699" s="358"/>
      <c r="D699" s="358"/>
      <c r="E699" s="358"/>
      <c r="F699" s="358"/>
      <c r="G699" s="359"/>
      <c r="H699" s="122"/>
      <c r="I699" s="273"/>
      <c r="J699" s="268" t="s">
        <v>1663</v>
      </c>
      <c r="K699" s="60"/>
      <c r="L699" s="90"/>
      <c r="M699" s="90"/>
      <c r="N699" s="90"/>
      <c r="O699" s="90"/>
      <c r="P699" s="90"/>
      <c r="Q699" s="90"/>
      <c r="R699" s="90"/>
      <c r="S699" s="90"/>
      <c r="T699" s="227"/>
      <c r="U699" s="227"/>
      <c r="V699" s="60"/>
      <c r="W699" s="330" t="s">
        <v>205</v>
      </c>
      <c r="X699" s="330"/>
      <c r="Y699" s="330"/>
      <c r="Z699" s="330"/>
      <c r="AA699" s="330"/>
      <c r="AB699" s="330"/>
      <c r="AC699" s="330"/>
      <c r="AD699" s="330"/>
      <c r="AE699" s="330"/>
      <c r="AF699" s="479"/>
      <c r="AG699" s="479"/>
      <c r="AH699" s="124" t="s">
        <v>171</v>
      </c>
    </row>
    <row r="700" spans="2:64" ht="18" customHeight="1">
      <c r="B700" s="401"/>
      <c r="C700" s="358"/>
      <c r="D700" s="358"/>
      <c r="E700" s="358"/>
      <c r="F700" s="358"/>
      <c r="G700" s="359"/>
      <c r="H700" s="122"/>
      <c r="I700" s="273"/>
      <c r="J700" s="268" t="s">
        <v>1664</v>
      </c>
      <c r="K700" s="60"/>
      <c r="L700" s="90"/>
      <c r="M700" s="90"/>
      <c r="N700" s="90"/>
      <c r="O700" s="90"/>
      <c r="P700" s="90"/>
      <c r="Q700" s="90"/>
      <c r="R700" s="90"/>
      <c r="S700" s="90"/>
      <c r="T700" s="227"/>
      <c r="U700" s="227"/>
      <c r="V700" s="60"/>
      <c r="W700" s="480" t="s">
        <v>204</v>
      </c>
      <c r="X700" s="480"/>
      <c r="Y700" s="480"/>
      <c r="Z700" s="480"/>
      <c r="AA700" s="480"/>
      <c r="AB700" s="480"/>
      <c r="AC700" s="480"/>
      <c r="AD700" s="480"/>
      <c r="AE700" s="480"/>
      <c r="AF700" s="481"/>
      <c r="AG700" s="481"/>
      <c r="AH700" s="124" t="s">
        <v>171</v>
      </c>
    </row>
    <row r="701" spans="2:64" ht="18" customHeight="1">
      <c r="B701" s="401"/>
      <c r="C701" s="358"/>
      <c r="D701" s="358"/>
      <c r="E701" s="358"/>
      <c r="F701" s="358"/>
      <c r="G701" s="359"/>
      <c r="H701" s="122"/>
      <c r="I701" s="273"/>
      <c r="J701" s="268" t="s">
        <v>1665</v>
      </c>
      <c r="K701" s="60"/>
      <c r="L701" s="90"/>
      <c r="M701" s="90"/>
      <c r="N701" s="90"/>
      <c r="O701" s="90"/>
      <c r="P701" s="90"/>
      <c r="Q701" s="90"/>
      <c r="R701" s="90"/>
      <c r="S701" s="90"/>
      <c r="T701" s="227"/>
      <c r="U701" s="227"/>
      <c r="V701" s="273"/>
      <c r="W701" s="482" t="s">
        <v>1666</v>
      </c>
      <c r="X701" s="457"/>
      <c r="Y701" s="457"/>
      <c r="Z701" s="457"/>
      <c r="AA701" s="457"/>
      <c r="AB701" s="457"/>
      <c r="AC701" s="457"/>
      <c r="AD701" s="483"/>
      <c r="AE701" s="483"/>
      <c r="AF701" s="483"/>
      <c r="AG701" s="483"/>
      <c r="AH701" s="124"/>
    </row>
    <row r="702" spans="2:64" ht="18" customHeight="1">
      <c r="B702" s="401"/>
      <c r="C702" s="358"/>
      <c r="D702" s="358"/>
      <c r="E702" s="358"/>
      <c r="F702" s="358"/>
      <c r="G702" s="359"/>
      <c r="H702" s="122"/>
      <c r="I702" s="60"/>
      <c r="J702" s="60"/>
      <c r="K702" s="60"/>
      <c r="L702" s="90"/>
      <c r="M702" s="90"/>
      <c r="N702" s="90"/>
      <c r="O702" s="90"/>
      <c r="P702" s="90"/>
      <c r="Q702" s="90"/>
      <c r="R702" s="90"/>
      <c r="S702" s="90"/>
      <c r="T702" s="227"/>
      <c r="U702" s="227"/>
      <c r="V702" s="273"/>
      <c r="W702" s="457" t="s">
        <v>1615</v>
      </c>
      <c r="X702" s="457"/>
      <c r="Y702" s="457"/>
      <c r="Z702" s="457"/>
      <c r="AA702" s="457"/>
      <c r="AB702" s="457"/>
      <c r="AC702" s="457"/>
      <c r="AD702" s="458"/>
      <c r="AE702" s="458"/>
      <c r="AF702" s="458"/>
      <c r="AG702" s="458"/>
      <c r="AH702" s="124" t="s">
        <v>139</v>
      </c>
    </row>
    <row r="703" spans="2:64" ht="17.25">
      <c r="B703" s="402"/>
      <c r="C703" s="361"/>
      <c r="D703" s="361"/>
      <c r="E703" s="361"/>
      <c r="F703" s="361"/>
      <c r="G703" s="362"/>
      <c r="H703" s="123"/>
      <c r="I703" s="120"/>
      <c r="J703" s="120"/>
      <c r="K703" s="120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227"/>
      <c r="W703" s="227"/>
      <c r="X703" s="227"/>
      <c r="Y703" s="227"/>
      <c r="Z703" s="91"/>
      <c r="AA703" s="91"/>
      <c r="AB703" s="91"/>
      <c r="AC703" s="91"/>
      <c r="AD703" s="91"/>
      <c r="AE703" s="91"/>
      <c r="AF703" s="91"/>
      <c r="AG703" s="91"/>
      <c r="AH703" s="94"/>
    </row>
    <row r="704" spans="2:64" ht="13.5" customHeight="1">
      <c r="B704" s="459" t="s">
        <v>195</v>
      </c>
      <c r="C704" s="460"/>
      <c r="D704" s="465" t="s">
        <v>196</v>
      </c>
      <c r="E704" s="466"/>
      <c r="F704" s="466"/>
      <c r="G704" s="460"/>
      <c r="H704" s="471"/>
      <c r="I704" s="472"/>
      <c r="J704" s="472"/>
      <c r="K704" s="472"/>
      <c r="L704" s="472"/>
      <c r="M704" s="472"/>
      <c r="N704" s="472"/>
      <c r="O704" s="472"/>
      <c r="P704" s="472"/>
      <c r="Q704" s="472"/>
      <c r="R704" s="298" t="s">
        <v>66</v>
      </c>
      <c r="S704" s="298"/>
      <c r="T704" s="396"/>
      <c r="U704" s="354" t="s">
        <v>265</v>
      </c>
      <c r="V704" s="466"/>
      <c r="W704" s="466"/>
      <c r="X704" s="466"/>
      <c r="Y704" s="460"/>
      <c r="Z704" s="392"/>
      <c r="AA704" s="393"/>
      <c r="AB704" s="393"/>
      <c r="AC704" s="393"/>
      <c r="AD704" s="393"/>
      <c r="AE704" s="393"/>
      <c r="AF704" s="298" t="s">
        <v>66</v>
      </c>
      <c r="AG704" s="298"/>
      <c r="AH704" s="299"/>
      <c r="AK704" s="277" t="str">
        <f ca="1">Check!S872</f>
        <v/>
      </c>
      <c r="AL704" s="277"/>
      <c r="AM704" s="277"/>
      <c r="AN704" s="277"/>
      <c r="AO704" s="277"/>
      <c r="AP704" s="277"/>
      <c r="AQ704" s="277"/>
      <c r="AR704" s="277"/>
      <c r="AS704" s="277"/>
      <c r="AT704" s="277"/>
      <c r="AU704" s="277"/>
      <c r="AV704" s="277"/>
      <c r="AW704" s="277"/>
      <c r="AX704" s="277"/>
      <c r="AY704" s="277"/>
      <c r="AZ704" s="277"/>
      <c r="BA704" s="277"/>
      <c r="BB704" s="277"/>
      <c r="BC704" s="277"/>
      <c r="BD704" s="277"/>
      <c r="BE704" s="277"/>
      <c r="BF704" s="277"/>
      <c r="BG704" s="277"/>
      <c r="BH704" s="277"/>
      <c r="BI704" s="277"/>
      <c r="BJ704" s="277"/>
    </row>
    <row r="705" spans="2:62">
      <c r="B705" s="461"/>
      <c r="C705" s="462"/>
      <c r="D705" s="467"/>
      <c r="E705" s="468"/>
      <c r="F705" s="468"/>
      <c r="G705" s="462"/>
      <c r="H705" s="392"/>
      <c r="I705" s="393"/>
      <c r="J705" s="393"/>
      <c r="K705" s="393"/>
      <c r="L705" s="393"/>
      <c r="M705" s="393"/>
      <c r="N705" s="393"/>
      <c r="O705" s="393"/>
      <c r="P705" s="393"/>
      <c r="Q705" s="393"/>
      <c r="R705" s="298"/>
      <c r="S705" s="298"/>
      <c r="T705" s="396"/>
      <c r="U705" s="467"/>
      <c r="V705" s="468"/>
      <c r="W705" s="468"/>
      <c r="X705" s="468"/>
      <c r="Y705" s="462"/>
      <c r="Z705" s="392"/>
      <c r="AA705" s="393"/>
      <c r="AB705" s="393"/>
      <c r="AC705" s="393"/>
      <c r="AD705" s="393"/>
      <c r="AE705" s="393"/>
      <c r="AF705" s="298"/>
      <c r="AG705" s="298"/>
      <c r="AH705" s="299"/>
      <c r="AK705" s="277"/>
      <c r="AL705" s="277"/>
      <c r="AM705" s="277"/>
      <c r="AN705" s="277"/>
      <c r="AO705" s="277"/>
      <c r="AP705" s="277"/>
      <c r="AQ705" s="277"/>
      <c r="AR705" s="277"/>
      <c r="AS705" s="277"/>
      <c r="AT705" s="277"/>
      <c r="AU705" s="277"/>
      <c r="AV705" s="277"/>
      <c r="AW705" s="277"/>
      <c r="AX705" s="277"/>
      <c r="AY705" s="277"/>
      <c r="AZ705" s="277"/>
      <c r="BA705" s="277"/>
      <c r="BB705" s="277"/>
      <c r="BC705" s="277"/>
      <c r="BD705" s="277"/>
      <c r="BE705" s="277"/>
      <c r="BF705" s="277"/>
      <c r="BG705" s="277"/>
      <c r="BH705" s="277"/>
      <c r="BI705" s="277"/>
      <c r="BJ705" s="277"/>
    </row>
    <row r="706" spans="2:62">
      <c r="B706" s="463"/>
      <c r="C706" s="464"/>
      <c r="D706" s="469"/>
      <c r="E706" s="470"/>
      <c r="F706" s="470"/>
      <c r="G706" s="464"/>
      <c r="H706" s="394"/>
      <c r="I706" s="395"/>
      <c r="J706" s="395"/>
      <c r="K706" s="395"/>
      <c r="L706" s="395"/>
      <c r="M706" s="395"/>
      <c r="N706" s="395"/>
      <c r="O706" s="395"/>
      <c r="P706" s="395"/>
      <c r="Q706" s="395"/>
      <c r="R706" s="300"/>
      <c r="S706" s="300"/>
      <c r="T706" s="397"/>
      <c r="U706" s="469"/>
      <c r="V706" s="470"/>
      <c r="W706" s="470"/>
      <c r="X706" s="470"/>
      <c r="Y706" s="464"/>
      <c r="Z706" s="394"/>
      <c r="AA706" s="395"/>
      <c r="AB706" s="395"/>
      <c r="AC706" s="395"/>
      <c r="AD706" s="395"/>
      <c r="AE706" s="395"/>
      <c r="AF706" s="300"/>
      <c r="AG706" s="300"/>
      <c r="AH706" s="301"/>
    </row>
    <row r="707" spans="2:62" ht="24.95" customHeight="1">
      <c r="B707" s="451" t="s">
        <v>261</v>
      </c>
      <c r="C707" s="452"/>
      <c r="D707" s="452"/>
      <c r="E707" s="452"/>
      <c r="F707" s="452"/>
      <c r="G707" s="452"/>
      <c r="H707" s="452"/>
      <c r="I707" s="452"/>
      <c r="J707" s="452"/>
      <c r="K707" s="452"/>
      <c r="L707" s="452"/>
      <c r="M707" s="452"/>
      <c r="N707" s="452"/>
      <c r="O707" s="452"/>
      <c r="P707" s="323"/>
      <c r="Q707" s="323"/>
      <c r="R707" s="323"/>
      <c r="S707" s="323"/>
      <c r="T707" s="323"/>
      <c r="U707" s="36" t="s">
        <v>66</v>
      </c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F707" s="36"/>
      <c r="AG707" s="36"/>
      <c r="AH707" s="37"/>
      <c r="AK707" s="277" t="str">
        <f ca="1">Check!S874</f>
        <v/>
      </c>
      <c r="AL707" s="277"/>
      <c r="AM707" s="277"/>
      <c r="AN707" s="277"/>
      <c r="AO707" s="277"/>
      <c r="AP707" s="277"/>
      <c r="AQ707" s="277"/>
      <c r="AR707" s="277"/>
      <c r="AS707" s="277"/>
      <c r="AT707" s="277"/>
      <c r="AU707" s="277"/>
      <c r="AV707" s="277"/>
      <c r="AW707" s="277"/>
      <c r="AX707" s="277"/>
      <c r="AY707" s="277"/>
      <c r="AZ707" s="277"/>
      <c r="BA707" s="277"/>
      <c r="BB707" s="277"/>
      <c r="BC707" s="277"/>
      <c r="BD707" s="277"/>
      <c r="BE707" s="277"/>
      <c r="BF707" s="277"/>
      <c r="BG707" s="277"/>
      <c r="BH707" s="277"/>
      <c r="BI707" s="277"/>
      <c r="BJ707" s="277"/>
    </row>
    <row r="708" spans="2:62" ht="24" customHeight="1">
      <c r="B708" s="453" t="s">
        <v>199</v>
      </c>
      <c r="C708" s="433" t="s">
        <v>201</v>
      </c>
      <c r="D708" s="296"/>
      <c r="E708" s="296"/>
      <c r="F708" s="296"/>
      <c r="G708" s="296"/>
      <c r="H708" s="296"/>
      <c r="I708" s="296"/>
      <c r="J708" s="434"/>
      <c r="K708" s="422" t="s">
        <v>202</v>
      </c>
      <c r="L708" s="423"/>
      <c r="M708" s="423"/>
      <c r="N708" s="423"/>
      <c r="O708" s="423"/>
      <c r="P708" s="423"/>
      <c r="Q708" s="423"/>
      <c r="R708" s="456"/>
      <c r="S708" s="433" t="s">
        <v>201</v>
      </c>
      <c r="T708" s="296"/>
      <c r="U708" s="296"/>
      <c r="V708" s="296"/>
      <c r="W708" s="296"/>
      <c r="X708" s="296"/>
      <c r="Y708" s="296"/>
      <c r="Z708" s="434"/>
      <c r="AA708" s="422" t="s">
        <v>202</v>
      </c>
      <c r="AB708" s="423"/>
      <c r="AC708" s="423"/>
      <c r="AD708" s="423"/>
      <c r="AE708" s="423"/>
      <c r="AF708" s="423"/>
      <c r="AG708" s="423"/>
      <c r="AH708" s="424"/>
    </row>
    <row r="709" spans="2:62" ht="24.95" customHeight="1">
      <c r="B709" s="454"/>
      <c r="C709" s="291"/>
      <c r="D709" s="292"/>
      <c r="E709" s="292"/>
      <c r="F709" s="292"/>
      <c r="G709" s="292"/>
      <c r="H709" s="292"/>
      <c r="I709" s="292"/>
      <c r="J709" s="293"/>
      <c r="K709" s="294"/>
      <c r="L709" s="295"/>
      <c r="M709" s="295"/>
      <c r="N709" s="295"/>
      <c r="O709" s="295"/>
      <c r="P709" s="296" t="s">
        <v>200</v>
      </c>
      <c r="Q709" s="296"/>
      <c r="R709" s="442"/>
      <c r="S709" s="291"/>
      <c r="T709" s="292"/>
      <c r="U709" s="292"/>
      <c r="V709" s="292"/>
      <c r="W709" s="292"/>
      <c r="X709" s="292"/>
      <c r="Y709" s="292"/>
      <c r="Z709" s="293"/>
      <c r="AA709" s="294"/>
      <c r="AB709" s="295"/>
      <c r="AC709" s="295"/>
      <c r="AD709" s="295"/>
      <c r="AE709" s="295"/>
      <c r="AF709" s="296" t="s">
        <v>200</v>
      </c>
      <c r="AG709" s="296"/>
      <c r="AH709" s="297"/>
      <c r="AK709" s="278" t="s">
        <v>1671</v>
      </c>
      <c r="AL709" s="278"/>
      <c r="AM709" s="278"/>
      <c r="AN709" s="278"/>
      <c r="AO709" s="278"/>
      <c r="AP709" s="278"/>
      <c r="AQ709" s="278"/>
      <c r="AR709" s="278"/>
      <c r="AS709" s="278"/>
      <c r="AT709" s="278"/>
      <c r="AU709" s="278"/>
      <c r="AV709" s="278"/>
      <c r="AW709" s="278"/>
      <c r="AX709" s="278"/>
      <c r="AY709" s="278"/>
      <c r="AZ709" s="278"/>
      <c r="BA709" s="278"/>
      <c r="BB709" s="278"/>
      <c r="BC709" s="278"/>
      <c r="BD709" s="278"/>
      <c r="BE709" s="278"/>
      <c r="BF709" s="278"/>
      <c r="BG709" s="278"/>
      <c r="BH709" s="278"/>
      <c r="BI709" s="278"/>
      <c r="BJ709" s="278"/>
    </row>
    <row r="710" spans="2:62" ht="24.95" customHeight="1">
      <c r="B710" s="454"/>
      <c r="C710" s="291"/>
      <c r="D710" s="292"/>
      <c r="E710" s="292"/>
      <c r="F710" s="292"/>
      <c r="G710" s="292"/>
      <c r="H710" s="292"/>
      <c r="I710" s="292"/>
      <c r="J710" s="293"/>
      <c r="K710" s="294"/>
      <c r="L710" s="295"/>
      <c r="M710" s="295"/>
      <c r="N710" s="295"/>
      <c r="O710" s="295"/>
      <c r="P710" s="296" t="s">
        <v>200</v>
      </c>
      <c r="Q710" s="296"/>
      <c r="R710" s="442"/>
      <c r="S710" s="291"/>
      <c r="T710" s="292"/>
      <c r="U710" s="292"/>
      <c r="V710" s="292"/>
      <c r="W710" s="292"/>
      <c r="X710" s="292"/>
      <c r="Y710" s="292"/>
      <c r="Z710" s="293"/>
      <c r="AA710" s="294"/>
      <c r="AB710" s="295"/>
      <c r="AC710" s="295"/>
      <c r="AD710" s="295"/>
      <c r="AE710" s="295"/>
      <c r="AF710" s="296" t="s">
        <v>200</v>
      </c>
      <c r="AG710" s="296"/>
      <c r="AH710" s="297"/>
      <c r="AK710" s="278"/>
      <c r="AL710" s="278"/>
      <c r="AM710" s="278"/>
      <c r="AN710" s="278"/>
      <c r="AO710" s="278"/>
      <c r="AP710" s="278"/>
      <c r="AQ710" s="278"/>
      <c r="AR710" s="278"/>
      <c r="AS710" s="278"/>
      <c r="AT710" s="278"/>
      <c r="AU710" s="278"/>
      <c r="AV710" s="278"/>
      <c r="AW710" s="278"/>
      <c r="AX710" s="278"/>
      <c r="AY710" s="278"/>
      <c r="AZ710" s="278"/>
      <c r="BA710" s="278"/>
      <c r="BB710" s="278"/>
      <c r="BC710" s="278"/>
      <c r="BD710" s="278"/>
      <c r="BE710" s="278"/>
      <c r="BF710" s="278"/>
      <c r="BG710" s="278"/>
      <c r="BH710" s="278"/>
      <c r="BI710" s="278"/>
      <c r="BJ710" s="278"/>
    </row>
    <row r="711" spans="2:62" ht="24.95" customHeight="1">
      <c r="B711" s="454"/>
      <c r="C711" s="291"/>
      <c r="D711" s="292"/>
      <c r="E711" s="292"/>
      <c r="F711" s="292"/>
      <c r="G711" s="292"/>
      <c r="H711" s="292"/>
      <c r="I711" s="292"/>
      <c r="J711" s="293"/>
      <c r="K711" s="294"/>
      <c r="L711" s="295"/>
      <c r="M711" s="295"/>
      <c r="N711" s="295"/>
      <c r="O711" s="295"/>
      <c r="P711" s="296" t="s">
        <v>200</v>
      </c>
      <c r="Q711" s="296"/>
      <c r="R711" s="442"/>
      <c r="S711" s="291"/>
      <c r="T711" s="292"/>
      <c r="U711" s="292"/>
      <c r="V711" s="292"/>
      <c r="W711" s="292"/>
      <c r="X711" s="292"/>
      <c r="Y711" s="292"/>
      <c r="Z711" s="293"/>
      <c r="AA711" s="294"/>
      <c r="AB711" s="295"/>
      <c r="AC711" s="295"/>
      <c r="AD711" s="295"/>
      <c r="AE711" s="295"/>
      <c r="AF711" s="296" t="s">
        <v>200</v>
      </c>
      <c r="AG711" s="296"/>
      <c r="AH711" s="297"/>
      <c r="AK711" s="278"/>
      <c r="AL711" s="278"/>
      <c r="AM711" s="278"/>
      <c r="AN711" s="278"/>
      <c r="AO711" s="278"/>
      <c r="AP711" s="278"/>
      <c r="AQ711" s="278"/>
      <c r="AR711" s="278"/>
      <c r="AS711" s="278"/>
      <c r="AT711" s="278"/>
      <c r="AU711" s="278"/>
      <c r="AV711" s="278"/>
      <c r="AW711" s="278"/>
      <c r="AX711" s="278"/>
      <c r="AY711" s="278"/>
      <c r="AZ711" s="278"/>
      <c r="BA711" s="278"/>
      <c r="BB711" s="278"/>
      <c r="BC711" s="278"/>
      <c r="BD711" s="278"/>
      <c r="BE711" s="278"/>
      <c r="BF711" s="278"/>
      <c r="BG711" s="278"/>
      <c r="BH711" s="278"/>
      <c r="BI711" s="278"/>
      <c r="BJ711" s="278"/>
    </row>
    <row r="712" spans="2:62" ht="24.95" customHeight="1">
      <c r="B712" s="454"/>
      <c r="C712" s="291"/>
      <c r="D712" s="292"/>
      <c r="E712" s="292"/>
      <c r="F712" s="292"/>
      <c r="G712" s="292"/>
      <c r="H712" s="292"/>
      <c r="I712" s="292"/>
      <c r="J712" s="293"/>
      <c r="K712" s="294"/>
      <c r="L712" s="295"/>
      <c r="M712" s="295"/>
      <c r="N712" s="295"/>
      <c r="O712" s="295"/>
      <c r="P712" s="296" t="s">
        <v>200</v>
      </c>
      <c r="Q712" s="296"/>
      <c r="R712" s="442"/>
      <c r="S712" s="291"/>
      <c r="T712" s="292"/>
      <c r="U712" s="292"/>
      <c r="V712" s="292"/>
      <c r="W712" s="292"/>
      <c r="X712" s="292"/>
      <c r="Y712" s="292"/>
      <c r="Z712" s="293"/>
      <c r="AA712" s="294"/>
      <c r="AB712" s="295"/>
      <c r="AC712" s="295"/>
      <c r="AD712" s="295"/>
      <c r="AE712" s="295"/>
      <c r="AF712" s="296" t="s">
        <v>200</v>
      </c>
      <c r="AG712" s="296"/>
      <c r="AH712" s="297"/>
    </row>
    <row r="713" spans="2:62" ht="24.95" customHeight="1">
      <c r="B713" s="454"/>
      <c r="C713" s="291"/>
      <c r="D713" s="292"/>
      <c r="E713" s="292"/>
      <c r="F713" s="292"/>
      <c r="G713" s="292"/>
      <c r="H713" s="292"/>
      <c r="I713" s="292"/>
      <c r="J713" s="293"/>
      <c r="K713" s="294"/>
      <c r="L713" s="295"/>
      <c r="M713" s="295"/>
      <c r="N713" s="295"/>
      <c r="O713" s="295"/>
      <c r="P713" s="296" t="s">
        <v>200</v>
      </c>
      <c r="Q713" s="296"/>
      <c r="R713" s="442"/>
      <c r="S713" s="291"/>
      <c r="T713" s="292"/>
      <c r="U713" s="292"/>
      <c r="V713" s="292"/>
      <c r="W713" s="292"/>
      <c r="X713" s="292"/>
      <c r="Y713" s="292"/>
      <c r="Z713" s="293"/>
      <c r="AA713" s="294"/>
      <c r="AB713" s="295"/>
      <c r="AC713" s="295"/>
      <c r="AD713" s="295"/>
      <c r="AE713" s="295"/>
      <c r="AF713" s="296" t="s">
        <v>200</v>
      </c>
      <c r="AG713" s="296"/>
      <c r="AH713" s="297"/>
    </row>
    <row r="714" spans="2:62" ht="24.95" customHeight="1">
      <c r="B714" s="454"/>
      <c r="C714" s="291"/>
      <c r="D714" s="292"/>
      <c r="E714" s="292"/>
      <c r="F714" s="292"/>
      <c r="G714" s="292"/>
      <c r="H714" s="292"/>
      <c r="I714" s="292"/>
      <c r="J714" s="293"/>
      <c r="K714" s="294"/>
      <c r="L714" s="295"/>
      <c r="M714" s="295"/>
      <c r="N714" s="295"/>
      <c r="O714" s="295"/>
      <c r="P714" s="296" t="s">
        <v>200</v>
      </c>
      <c r="Q714" s="296"/>
      <c r="R714" s="442"/>
      <c r="S714" s="291"/>
      <c r="T714" s="292"/>
      <c r="U714" s="292"/>
      <c r="V714" s="292"/>
      <c r="W714" s="292"/>
      <c r="X714" s="292"/>
      <c r="Y714" s="292"/>
      <c r="Z714" s="293"/>
      <c r="AA714" s="294"/>
      <c r="AB714" s="295"/>
      <c r="AC714" s="295"/>
      <c r="AD714" s="295"/>
      <c r="AE714" s="295"/>
      <c r="AF714" s="296" t="s">
        <v>200</v>
      </c>
      <c r="AG714" s="296"/>
      <c r="AH714" s="297"/>
    </row>
    <row r="715" spans="2:62" ht="24.95" customHeight="1">
      <c r="B715" s="454"/>
      <c r="C715" s="291"/>
      <c r="D715" s="292"/>
      <c r="E715" s="292"/>
      <c r="F715" s="292"/>
      <c r="G715" s="292"/>
      <c r="H715" s="292"/>
      <c r="I715" s="292"/>
      <c r="J715" s="293"/>
      <c r="K715" s="294"/>
      <c r="L715" s="295"/>
      <c r="M715" s="295"/>
      <c r="N715" s="295"/>
      <c r="O715" s="295"/>
      <c r="P715" s="296" t="s">
        <v>200</v>
      </c>
      <c r="Q715" s="296"/>
      <c r="R715" s="442"/>
      <c r="S715" s="291"/>
      <c r="T715" s="292"/>
      <c r="U715" s="292"/>
      <c r="V715" s="292"/>
      <c r="W715" s="292"/>
      <c r="X715" s="292"/>
      <c r="Y715" s="292"/>
      <c r="Z715" s="293"/>
      <c r="AA715" s="294"/>
      <c r="AB715" s="295"/>
      <c r="AC715" s="295"/>
      <c r="AD715" s="295"/>
      <c r="AE715" s="295"/>
      <c r="AF715" s="296" t="s">
        <v>200</v>
      </c>
      <c r="AG715" s="296"/>
      <c r="AH715" s="297"/>
    </row>
    <row r="716" spans="2:62" ht="24.95" customHeight="1">
      <c r="B716" s="454"/>
      <c r="C716" s="291"/>
      <c r="D716" s="292"/>
      <c r="E716" s="292"/>
      <c r="F716" s="292"/>
      <c r="G716" s="292"/>
      <c r="H716" s="292"/>
      <c r="I716" s="292"/>
      <c r="J716" s="293"/>
      <c r="K716" s="294"/>
      <c r="L716" s="295"/>
      <c r="M716" s="295"/>
      <c r="N716" s="295"/>
      <c r="O716" s="295"/>
      <c r="P716" s="296" t="s">
        <v>200</v>
      </c>
      <c r="Q716" s="296"/>
      <c r="R716" s="442"/>
      <c r="S716" s="291"/>
      <c r="T716" s="292"/>
      <c r="U716" s="292"/>
      <c r="V716" s="292"/>
      <c r="W716" s="292"/>
      <c r="X716" s="292"/>
      <c r="Y716" s="292"/>
      <c r="Z716" s="293"/>
      <c r="AA716" s="294"/>
      <c r="AB716" s="295"/>
      <c r="AC716" s="295"/>
      <c r="AD716" s="295"/>
      <c r="AE716" s="295"/>
      <c r="AF716" s="296" t="s">
        <v>200</v>
      </c>
      <c r="AG716" s="296"/>
      <c r="AH716" s="297"/>
    </row>
    <row r="717" spans="2:62" ht="24.95" customHeight="1">
      <c r="B717" s="454"/>
      <c r="C717" s="291"/>
      <c r="D717" s="292"/>
      <c r="E717" s="292"/>
      <c r="F717" s="292"/>
      <c r="G717" s="292"/>
      <c r="H717" s="292"/>
      <c r="I717" s="292"/>
      <c r="J717" s="293"/>
      <c r="K717" s="294"/>
      <c r="L717" s="295"/>
      <c r="M717" s="295"/>
      <c r="N717" s="295"/>
      <c r="O717" s="295"/>
      <c r="P717" s="296" t="s">
        <v>200</v>
      </c>
      <c r="Q717" s="296"/>
      <c r="R717" s="442"/>
      <c r="S717" s="291"/>
      <c r="T717" s="292"/>
      <c r="U717" s="292"/>
      <c r="V717" s="292"/>
      <c r="W717" s="292"/>
      <c r="X717" s="292"/>
      <c r="Y717" s="292"/>
      <c r="Z717" s="293"/>
      <c r="AA717" s="294"/>
      <c r="AB717" s="295"/>
      <c r="AC717" s="295"/>
      <c r="AD717" s="295"/>
      <c r="AE717" s="295"/>
      <c r="AF717" s="296" t="s">
        <v>200</v>
      </c>
      <c r="AG717" s="296"/>
      <c r="AH717" s="297"/>
    </row>
    <row r="718" spans="2:62" ht="24.95" customHeight="1">
      <c r="B718" s="454"/>
      <c r="C718" s="291"/>
      <c r="D718" s="292"/>
      <c r="E718" s="292"/>
      <c r="F718" s="292"/>
      <c r="G718" s="292"/>
      <c r="H718" s="292"/>
      <c r="I718" s="292"/>
      <c r="J718" s="293"/>
      <c r="K718" s="294"/>
      <c r="L718" s="295"/>
      <c r="M718" s="295"/>
      <c r="N718" s="295"/>
      <c r="O718" s="295"/>
      <c r="P718" s="296" t="s">
        <v>200</v>
      </c>
      <c r="Q718" s="296"/>
      <c r="R718" s="442"/>
      <c r="S718" s="291"/>
      <c r="T718" s="292"/>
      <c r="U718" s="292"/>
      <c r="V718" s="292"/>
      <c r="W718" s="292"/>
      <c r="X718" s="292"/>
      <c r="Y718" s="292"/>
      <c r="Z718" s="293"/>
      <c r="AA718" s="294"/>
      <c r="AB718" s="295"/>
      <c r="AC718" s="295"/>
      <c r="AD718" s="295"/>
      <c r="AE718" s="295"/>
      <c r="AF718" s="296" t="s">
        <v>200</v>
      </c>
      <c r="AG718" s="296"/>
      <c r="AH718" s="297"/>
    </row>
    <row r="719" spans="2:62" ht="24.95" customHeight="1">
      <c r="B719" s="454"/>
      <c r="C719" s="291"/>
      <c r="D719" s="292"/>
      <c r="E719" s="292"/>
      <c r="F719" s="292"/>
      <c r="G719" s="292"/>
      <c r="H719" s="292"/>
      <c r="I719" s="292"/>
      <c r="J719" s="293"/>
      <c r="K719" s="294"/>
      <c r="L719" s="295"/>
      <c r="M719" s="295"/>
      <c r="N719" s="295"/>
      <c r="O719" s="295"/>
      <c r="P719" s="296" t="s">
        <v>200</v>
      </c>
      <c r="Q719" s="296"/>
      <c r="R719" s="442"/>
      <c r="S719" s="291"/>
      <c r="T719" s="292"/>
      <c r="U719" s="292"/>
      <c r="V719" s="292"/>
      <c r="W719" s="292"/>
      <c r="X719" s="292"/>
      <c r="Y719" s="292"/>
      <c r="Z719" s="293"/>
      <c r="AA719" s="294"/>
      <c r="AB719" s="295"/>
      <c r="AC719" s="295"/>
      <c r="AD719" s="295"/>
      <c r="AE719" s="295"/>
      <c r="AF719" s="296" t="s">
        <v>200</v>
      </c>
      <c r="AG719" s="296"/>
      <c r="AH719" s="297"/>
    </row>
    <row r="720" spans="2:62" ht="24.95" customHeight="1">
      <c r="B720" s="454"/>
      <c r="C720" s="291"/>
      <c r="D720" s="292"/>
      <c r="E720" s="292"/>
      <c r="F720" s="292"/>
      <c r="G720" s="292"/>
      <c r="H720" s="292"/>
      <c r="I720" s="292"/>
      <c r="J720" s="293"/>
      <c r="K720" s="294"/>
      <c r="L720" s="295"/>
      <c r="M720" s="295"/>
      <c r="N720" s="295"/>
      <c r="O720" s="295"/>
      <c r="P720" s="296" t="s">
        <v>200</v>
      </c>
      <c r="Q720" s="296"/>
      <c r="R720" s="442"/>
      <c r="S720" s="291"/>
      <c r="T720" s="292"/>
      <c r="U720" s="292"/>
      <c r="V720" s="292"/>
      <c r="W720" s="292"/>
      <c r="X720" s="292"/>
      <c r="Y720" s="292"/>
      <c r="Z720" s="293"/>
      <c r="AA720" s="294"/>
      <c r="AB720" s="295"/>
      <c r="AC720" s="295"/>
      <c r="AD720" s="295"/>
      <c r="AE720" s="295"/>
      <c r="AF720" s="296" t="s">
        <v>200</v>
      </c>
      <c r="AG720" s="296"/>
      <c r="AH720" s="297"/>
    </row>
    <row r="721" spans="2:34" ht="24.95" customHeight="1">
      <c r="B721" s="454"/>
      <c r="C721" s="291"/>
      <c r="D721" s="292"/>
      <c r="E721" s="292"/>
      <c r="F721" s="292"/>
      <c r="G721" s="292"/>
      <c r="H721" s="292"/>
      <c r="I721" s="292"/>
      <c r="J721" s="293"/>
      <c r="K721" s="294"/>
      <c r="L721" s="295"/>
      <c r="M721" s="295"/>
      <c r="N721" s="295"/>
      <c r="O721" s="295"/>
      <c r="P721" s="296" t="s">
        <v>200</v>
      </c>
      <c r="Q721" s="296"/>
      <c r="R721" s="442"/>
      <c r="S721" s="291"/>
      <c r="T721" s="292"/>
      <c r="U721" s="292"/>
      <c r="V721" s="292"/>
      <c r="W721" s="292"/>
      <c r="X721" s="292"/>
      <c r="Y721" s="292"/>
      <c r="Z721" s="293"/>
      <c r="AA721" s="294"/>
      <c r="AB721" s="295"/>
      <c r="AC721" s="295"/>
      <c r="AD721" s="295"/>
      <c r="AE721" s="295"/>
      <c r="AF721" s="296" t="s">
        <v>200</v>
      </c>
      <c r="AG721" s="296"/>
      <c r="AH721" s="297"/>
    </row>
    <row r="722" spans="2:34" ht="24.95" customHeight="1">
      <c r="B722" s="454"/>
      <c r="C722" s="291"/>
      <c r="D722" s="292"/>
      <c r="E722" s="292"/>
      <c r="F722" s="292"/>
      <c r="G722" s="292"/>
      <c r="H722" s="292"/>
      <c r="I722" s="292"/>
      <c r="J722" s="293"/>
      <c r="K722" s="294"/>
      <c r="L722" s="295"/>
      <c r="M722" s="295"/>
      <c r="N722" s="295"/>
      <c r="O722" s="295"/>
      <c r="P722" s="296" t="s">
        <v>200</v>
      </c>
      <c r="Q722" s="296"/>
      <c r="R722" s="442"/>
      <c r="S722" s="291"/>
      <c r="T722" s="292"/>
      <c r="U722" s="292"/>
      <c r="V722" s="292"/>
      <c r="W722" s="292"/>
      <c r="X722" s="292"/>
      <c r="Y722" s="292"/>
      <c r="Z722" s="293"/>
      <c r="AA722" s="294"/>
      <c r="AB722" s="295"/>
      <c r="AC722" s="295"/>
      <c r="AD722" s="295"/>
      <c r="AE722" s="295"/>
      <c r="AF722" s="296" t="s">
        <v>200</v>
      </c>
      <c r="AG722" s="296"/>
      <c r="AH722" s="297"/>
    </row>
    <row r="723" spans="2:34" ht="24.95" customHeight="1" thickBot="1">
      <c r="B723" s="455"/>
      <c r="C723" s="443"/>
      <c r="D723" s="444"/>
      <c r="E723" s="444"/>
      <c r="F723" s="444"/>
      <c r="G723" s="444"/>
      <c r="H723" s="444"/>
      <c r="I723" s="444"/>
      <c r="J723" s="445"/>
      <c r="K723" s="446"/>
      <c r="L723" s="447"/>
      <c r="M723" s="447"/>
      <c r="N723" s="447"/>
      <c r="O723" s="447"/>
      <c r="P723" s="448" t="s">
        <v>200</v>
      </c>
      <c r="Q723" s="448"/>
      <c r="R723" s="449"/>
      <c r="S723" s="443"/>
      <c r="T723" s="444"/>
      <c r="U723" s="444"/>
      <c r="V723" s="444"/>
      <c r="W723" s="444"/>
      <c r="X723" s="444"/>
      <c r="Y723" s="444"/>
      <c r="Z723" s="445"/>
      <c r="AA723" s="446"/>
      <c r="AB723" s="447"/>
      <c r="AC723" s="447"/>
      <c r="AD723" s="447"/>
      <c r="AE723" s="447"/>
      <c r="AF723" s="448" t="s">
        <v>200</v>
      </c>
      <c r="AG723" s="448"/>
      <c r="AH723" s="450"/>
    </row>
    <row r="724" spans="2:34"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</row>
    <row r="725" spans="2:34">
      <c r="AB725" s="279" t="s">
        <v>1623</v>
      </c>
      <c r="AC725" s="279"/>
      <c r="AD725" s="279"/>
      <c r="AE725" s="279"/>
      <c r="AF725" s="279"/>
      <c r="AG725" s="279"/>
      <c r="AH725" s="279"/>
    </row>
    <row r="726" spans="2:34"/>
  </sheetData>
  <sheetProtection password="E1E1" sheet="1" objects="1" scenarios="1"/>
  <sortState ref="AO82:AO85">
    <sortCondition ref="AO78"/>
  </sortState>
  <dataConsolidate/>
  <mergeCells count="1753">
    <mergeCell ref="T112:AB112"/>
    <mergeCell ref="AE271:AH271"/>
    <mergeCell ref="AE315:AH315"/>
    <mergeCell ref="AE561:AH561"/>
    <mergeCell ref="AK257:BJ258"/>
    <mergeCell ref="AK262:BJ263"/>
    <mergeCell ref="AK264:BJ264"/>
    <mergeCell ref="AK297:BJ297"/>
    <mergeCell ref="AK298:BJ299"/>
    <mergeCell ref="AK301:BJ302"/>
    <mergeCell ref="AK306:BJ307"/>
    <mergeCell ref="AK308:BJ308"/>
    <mergeCell ref="AK340:BJ341"/>
    <mergeCell ref="AK169:BJ169"/>
    <mergeCell ref="AK100:BJ100"/>
    <mergeCell ref="AK204:BJ204"/>
    <mergeCell ref="AK207:BJ208"/>
    <mergeCell ref="AK209:BJ211"/>
    <mergeCell ref="AK213:BJ214"/>
    <mergeCell ref="AK220:BJ220"/>
    <mergeCell ref="AK226:BJ227"/>
    <mergeCell ref="AK254:BJ255"/>
    <mergeCell ref="AK253:BJ253"/>
    <mergeCell ref="Y271:AA271"/>
    <mergeCell ref="AB271:AD271"/>
    <mergeCell ref="T280:X280"/>
    <mergeCell ref="Y280:AC280"/>
    <mergeCell ref="AD280:AH280"/>
    <mergeCell ref="Y282:AC282"/>
    <mergeCell ref="AD282:AH282"/>
    <mergeCell ref="Y315:AA315"/>
    <mergeCell ref="AB315:AD315"/>
    <mergeCell ref="AK95:BJ95"/>
    <mergeCell ref="AK97:BJ98"/>
    <mergeCell ref="Z148:AD149"/>
    <mergeCell ref="Z156:AD157"/>
    <mergeCell ref="Z163:AD164"/>
    <mergeCell ref="Z171:AD172"/>
    <mergeCell ref="Z178:AD179"/>
    <mergeCell ref="AE156:AF157"/>
    <mergeCell ref="AG156:AG157"/>
    <mergeCell ref="AE163:AF164"/>
    <mergeCell ref="AG163:AG164"/>
    <mergeCell ref="AE171:AF172"/>
    <mergeCell ref="AG171:AG172"/>
    <mergeCell ref="AK136:BJ137"/>
    <mergeCell ref="AK139:BJ142"/>
    <mergeCell ref="AK144:BJ145"/>
    <mergeCell ref="AK153:BJ153"/>
    <mergeCell ref="AK156:BJ156"/>
    <mergeCell ref="AK159:BJ159"/>
    <mergeCell ref="AK162:BJ162"/>
    <mergeCell ref="AK165:BJ165"/>
    <mergeCell ref="S124:Z124"/>
    <mergeCell ref="AA124:AE124"/>
    <mergeCell ref="AF124:AH124"/>
    <mergeCell ref="S123:Z123"/>
    <mergeCell ref="AA123:AE123"/>
    <mergeCell ref="AA121:AH121"/>
    <mergeCell ref="R113:T113"/>
    <mergeCell ref="U113:W113"/>
    <mergeCell ref="S122:Z122"/>
    <mergeCell ref="AA122:AE122"/>
    <mergeCell ref="AF122:AH122"/>
    <mergeCell ref="F10:N10"/>
    <mergeCell ref="W10:AH10"/>
    <mergeCell ref="O10:V10"/>
    <mergeCell ref="AK7:BJ8"/>
    <mergeCell ref="AK9:BJ10"/>
    <mergeCell ref="AD61:AH62"/>
    <mergeCell ref="AB39:AH39"/>
    <mergeCell ref="AB41:AH41"/>
    <mergeCell ref="AB36:AH36"/>
    <mergeCell ref="AB37:AH37"/>
    <mergeCell ref="X55:AE55"/>
    <mergeCell ref="AF55:AH55"/>
    <mergeCell ref="X56:AE56"/>
    <mergeCell ref="AF56:AH56"/>
    <mergeCell ref="B9:AH9"/>
    <mergeCell ref="B11:E11"/>
    <mergeCell ref="F11:R11"/>
    <mergeCell ref="S11:V11"/>
    <mergeCell ref="W11:AH11"/>
    <mergeCell ref="B12:E12"/>
    <mergeCell ref="F12:AH12"/>
    <mergeCell ref="B10:E10"/>
    <mergeCell ref="AB30:AH30"/>
    <mergeCell ref="AB31:AH31"/>
    <mergeCell ref="AB38:AH38"/>
    <mergeCell ref="B32:B34"/>
    <mergeCell ref="AB32:AH32"/>
    <mergeCell ref="AB33:AH33"/>
    <mergeCell ref="AB34:AH34"/>
    <mergeCell ref="B35:B37"/>
    <mergeCell ref="S15:AA15"/>
    <mergeCell ref="AB25:AH25"/>
    <mergeCell ref="AK5:BJ5"/>
    <mergeCell ref="AK25:BJ26"/>
    <mergeCell ref="O51:V51"/>
    <mergeCell ref="X51:AE51"/>
    <mergeCell ref="AK57:BJ58"/>
    <mergeCell ref="AK59:BJ60"/>
    <mergeCell ref="AK64:BJ65"/>
    <mergeCell ref="AK54:BJ54"/>
    <mergeCell ref="AK51:BJ51"/>
    <mergeCell ref="AK11:BJ11"/>
    <mergeCell ref="AK12:BJ12"/>
    <mergeCell ref="AK13:BJ13"/>
    <mergeCell ref="AK14:BJ14"/>
    <mergeCell ref="AK15:BJ15"/>
    <mergeCell ref="AK55:BJ56"/>
    <mergeCell ref="E650:Q651"/>
    <mergeCell ref="U650:AG651"/>
    <mergeCell ref="AF211:AH212"/>
    <mergeCell ref="U614:AG615"/>
    <mergeCell ref="C581:AG581"/>
    <mergeCell ref="B203:F203"/>
    <mergeCell ref="B204:F206"/>
    <mergeCell ref="B631:R631"/>
    <mergeCell ref="S638:T639"/>
    <mergeCell ref="E621:Q622"/>
    <mergeCell ref="U621:AG622"/>
    <mergeCell ref="U623:AE624"/>
    <mergeCell ref="AF623:AG624"/>
    <mergeCell ref="C626:D627"/>
    <mergeCell ref="S626:T627"/>
    <mergeCell ref="E626:Q627"/>
    <mergeCell ref="AE178:AF179"/>
    <mergeCell ref="C621:D622"/>
    <mergeCell ref="S621:T622"/>
    <mergeCell ref="J405:O405"/>
    <mergeCell ref="J406:L406"/>
    <mergeCell ref="C207:G212"/>
    <mergeCell ref="M406:O406"/>
    <mergeCell ref="J222:L222"/>
    <mergeCell ref="M222:O222"/>
    <mergeCell ref="M271:R271"/>
    <mergeCell ref="H280:M280"/>
    <mergeCell ref="N280:R280"/>
    <mergeCell ref="C306:H306"/>
    <mergeCell ref="B247:E248"/>
    <mergeCell ref="B250:AH250"/>
    <mergeCell ref="B643:R643"/>
    <mergeCell ref="E645:Q646"/>
    <mergeCell ref="U645:AG646"/>
    <mergeCell ref="U633:AG634"/>
    <mergeCell ref="E638:Q639"/>
    <mergeCell ref="U638:AG639"/>
    <mergeCell ref="B619:R619"/>
    <mergeCell ref="B252:AH252"/>
    <mergeCell ref="J221:O221"/>
    <mergeCell ref="J223:O227"/>
    <mergeCell ref="C623:D624"/>
    <mergeCell ref="C579:AG580"/>
    <mergeCell ref="T286:X286"/>
    <mergeCell ref="Y286:AC286"/>
    <mergeCell ref="AD286:AH286"/>
    <mergeCell ref="E609:Q610"/>
    <mergeCell ref="U609:AG610"/>
    <mergeCell ref="E614:Q615"/>
    <mergeCell ref="U626:AG627"/>
    <mergeCell ref="B207:B212"/>
    <mergeCell ref="H207:O212"/>
    <mergeCell ref="P207:R212"/>
    <mergeCell ref="C611:D612"/>
    <mergeCell ref="E611:O612"/>
    <mergeCell ref="P611:Q612"/>
    <mergeCell ref="U585:AG586"/>
    <mergeCell ref="B583:R583"/>
    <mergeCell ref="B5:AH5"/>
    <mergeCell ref="F7:H7"/>
    <mergeCell ref="I7:J7"/>
    <mergeCell ref="K7:L7"/>
    <mergeCell ref="N7:O7"/>
    <mergeCell ref="Q7:R7"/>
    <mergeCell ref="V7:Y7"/>
    <mergeCell ref="Z7:AH7"/>
    <mergeCell ref="X393:AE394"/>
    <mergeCell ref="AF393:AH394"/>
    <mergeCell ref="B397:AH397"/>
    <mergeCell ref="J399:O399"/>
    <mergeCell ref="J400:L400"/>
    <mergeCell ref="M400:O400"/>
    <mergeCell ref="AD328:AH328"/>
    <mergeCell ref="C376:G376"/>
    <mergeCell ref="N328:R328"/>
    <mergeCell ref="Z154:AG155"/>
    <mergeCell ref="T327:X327"/>
    <mergeCell ref="Y327:AC327"/>
    <mergeCell ref="B59:AH59"/>
    <mergeCell ref="C61:H61"/>
    <mergeCell ref="X61:AC61"/>
    <mergeCell ref="P540:R543"/>
    <mergeCell ref="E585:Q586"/>
    <mergeCell ref="X542:AE543"/>
    <mergeCell ref="S211:W212"/>
    <mergeCell ref="X211:AE212"/>
    <mergeCell ref="B14:E14"/>
    <mergeCell ref="F14:AA14"/>
    <mergeCell ref="B15:E15"/>
    <mergeCell ref="F15:N15"/>
    <mergeCell ref="O15:R15"/>
    <mergeCell ref="B49:AH49"/>
    <mergeCell ref="B50:F50"/>
    <mergeCell ref="B51:F53"/>
    <mergeCell ref="B54:B58"/>
    <mergeCell ref="C54:R54"/>
    <mergeCell ref="S54:AH54"/>
    <mergeCell ref="C55:G56"/>
    <mergeCell ref="H55:O56"/>
    <mergeCell ref="P55:R56"/>
    <mergeCell ref="S55:W56"/>
    <mergeCell ref="AB42:AH42"/>
    <mergeCell ref="AB40:AH40"/>
    <mergeCell ref="B44:E45"/>
    <mergeCell ref="B47:AH47"/>
    <mergeCell ref="AG178:AG179"/>
    <mergeCell ref="AE148:AF149"/>
    <mergeCell ref="AG148:AG149"/>
    <mergeCell ref="C228:H228"/>
    <mergeCell ref="C226:H226"/>
    <mergeCell ref="C232:H232"/>
    <mergeCell ref="B29:B31"/>
    <mergeCell ref="AB29:AH29"/>
    <mergeCell ref="B26:B28"/>
    <mergeCell ref="AB26:AH26"/>
    <mergeCell ref="AB27:AH27"/>
    <mergeCell ref="AB28:AH28"/>
    <mergeCell ref="AB35:AH35"/>
    <mergeCell ref="B13:E13"/>
    <mergeCell ref="F13:N13"/>
    <mergeCell ref="O13:R13"/>
    <mergeCell ref="S13:AA13"/>
    <mergeCell ref="AB13:AH15"/>
    <mergeCell ref="C57:G58"/>
    <mergeCell ref="H57:O58"/>
    <mergeCell ref="P57:R58"/>
    <mergeCell ref="S57:W58"/>
    <mergeCell ref="X57:AE58"/>
    <mergeCell ref="AF57:AH58"/>
    <mergeCell ref="N70:P70"/>
    <mergeCell ref="Q70:S70"/>
    <mergeCell ref="X70:Z70"/>
    <mergeCell ref="AA70:AC70"/>
    <mergeCell ref="C62:E62"/>
    <mergeCell ref="F62:H62"/>
    <mergeCell ref="X62:Z62"/>
    <mergeCell ref="AA62:AC62"/>
    <mergeCell ref="AD70:AH70"/>
    <mergeCell ref="X71:Z71"/>
    <mergeCell ref="AA71:AC71"/>
    <mergeCell ref="AA65:AC65"/>
    <mergeCell ref="X67:AC67"/>
    <mergeCell ref="AD67:AH68"/>
    <mergeCell ref="X68:Z68"/>
    <mergeCell ref="AA68:AC68"/>
    <mergeCell ref="N69:S69"/>
    <mergeCell ref="K63:K68"/>
    <mergeCell ref="C64:H64"/>
    <mergeCell ref="N64:S64"/>
    <mergeCell ref="X64:AC64"/>
    <mergeCell ref="AD64:AH65"/>
    <mergeCell ref="C65:E65"/>
    <mergeCell ref="F65:H65"/>
    <mergeCell ref="N65:P65"/>
    <mergeCell ref="Q65:S65"/>
    <mergeCell ref="X65:Z65"/>
    <mergeCell ref="AB77:AE77"/>
    <mergeCell ref="AF77:AH77"/>
    <mergeCell ref="C78:J78"/>
    <mergeCell ref="K78:O78"/>
    <mergeCell ref="P78:R78"/>
    <mergeCell ref="T78:AA78"/>
    <mergeCell ref="AB78:AE78"/>
    <mergeCell ref="AF78:AH78"/>
    <mergeCell ref="B76:B86"/>
    <mergeCell ref="C76:J76"/>
    <mergeCell ref="K76:R76"/>
    <mergeCell ref="S76:S86"/>
    <mergeCell ref="T76:AA76"/>
    <mergeCell ref="AB76:AH76"/>
    <mergeCell ref="C77:J77"/>
    <mergeCell ref="K77:O77"/>
    <mergeCell ref="P77:R77"/>
    <mergeCell ref="T77:AA77"/>
    <mergeCell ref="C81:J81"/>
    <mergeCell ref="K81:O81"/>
    <mergeCell ref="P81:R81"/>
    <mergeCell ref="T81:AA81"/>
    <mergeCell ref="AB81:AE81"/>
    <mergeCell ref="AF81:AH81"/>
    <mergeCell ref="C80:J80"/>
    <mergeCell ref="K80:O80"/>
    <mergeCell ref="P80:R80"/>
    <mergeCell ref="T80:AA80"/>
    <mergeCell ref="AB80:AE80"/>
    <mergeCell ref="AF80:AH80"/>
    <mergeCell ref="C79:J79"/>
    <mergeCell ref="K79:O79"/>
    <mergeCell ref="P79:R79"/>
    <mergeCell ref="T79:AA79"/>
    <mergeCell ref="AB79:AE79"/>
    <mergeCell ref="AF79:AH79"/>
    <mergeCell ref="C84:J84"/>
    <mergeCell ref="K84:O84"/>
    <mergeCell ref="P84:R84"/>
    <mergeCell ref="T84:AA84"/>
    <mergeCell ref="AB84:AE84"/>
    <mergeCell ref="AF84:AH84"/>
    <mergeCell ref="C83:J83"/>
    <mergeCell ref="K83:O83"/>
    <mergeCell ref="P83:R83"/>
    <mergeCell ref="T83:AA83"/>
    <mergeCell ref="AB83:AE83"/>
    <mergeCell ref="AF83:AH83"/>
    <mergeCell ref="C82:J82"/>
    <mergeCell ref="K82:O82"/>
    <mergeCell ref="P82:R82"/>
    <mergeCell ref="T82:AA82"/>
    <mergeCell ref="AB82:AE82"/>
    <mergeCell ref="AF82:AH82"/>
    <mergeCell ref="B88:E89"/>
    <mergeCell ref="B91:AH91"/>
    <mergeCell ref="B93:AH93"/>
    <mergeCell ref="B94:F96"/>
    <mergeCell ref="G94:K96"/>
    <mergeCell ref="L94:Q96"/>
    <mergeCell ref="R94:T96"/>
    <mergeCell ref="U94:Y96"/>
    <mergeCell ref="Z94:AE96"/>
    <mergeCell ref="AF94:AH96"/>
    <mergeCell ref="C86:J86"/>
    <mergeCell ref="K86:O86"/>
    <mergeCell ref="P86:R86"/>
    <mergeCell ref="T86:AA86"/>
    <mergeCell ref="AB86:AE86"/>
    <mergeCell ref="AF86:AH86"/>
    <mergeCell ref="C85:J85"/>
    <mergeCell ref="K85:O85"/>
    <mergeCell ref="P85:R85"/>
    <mergeCell ref="T85:AA85"/>
    <mergeCell ref="AB85:AE85"/>
    <mergeCell ref="AF85:AH85"/>
    <mergeCell ref="AB88:AH88"/>
    <mergeCell ref="B121:B128"/>
    <mergeCell ref="C121:J121"/>
    <mergeCell ref="K121:R121"/>
    <mergeCell ref="S121:Z121"/>
    <mergeCell ref="C123:J123"/>
    <mergeCell ref="K123:O123"/>
    <mergeCell ref="P123:R123"/>
    <mergeCell ref="R104:T104"/>
    <mergeCell ref="U104:W104"/>
    <mergeCell ref="R107:T107"/>
    <mergeCell ref="U107:W107"/>
    <mergeCell ref="R110:T110"/>
    <mergeCell ref="U110:W110"/>
    <mergeCell ref="B97:AH97"/>
    <mergeCell ref="C99:H99"/>
    <mergeCell ref="C100:E100"/>
    <mergeCell ref="F100:H100"/>
    <mergeCell ref="R101:T101"/>
    <mergeCell ref="U101:W101"/>
    <mergeCell ref="C125:J125"/>
    <mergeCell ref="K125:O125"/>
    <mergeCell ref="P125:R125"/>
    <mergeCell ref="S125:Z125"/>
    <mergeCell ref="AA125:AE125"/>
    <mergeCell ref="AF125:AH125"/>
    <mergeCell ref="AF123:AH123"/>
    <mergeCell ref="C124:J124"/>
    <mergeCell ref="K124:O124"/>
    <mergeCell ref="P124:R124"/>
    <mergeCell ref="C122:J122"/>
    <mergeCell ref="K122:O122"/>
    <mergeCell ref="P122:R122"/>
    <mergeCell ref="C128:J128"/>
    <mergeCell ref="K128:O128"/>
    <mergeCell ref="P128:R128"/>
    <mergeCell ref="S128:Z128"/>
    <mergeCell ref="AA128:AE128"/>
    <mergeCell ref="AF128:AH128"/>
    <mergeCell ref="C127:J127"/>
    <mergeCell ref="K127:O127"/>
    <mergeCell ref="P127:R127"/>
    <mergeCell ref="S127:Z127"/>
    <mergeCell ref="AA127:AE127"/>
    <mergeCell ref="AF127:AH127"/>
    <mergeCell ref="C126:J126"/>
    <mergeCell ref="K126:O126"/>
    <mergeCell ref="P126:R126"/>
    <mergeCell ref="S126:Z126"/>
    <mergeCell ref="AA126:AE126"/>
    <mergeCell ref="AF126:AH126"/>
    <mergeCell ref="C262:H262"/>
    <mergeCell ref="L262:L264"/>
    <mergeCell ref="O262:T262"/>
    <mergeCell ref="Y262:AD262"/>
    <mergeCell ref="C263:E263"/>
    <mergeCell ref="F263:H263"/>
    <mergeCell ref="O263:Q263"/>
    <mergeCell ref="R263:T263"/>
    <mergeCell ref="Y263:AA263"/>
    <mergeCell ref="AB263:AD263"/>
    <mergeCell ref="C260:E260"/>
    <mergeCell ref="F260:H260"/>
    <mergeCell ref="N260:P260"/>
    <mergeCell ref="Q260:S260"/>
    <mergeCell ref="Y260:AA260"/>
    <mergeCell ref="AB260:AD260"/>
    <mergeCell ref="AF253:AH254"/>
    <mergeCell ref="X255:AE256"/>
    <mergeCell ref="AF255:AH256"/>
    <mergeCell ref="B257:AH257"/>
    <mergeCell ref="C259:H259"/>
    <mergeCell ref="N259:S259"/>
    <mergeCell ref="Y259:AD259"/>
    <mergeCell ref="B253:B256"/>
    <mergeCell ref="C253:G256"/>
    <mergeCell ref="H253:O256"/>
    <mergeCell ref="P253:R256"/>
    <mergeCell ref="S253:W256"/>
    <mergeCell ref="X253:AE254"/>
    <mergeCell ref="M272:O272"/>
    <mergeCell ref="P272:R272"/>
    <mergeCell ref="Y272:AA272"/>
    <mergeCell ref="AB272:AD272"/>
    <mergeCell ref="F267:H267"/>
    <mergeCell ref="O267:T267"/>
    <mergeCell ref="O268:Q268"/>
    <mergeCell ref="R268:T268"/>
    <mergeCell ref="Y268:AD268"/>
    <mergeCell ref="O269:U269"/>
    <mergeCell ref="Y269:AA269"/>
    <mergeCell ref="AB269:AD269"/>
    <mergeCell ref="C265:E265"/>
    <mergeCell ref="F265:H265"/>
    <mergeCell ref="Y265:AD265"/>
    <mergeCell ref="C266:E266"/>
    <mergeCell ref="F266:H266"/>
    <mergeCell ref="Y266:AA266"/>
    <mergeCell ref="AB266:AD266"/>
    <mergeCell ref="C281:G281"/>
    <mergeCell ref="H281:M281"/>
    <mergeCell ref="N281:R281"/>
    <mergeCell ref="T281:X281"/>
    <mergeCell ref="Y281:AC281"/>
    <mergeCell ref="AD281:AH281"/>
    <mergeCell ref="T274:AH274"/>
    <mergeCell ref="B279:B289"/>
    <mergeCell ref="C279:G279"/>
    <mergeCell ref="H279:M279"/>
    <mergeCell ref="N279:R279"/>
    <mergeCell ref="S279:S289"/>
    <mergeCell ref="T279:X279"/>
    <mergeCell ref="Y279:AC279"/>
    <mergeCell ref="AD279:AH279"/>
    <mergeCell ref="C280:G280"/>
    <mergeCell ref="C284:G284"/>
    <mergeCell ref="H284:M284"/>
    <mergeCell ref="N284:R284"/>
    <mergeCell ref="T284:X284"/>
    <mergeCell ref="Y284:AC284"/>
    <mergeCell ref="AD284:AH284"/>
    <mergeCell ref="C283:G283"/>
    <mergeCell ref="H283:M283"/>
    <mergeCell ref="N283:R283"/>
    <mergeCell ref="T283:X283"/>
    <mergeCell ref="Y283:AC283"/>
    <mergeCell ref="AD283:AH283"/>
    <mergeCell ref="C282:G282"/>
    <mergeCell ref="H282:M282"/>
    <mergeCell ref="N282:R282"/>
    <mergeCell ref="T282:X282"/>
    <mergeCell ref="C289:G289"/>
    <mergeCell ref="H289:M289"/>
    <mergeCell ref="N289:R289"/>
    <mergeCell ref="T289:X289"/>
    <mergeCell ref="Y289:AC289"/>
    <mergeCell ref="AD289:AH289"/>
    <mergeCell ref="C288:G288"/>
    <mergeCell ref="H288:M288"/>
    <mergeCell ref="N288:R288"/>
    <mergeCell ref="T288:X288"/>
    <mergeCell ref="Y288:AC288"/>
    <mergeCell ref="AD288:AH288"/>
    <mergeCell ref="C285:G285"/>
    <mergeCell ref="H285:M285"/>
    <mergeCell ref="N285:R285"/>
    <mergeCell ref="T285:X285"/>
    <mergeCell ref="Y285:AC285"/>
    <mergeCell ref="AD285:AH285"/>
    <mergeCell ref="T287:X287"/>
    <mergeCell ref="C286:G286"/>
    <mergeCell ref="H286:M286"/>
    <mergeCell ref="Y287:AC287"/>
    <mergeCell ref="AD287:AH287"/>
    <mergeCell ref="N286:R286"/>
    <mergeCell ref="C287:G287"/>
    <mergeCell ref="H287:M287"/>
    <mergeCell ref="N287:R287"/>
    <mergeCell ref="C304:E304"/>
    <mergeCell ref="F304:H304"/>
    <mergeCell ref="N304:P304"/>
    <mergeCell ref="Q304:S304"/>
    <mergeCell ref="Y304:AA304"/>
    <mergeCell ref="AB304:AD304"/>
    <mergeCell ref="X299:AE300"/>
    <mergeCell ref="AF299:AH300"/>
    <mergeCell ref="B301:AH301"/>
    <mergeCell ref="C303:H303"/>
    <mergeCell ref="N303:S303"/>
    <mergeCell ref="Y303:AD303"/>
    <mergeCell ref="B291:E292"/>
    <mergeCell ref="B294:AH294"/>
    <mergeCell ref="B296:AH296"/>
    <mergeCell ref="B297:B300"/>
    <mergeCell ref="C297:G300"/>
    <mergeCell ref="H297:O300"/>
    <mergeCell ref="P297:R300"/>
    <mergeCell ref="S297:W300"/>
    <mergeCell ref="X297:AE298"/>
    <mergeCell ref="AF297:AH298"/>
    <mergeCell ref="M316:O316"/>
    <mergeCell ref="P316:R316"/>
    <mergeCell ref="Y316:AA316"/>
    <mergeCell ref="AB316:AD316"/>
    <mergeCell ref="C312:F312"/>
    <mergeCell ref="G312:I312"/>
    <mergeCell ref="O312:Q312"/>
    <mergeCell ref="R312:T312"/>
    <mergeCell ref="O313:U313"/>
    <mergeCell ref="M315:R315"/>
    <mergeCell ref="Y309:AD309"/>
    <mergeCell ref="C310:F310"/>
    <mergeCell ref="G310:I310"/>
    <mergeCell ref="Y310:AA310"/>
    <mergeCell ref="AB310:AD310"/>
    <mergeCell ref="B311:F311"/>
    <mergeCell ref="G311:I311"/>
    <mergeCell ref="O311:T311"/>
    <mergeCell ref="L306:L311"/>
    <mergeCell ref="O306:T306"/>
    <mergeCell ref="C307:E307"/>
    <mergeCell ref="F307:H307"/>
    <mergeCell ref="O307:Q307"/>
    <mergeCell ref="R307:T307"/>
    <mergeCell ref="C309:F309"/>
    <mergeCell ref="G309:I309"/>
    <mergeCell ref="H325:M325"/>
    <mergeCell ref="N325:R325"/>
    <mergeCell ref="T325:X325"/>
    <mergeCell ref="Y325:AC325"/>
    <mergeCell ref="AD325:AH325"/>
    <mergeCell ref="Y322:AC322"/>
    <mergeCell ref="AD322:AH322"/>
    <mergeCell ref="C323:G323"/>
    <mergeCell ref="H323:M323"/>
    <mergeCell ref="N323:R323"/>
    <mergeCell ref="T323:X323"/>
    <mergeCell ref="Y323:AC323"/>
    <mergeCell ref="AD323:AH323"/>
    <mergeCell ref="B322:B332"/>
    <mergeCell ref="C322:G322"/>
    <mergeCell ref="H322:M322"/>
    <mergeCell ref="N322:R322"/>
    <mergeCell ref="S322:S332"/>
    <mergeCell ref="T322:X322"/>
    <mergeCell ref="C324:G324"/>
    <mergeCell ref="H324:M324"/>
    <mergeCell ref="N324:R324"/>
    <mergeCell ref="T324:X324"/>
    <mergeCell ref="C330:G330"/>
    <mergeCell ref="H330:M330"/>
    <mergeCell ref="N330:R330"/>
    <mergeCell ref="T330:X330"/>
    <mergeCell ref="Y330:AC330"/>
    <mergeCell ref="AD330:AH330"/>
    <mergeCell ref="N326:R326"/>
    <mergeCell ref="T326:X326"/>
    <mergeCell ref="Y324:AC324"/>
    <mergeCell ref="B334:E335"/>
    <mergeCell ref="B337:AH337"/>
    <mergeCell ref="B339:AH339"/>
    <mergeCell ref="B340:B347"/>
    <mergeCell ref="C340:G347"/>
    <mergeCell ref="H340:O347"/>
    <mergeCell ref="P340:R347"/>
    <mergeCell ref="C332:G332"/>
    <mergeCell ref="H332:M332"/>
    <mergeCell ref="N332:R332"/>
    <mergeCell ref="T332:X332"/>
    <mergeCell ref="Y332:AC332"/>
    <mergeCell ref="AD332:AH332"/>
    <mergeCell ref="C331:G331"/>
    <mergeCell ref="H331:M331"/>
    <mergeCell ref="N331:R331"/>
    <mergeCell ref="T331:X331"/>
    <mergeCell ref="Y331:AC331"/>
    <mergeCell ref="AD331:AH331"/>
    <mergeCell ref="X340:AE343"/>
    <mergeCell ref="C353:H353"/>
    <mergeCell ref="L353:L355"/>
    <mergeCell ref="O353:T353"/>
    <mergeCell ref="AC353:AG353"/>
    <mergeCell ref="C354:E354"/>
    <mergeCell ref="F354:H354"/>
    <mergeCell ref="O354:Q354"/>
    <mergeCell ref="R354:T354"/>
    <mergeCell ref="AC354:AE354"/>
    <mergeCell ref="AF354:AG354"/>
    <mergeCell ref="B348:AH348"/>
    <mergeCell ref="C350:H350"/>
    <mergeCell ref="C351:E351"/>
    <mergeCell ref="F351:H351"/>
    <mergeCell ref="W351:AA351"/>
    <mergeCell ref="W352:Y352"/>
    <mergeCell ref="Z352:AA352"/>
    <mergeCell ref="W359:AA359"/>
    <mergeCell ref="D360:F360"/>
    <mergeCell ref="G360:I360"/>
    <mergeCell ref="W360:Y360"/>
    <mergeCell ref="Z360:AA360"/>
    <mergeCell ref="AC357:AG357"/>
    <mergeCell ref="D358:F358"/>
    <mergeCell ref="G358:I358"/>
    <mergeCell ref="AC358:AE358"/>
    <mergeCell ref="AF358:AG358"/>
    <mergeCell ref="W355:AA355"/>
    <mergeCell ref="O356:T356"/>
    <mergeCell ref="W356:Y356"/>
    <mergeCell ref="Z356:AA356"/>
    <mergeCell ref="D357:F357"/>
    <mergeCell ref="G357:I357"/>
    <mergeCell ref="O357:Q357"/>
    <mergeCell ref="R357:T357"/>
    <mergeCell ref="M365:R365"/>
    <mergeCell ref="AC365:AD365"/>
    <mergeCell ref="AE365:AG365"/>
    <mergeCell ref="M366:O366"/>
    <mergeCell ref="P366:R366"/>
    <mergeCell ref="AC366:AE366"/>
    <mergeCell ref="AF366:AG366"/>
    <mergeCell ref="D363:F363"/>
    <mergeCell ref="G363:I363"/>
    <mergeCell ref="O363:Q363"/>
    <mergeCell ref="R363:T363"/>
    <mergeCell ref="W363:AA363"/>
    <mergeCell ref="D364:F364"/>
    <mergeCell ref="G364:I364"/>
    <mergeCell ref="W364:Y364"/>
    <mergeCell ref="Z364:AA364"/>
    <mergeCell ref="D361:F361"/>
    <mergeCell ref="G361:I361"/>
    <mergeCell ref="AC361:AG361"/>
    <mergeCell ref="O362:T362"/>
    <mergeCell ref="AC362:AE362"/>
    <mergeCell ref="AF362:AG362"/>
    <mergeCell ref="C374:G374"/>
    <mergeCell ref="H374:M374"/>
    <mergeCell ref="N374:R374"/>
    <mergeCell ref="T374:X374"/>
    <mergeCell ref="Y374:AC374"/>
    <mergeCell ref="AD374:AH374"/>
    <mergeCell ref="Y371:AC371"/>
    <mergeCell ref="AD371:AH371"/>
    <mergeCell ref="C372:G372"/>
    <mergeCell ref="H372:M372"/>
    <mergeCell ref="N372:R372"/>
    <mergeCell ref="T372:X372"/>
    <mergeCell ref="Y372:AC372"/>
    <mergeCell ref="AD372:AH372"/>
    <mergeCell ref="B371:B379"/>
    <mergeCell ref="C371:G371"/>
    <mergeCell ref="H371:M371"/>
    <mergeCell ref="N371:R371"/>
    <mergeCell ref="S371:S379"/>
    <mergeCell ref="T371:X371"/>
    <mergeCell ref="C373:G373"/>
    <mergeCell ref="H373:M373"/>
    <mergeCell ref="N373:R373"/>
    <mergeCell ref="T373:X373"/>
    <mergeCell ref="C378:G378"/>
    <mergeCell ref="H378:M378"/>
    <mergeCell ref="N378:R378"/>
    <mergeCell ref="T378:X378"/>
    <mergeCell ref="Y378:AC378"/>
    <mergeCell ref="AD378:AH378"/>
    <mergeCell ref="N376:R376"/>
    <mergeCell ref="T376:X376"/>
    <mergeCell ref="C375:G375"/>
    <mergeCell ref="H375:M375"/>
    <mergeCell ref="N375:R375"/>
    <mergeCell ref="T375:X375"/>
    <mergeCell ref="Y375:AC375"/>
    <mergeCell ref="AD375:AH375"/>
    <mergeCell ref="J402:O402"/>
    <mergeCell ref="S402:S409"/>
    <mergeCell ref="V402:AA402"/>
    <mergeCell ref="AB402:AF403"/>
    <mergeCell ref="J403:L403"/>
    <mergeCell ref="M403:O403"/>
    <mergeCell ref="V403:X403"/>
    <mergeCell ref="Y403:AA403"/>
    <mergeCell ref="V405:AA405"/>
    <mergeCell ref="AB405:AH405"/>
    <mergeCell ref="H376:M376"/>
    <mergeCell ref="AF395:AH396"/>
    <mergeCell ref="AD376:AH376"/>
    <mergeCell ref="H379:M379"/>
    <mergeCell ref="N379:R379"/>
    <mergeCell ref="T379:X379"/>
    <mergeCell ref="Y379:AC379"/>
    <mergeCell ref="AD379:AH379"/>
    <mergeCell ref="C448:H448"/>
    <mergeCell ref="C449:E449"/>
    <mergeCell ref="V406:X406"/>
    <mergeCell ref="Y406:AA406"/>
    <mergeCell ref="T414:Y414"/>
    <mergeCell ref="T415:V415"/>
    <mergeCell ref="W415:Y415"/>
    <mergeCell ref="C420:G420"/>
    <mergeCell ref="H420:M420"/>
    <mergeCell ref="N420:R420"/>
    <mergeCell ref="S420:W420"/>
    <mergeCell ref="J407:O408"/>
    <mergeCell ref="C377:G377"/>
    <mergeCell ref="H377:M377"/>
    <mergeCell ref="N377:R377"/>
    <mergeCell ref="T377:X377"/>
    <mergeCell ref="Y377:AC377"/>
    <mergeCell ref="H424:M424"/>
    <mergeCell ref="N424:R424"/>
    <mergeCell ref="S424:W424"/>
    <mergeCell ref="X424:AC424"/>
    <mergeCell ref="C423:G423"/>
    <mergeCell ref="H423:M423"/>
    <mergeCell ref="N423:R423"/>
    <mergeCell ref="S423:W423"/>
    <mergeCell ref="X442:AE443"/>
    <mergeCell ref="AD377:AH377"/>
    <mergeCell ref="B386:AH386"/>
    <mergeCell ref="S391:W394"/>
    <mergeCell ref="X391:AE392"/>
    <mergeCell ref="AF391:AH392"/>
    <mergeCell ref="C379:G379"/>
    <mergeCell ref="N520:R520"/>
    <mergeCell ref="T520:X520"/>
    <mergeCell ref="C425:G425"/>
    <mergeCell ref="H425:M425"/>
    <mergeCell ref="N425:R425"/>
    <mergeCell ref="S425:W425"/>
    <mergeCell ref="X425:AC425"/>
    <mergeCell ref="AD425:AH425"/>
    <mergeCell ref="B420:B425"/>
    <mergeCell ref="B427:E428"/>
    <mergeCell ref="B430:AH430"/>
    <mergeCell ref="B432:AH432"/>
    <mergeCell ref="B433:B437"/>
    <mergeCell ref="T434:AH435"/>
    <mergeCell ref="E436:M436"/>
    <mergeCell ref="N436:AE436"/>
    <mergeCell ref="O454:T454"/>
    <mergeCell ref="W454:AB454"/>
    <mergeCell ref="X423:AC423"/>
    <mergeCell ref="AD423:AH423"/>
    <mergeCell ref="X420:AC420"/>
    <mergeCell ref="C422:G422"/>
    <mergeCell ref="H422:M422"/>
    <mergeCell ref="N422:R422"/>
    <mergeCell ref="S422:W422"/>
    <mergeCell ref="AD420:AH420"/>
    <mergeCell ref="C421:G421"/>
    <mergeCell ref="H421:M421"/>
    <mergeCell ref="N421:R421"/>
    <mergeCell ref="S421:W421"/>
    <mergeCell ref="Z452:AB452"/>
    <mergeCell ref="B446:AH446"/>
    <mergeCell ref="B544:AH544"/>
    <mergeCell ref="C546:H546"/>
    <mergeCell ref="N546:S546"/>
    <mergeCell ref="Y546:AD546"/>
    <mergeCell ref="B540:B543"/>
    <mergeCell ref="C540:G543"/>
    <mergeCell ref="H540:O543"/>
    <mergeCell ref="X540:AE541"/>
    <mergeCell ref="S540:W543"/>
    <mergeCell ref="AF540:AH541"/>
    <mergeCell ref="C506:F506"/>
    <mergeCell ref="B527:E528"/>
    <mergeCell ref="B530:AH530"/>
    <mergeCell ref="B532:AH532"/>
    <mergeCell ref="B533:F533"/>
    <mergeCell ref="B534:F539"/>
    <mergeCell ref="I538:R538"/>
    <mergeCell ref="S538:AC538"/>
    <mergeCell ref="G506:I506"/>
    <mergeCell ref="O506:T506"/>
    <mergeCell ref="AF542:AH543"/>
    <mergeCell ref="D507:F507"/>
    <mergeCell ref="G507:I507"/>
    <mergeCell ref="C508:J508"/>
    <mergeCell ref="O507:T507"/>
    <mergeCell ref="W507:AC507"/>
    <mergeCell ref="O508:Q508"/>
    <mergeCell ref="R508:T508"/>
    <mergeCell ref="W508:AA508"/>
    <mergeCell ref="AB508:AC508"/>
    <mergeCell ref="Y519:AC519"/>
    <mergeCell ref="AD519:AH519"/>
    <mergeCell ref="R553:T553"/>
    <mergeCell ref="Y553:AA553"/>
    <mergeCell ref="AB553:AD553"/>
    <mergeCell ref="C549:H549"/>
    <mergeCell ref="L549:L554"/>
    <mergeCell ref="O549:T549"/>
    <mergeCell ref="Y549:AD549"/>
    <mergeCell ref="C550:E550"/>
    <mergeCell ref="F550:H550"/>
    <mergeCell ref="O550:Q550"/>
    <mergeCell ref="R550:T550"/>
    <mergeCell ref="Y550:AA550"/>
    <mergeCell ref="AB550:AD550"/>
    <mergeCell ref="C547:E547"/>
    <mergeCell ref="F547:H547"/>
    <mergeCell ref="N547:P547"/>
    <mergeCell ref="Q547:S547"/>
    <mergeCell ref="Y547:AA547"/>
    <mergeCell ref="AB547:AD547"/>
    <mergeCell ref="B130:E131"/>
    <mergeCell ref="B133:AH133"/>
    <mergeCell ref="B135:AH135"/>
    <mergeCell ref="B136:B143"/>
    <mergeCell ref="C136:G143"/>
    <mergeCell ref="H136:O143"/>
    <mergeCell ref="P136:R143"/>
    <mergeCell ref="T573:X573"/>
    <mergeCell ref="Y573:AC573"/>
    <mergeCell ref="AD573:AH573"/>
    <mergeCell ref="Y570:AC570"/>
    <mergeCell ref="AD570:AH570"/>
    <mergeCell ref="Y572:AC572"/>
    <mergeCell ref="AD572:AH572"/>
    <mergeCell ref="T570:X570"/>
    <mergeCell ref="T572:X572"/>
    <mergeCell ref="AD571:AH571"/>
    <mergeCell ref="AD568:AH568"/>
    <mergeCell ref="C569:G569"/>
    <mergeCell ref="H569:M569"/>
    <mergeCell ref="N569:R569"/>
    <mergeCell ref="T569:X569"/>
    <mergeCell ref="Y569:AC569"/>
    <mergeCell ref="S568:S573"/>
    <mergeCell ref="T568:X568"/>
    <mergeCell ref="B568:B573"/>
    <mergeCell ref="C568:G568"/>
    <mergeCell ref="H568:M568"/>
    <mergeCell ref="N568:R568"/>
    <mergeCell ref="N572:R572"/>
    <mergeCell ref="H570:M570"/>
    <mergeCell ref="N570:R570"/>
    <mergeCell ref="C149:G149"/>
    <mergeCell ref="K149:K153"/>
    <mergeCell ref="M149:Q149"/>
    <mergeCell ref="C150:E150"/>
    <mergeCell ref="F150:G150"/>
    <mergeCell ref="M150:O150"/>
    <mergeCell ref="P150:Q150"/>
    <mergeCell ref="Z151:AD151"/>
    <mergeCell ref="M153:Q153"/>
    <mergeCell ref="Z146:AD146"/>
    <mergeCell ref="AE146:AF146"/>
    <mergeCell ref="C147:E147"/>
    <mergeCell ref="F147:G147"/>
    <mergeCell ref="T147:V147"/>
    <mergeCell ref="W147:X147"/>
    <mergeCell ref="Z147:AG147"/>
    <mergeCell ref="C164:H164"/>
    <mergeCell ref="B157:H162"/>
    <mergeCell ref="Z159:AD159"/>
    <mergeCell ref="AE159:AF159"/>
    <mergeCell ref="L164:P164"/>
    <mergeCell ref="T161:X161"/>
    <mergeCell ref="Z161:AD161"/>
    <mergeCell ref="AE161:AF161"/>
    <mergeCell ref="L165:N165"/>
    <mergeCell ref="O165:P165"/>
    <mergeCell ref="T162:V162"/>
    <mergeCell ref="W162:X162"/>
    <mergeCell ref="Z162:AG162"/>
    <mergeCell ref="AE151:AF151"/>
    <mergeCell ref="B152:H156"/>
    <mergeCell ref="T153:X153"/>
    <mergeCell ref="Z153:AD153"/>
    <mergeCell ref="AE153:AF153"/>
    <mergeCell ref="T154:V154"/>
    <mergeCell ref="W154:X154"/>
    <mergeCell ref="M154:O154"/>
    <mergeCell ref="C171:H173"/>
    <mergeCell ref="C177:H178"/>
    <mergeCell ref="Z174:AD174"/>
    <mergeCell ref="AE174:AF174"/>
    <mergeCell ref="C176:E176"/>
    <mergeCell ref="F176:G176"/>
    <mergeCell ref="Z176:AD176"/>
    <mergeCell ref="F184:G184"/>
    <mergeCell ref="C184:E184"/>
    <mergeCell ref="Z167:AD167"/>
    <mergeCell ref="AE167:AF167"/>
    <mergeCell ref="N166:Q167"/>
    <mergeCell ref="AE183:AF183"/>
    <mergeCell ref="Z183:AD183"/>
    <mergeCell ref="T183:X183"/>
    <mergeCell ref="T169:X169"/>
    <mergeCell ref="Z169:AD169"/>
    <mergeCell ref="AE169:AF169"/>
    <mergeCell ref="T170:V170"/>
    <mergeCell ref="W170:X170"/>
    <mergeCell ref="Z170:AG170"/>
    <mergeCell ref="C174:H175"/>
    <mergeCell ref="T184:V184"/>
    <mergeCell ref="W184:X184"/>
    <mergeCell ref="C179:H179"/>
    <mergeCell ref="T176:X176"/>
    <mergeCell ref="T177:V177"/>
    <mergeCell ref="W177:X177"/>
    <mergeCell ref="Z181:AD181"/>
    <mergeCell ref="AE181:AF181"/>
    <mergeCell ref="C190:G190"/>
    <mergeCell ref="H190:M190"/>
    <mergeCell ref="N190:R190"/>
    <mergeCell ref="S190:W190"/>
    <mergeCell ref="X190:AC190"/>
    <mergeCell ref="AE176:AF176"/>
    <mergeCell ref="Z177:AG177"/>
    <mergeCell ref="AD190:AH190"/>
    <mergeCell ref="AB561:AD561"/>
    <mergeCell ref="M562:R562"/>
    <mergeCell ref="C191:G191"/>
    <mergeCell ref="H191:M191"/>
    <mergeCell ref="N191:R191"/>
    <mergeCell ref="S191:W191"/>
    <mergeCell ref="X191:AC191"/>
    <mergeCell ref="AD191:AH191"/>
    <mergeCell ref="C194:G194"/>
    <mergeCell ref="H194:M194"/>
    <mergeCell ref="N194:R194"/>
    <mergeCell ref="S194:W194"/>
    <mergeCell ref="X194:AC194"/>
    <mergeCell ref="AD194:AH194"/>
    <mergeCell ref="AD192:AH192"/>
    <mergeCell ref="C193:G193"/>
    <mergeCell ref="H193:M193"/>
    <mergeCell ref="N193:R193"/>
    <mergeCell ref="S193:W193"/>
    <mergeCell ref="X193:AC193"/>
    <mergeCell ref="AD193:AH193"/>
    <mergeCell ref="O555:T556"/>
    <mergeCell ref="Y376:AC376"/>
    <mergeCell ref="N245:R245"/>
    <mergeCell ref="C609:D610"/>
    <mergeCell ref="S609:T610"/>
    <mergeCell ref="B607:R607"/>
    <mergeCell ref="C592:D593"/>
    <mergeCell ref="E592:O593"/>
    <mergeCell ref="P592:Q593"/>
    <mergeCell ref="S592:T593"/>
    <mergeCell ref="U592:AE593"/>
    <mergeCell ref="C587:D588"/>
    <mergeCell ref="E587:O588"/>
    <mergeCell ref="P587:Q588"/>
    <mergeCell ref="S587:T588"/>
    <mergeCell ref="U587:AE588"/>
    <mergeCell ref="C570:G570"/>
    <mergeCell ref="AD569:AH569"/>
    <mergeCell ref="C572:G572"/>
    <mergeCell ref="H572:M572"/>
    <mergeCell ref="T571:X571"/>
    <mergeCell ref="Y571:AC571"/>
    <mergeCell ref="AF587:AG588"/>
    <mergeCell ref="C576:AG577"/>
    <mergeCell ref="C585:D586"/>
    <mergeCell ref="S585:T586"/>
    <mergeCell ref="E597:Q598"/>
    <mergeCell ref="U597:AG598"/>
    <mergeCell ref="C597:D598"/>
    <mergeCell ref="S597:T598"/>
    <mergeCell ref="C599:D600"/>
    <mergeCell ref="E599:O600"/>
    <mergeCell ref="P599:Q600"/>
    <mergeCell ref="S599:T600"/>
    <mergeCell ref="U599:AE600"/>
    <mergeCell ref="AF599:AG600"/>
    <mergeCell ref="C602:D603"/>
    <mergeCell ref="S602:T603"/>
    <mergeCell ref="E602:Q603"/>
    <mergeCell ref="U602:AG603"/>
    <mergeCell ref="AF592:AG593"/>
    <mergeCell ref="B595:R595"/>
    <mergeCell ref="C590:D591"/>
    <mergeCell ref="S590:T591"/>
    <mergeCell ref="E590:Q591"/>
    <mergeCell ref="U590:AG591"/>
    <mergeCell ref="AD424:AH424"/>
    <mergeCell ref="X421:AC421"/>
    <mergeCell ref="AD421:AH421"/>
    <mergeCell ref="X422:AC422"/>
    <mergeCell ref="AD422:AH422"/>
    <mergeCell ref="O452:Q452"/>
    <mergeCell ref="R452:T452"/>
    <mergeCell ref="W452:Y452"/>
    <mergeCell ref="D458:F458"/>
    <mergeCell ref="G458:I458"/>
    <mergeCell ref="O458:Q458"/>
    <mergeCell ref="R458:T458"/>
    <mergeCell ref="W458:Y458"/>
    <mergeCell ref="Z458:AB458"/>
    <mergeCell ref="O451:T451"/>
    <mergeCell ref="W451:AB451"/>
    <mergeCell ref="C452:E452"/>
    <mergeCell ref="F452:H452"/>
    <mergeCell ref="D462:F462"/>
    <mergeCell ref="G462:I462"/>
    <mergeCell ref="M463:R463"/>
    <mergeCell ref="C573:G573"/>
    <mergeCell ref="H573:M573"/>
    <mergeCell ref="N573:R573"/>
    <mergeCell ref="B197:E198"/>
    <mergeCell ref="B200:AH200"/>
    <mergeCell ref="B202:AH202"/>
    <mergeCell ref="C195:G195"/>
    <mergeCell ref="H195:M195"/>
    <mergeCell ref="N195:R195"/>
    <mergeCell ref="S195:W195"/>
    <mergeCell ref="X195:AC195"/>
    <mergeCell ref="S218:S225"/>
    <mergeCell ref="V218:AA218"/>
    <mergeCell ref="AB218:AF219"/>
    <mergeCell ref="J219:L219"/>
    <mergeCell ref="T230:Y230"/>
    <mergeCell ref="AB223:AH223"/>
    <mergeCell ref="T231:V231"/>
    <mergeCell ref="AF438:AH439"/>
    <mergeCell ref="X440:AE441"/>
    <mergeCell ref="AF440:AH441"/>
    <mergeCell ref="S442:W445"/>
    <mergeCell ref="AF442:AH443"/>
    <mergeCell ref="X444:AE445"/>
    <mergeCell ref="AF444:AH445"/>
    <mergeCell ref="AD195:AH195"/>
    <mergeCell ref="N571:R571"/>
    <mergeCell ref="C229:H230"/>
    <mergeCell ref="C231:E231"/>
    <mergeCell ref="F231:G231"/>
    <mergeCell ref="H245:M245"/>
    <mergeCell ref="O553:Q553"/>
    <mergeCell ref="S245:W245"/>
    <mergeCell ref="X245:AC245"/>
    <mergeCell ref="AD245:AH245"/>
    <mergeCell ref="C244:G244"/>
    <mergeCell ref="H244:M244"/>
    <mergeCell ref="AD242:AH242"/>
    <mergeCell ref="C243:G243"/>
    <mergeCell ref="H243:M243"/>
    <mergeCell ref="N243:R243"/>
    <mergeCell ref="C424:G424"/>
    <mergeCell ref="B438:B445"/>
    <mergeCell ref="C438:G445"/>
    <mergeCell ref="H438:O445"/>
    <mergeCell ref="P438:R445"/>
    <mergeCell ref="S438:W441"/>
    <mergeCell ref="X438:AE439"/>
    <mergeCell ref="Z457:AB457"/>
    <mergeCell ref="D456:F456"/>
    <mergeCell ref="G456:I456"/>
    <mergeCell ref="O456:T456"/>
    <mergeCell ref="C457:J457"/>
    <mergeCell ref="O457:T457"/>
    <mergeCell ref="W457:Y457"/>
    <mergeCell ref="D455:F455"/>
    <mergeCell ref="G455:I455"/>
    <mergeCell ref="O455:Q455"/>
    <mergeCell ref="R455:T455"/>
    <mergeCell ref="W455:Y455"/>
    <mergeCell ref="Z455:AB455"/>
    <mergeCell ref="F449:H449"/>
    <mergeCell ref="C451:H451"/>
    <mergeCell ref="L451:L453"/>
    <mergeCell ref="M464:O464"/>
    <mergeCell ref="P464:R464"/>
    <mergeCell ref="B469:B475"/>
    <mergeCell ref="C469:G469"/>
    <mergeCell ref="H469:M469"/>
    <mergeCell ref="N469:R469"/>
    <mergeCell ref="C471:G471"/>
    <mergeCell ref="D459:F459"/>
    <mergeCell ref="G459:I459"/>
    <mergeCell ref="O459:V459"/>
    <mergeCell ref="O460:T460"/>
    <mergeCell ref="D461:F461"/>
    <mergeCell ref="G461:I461"/>
    <mergeCell ref="O461:Q461"/>
    <mergeCell ref="R461:T461"/>
    <mergeCell ref="AD472:AH472"/>
    <mergeCell ref="C473:G473"/>
    <mergeCell ref="H473:M473"/>
    <mergeCell ref="N473:R473"/>
    <mergeCell ref="T473:X473"/>
    <mergeCell ref="Y473:AC473"/>
    <mergeCell ref="AD473:AH473"/>
    <mergeCell ref="S469:S475"/>
    <mergeCell ref="T469:X469"/>
    <mergeCell ref="Y469:AC469"/>
    <mergeCell ref="H471:M471"/>
    <mergeCell ref="N471:R471"/>
    <mergeCell ref="T471:X471"/>
    <mergeCell ref="Y471:AC471"/>
    <mergeCell ref="AD471:AH471"/>
    <mergeCell ref="C472:G472"/>
    <mergeCell ref="H472:M472"/>
    <mergeCell ref="N472:R472"/>
    <mergeCell ref="T472:X472"/>
    <mergeCell ref="Y472:AC472"/>
    <mergeCell ref="AD469:AH469"/>
    <mergeCell ref="C470:G470"/>
    <mergeCell ref="H470:M470"/>
    <mergeCell ref="N470:R470"/>
    <mergeCell ref="T470:X470"/>
    <mergeCell ref="Y470:AC470"/>
    <mergeCell ref="AD470:AH470"/>
    <mergeCell ref="B477:E478"/>
    <mergeCell ref="B480:AH480"/>
    <mergeCell ref="B482:AH482"/>
    <mergeCell ref="B483:B487"/>
    <mergeCell ref="T484:AH485"/>
    <mergeCell ref="E486:M486"/>
    <mergeCell ref="N486:AE486"/>
    <mergeCell ref="C475:G475"/>
    <mergeCell ref="H475:M475"/>
    <mergeCell ref="N475:R475"/>
    <mergeCell ref="T475:X475"/>
    <mergeCell ref="Y475:AC475"/>
    <mergeCell ref="AD475:AH475"/>
    <mergeCell ref="C474:G474"/>
    <mergeCell ref="H474:M474"/>
    <mergeCell ref="N474:R474"/>
    <mergeCell ref="T474:X474"/>
    <mergeCell ref="Y474:AC474"/>
    <mergeCell ref="AD474:AH474"/>
    <mergeCell ref="B496:AH496"/>
    <mergeCell ref="C498:H498"/>
    <mergeCell ref="C499:E499"/>
    <mergeCell ref="F499:H499"/>
    <mergeCell ref="C501:H501"/>
    <mergeCell ref="L501:L503"/>
    <mergeCell ref="O501:T501"/>
    <mergeCell ref="W501:AC501"/>
    <mergeCell ref="C502:E502"/>
    <mergeCell ref="F502:H502"/>
    <mergeCell ref="AF488:AH489"/>
    <mergeCell ref="X490:AE491"/>
    <mergeCell ref="AF490:AH491"/>
    <mergeCell ref="S492:W495"/>
    <mergeCell ref="X492:AE493"/>
    <mergeCell ref="AF492:AH493"/>
    <mergeCell ref="X494:AE495"/>
    <mergeCell ref="AF494:AH495"/>
    <mergeCell ref="B488:B495"/>
    <mergeCell ref="C488:G495"/>
    <mergeCell ref="H488:O495"/>
    <mergeCell ref="P488:R495"/>
    <mergeCell ref="S488:W491"/>
    <mergeCell ref="X488:AE489"/>
    <mergeCell ref="D505:F505"/>
    <mergeCell ref="G505:I505"/>
    <mergeCell ref="O505:Q505"/>
    <mergeCell ref="R505:T505"/>
    <mergeCell ref="W505:AA505"/>
    <mergeCell ref="AB505:AC505"/>
    <mergeCell ref="O502:Q502"/>
    <mergeCell ref="R502:T502"/>
    <mergeCell ref="W502:AA502"/>
    <mergeCell ref="AB502:AC502"/>
    <mergeCell ref="O504:T504"/>
    <mergeCell ref="W504:AC504"/>
    <mergeCell ref="M513:R513"/>
    <mergeCell ref="W513:Y513"/>
    <mergeCell ref="Z513:AC513"/>
    <mergeCell ref="M514:O514"/>
    <mergeCell ref="P514:R514"/>
    <mergeCell ref="W514:AA514"/>
    <mergeCell ref="AB514:AC514"/>
    <mergeCell ref="O509:U509"/>
    <mergeCell ref="O510:T510"/>
    <mergeCell ref="W510:AC510"/>
    <mergeCell ref="O511:Q511"/>
    <mergeCell ref="R511:T511"/>
    <mergeCell ref="W511:AA511"/>
    <mergeCell ref="AB511:AC511"/>
    <mergeCell ref="G509:I509"/>
    <mergeCell ref="G512:I512"/>
    <mergeCell ref="Y521:AC521"/>
    <mergeCell ref="AD521:AH521"/>
    <mergeCell ref="C522:G522"/>
    <mergeCell ref="H522:M522"/>
    <mergeCell ref="N522:R522"/>
    <mergeCell ref="T522:X522"/>
    <mergeCell ref="Y522:AC522"/>
    <mergeCell ref="AD522:AH522"/>
    <mergeCell ref="C571:G571"/>
    <mergeCell ref="H571:M571"/>
    <mergeCell ref="Y558:AD558"/>
    <mergeCell ref="O559:U559"/>
    <mergeCell ref="Y559:AA559"/>
    <mergeCell ref="AB559:AD559"/>
    <mergeCell ref="Y562:AA562"/>
    <mergeCell ref="AB562:AD562"/>
    <mergeCell ref="Y561:AA561"/>
    <mergeCell ref="Y555:AD555"/>
    <mergeCell ref="Y556:AA556"/>
    <mergeCell ref="AB556:AD556"/>
    <mergeCell ref="O557:Q557"/>
    <mergeCell ref="R557:T557"/>
    <mergeCell ref="O558:U558"/>
    <mergeCell ref="C552:F552"/>
    <mergeCell ref="G552:I552"/>
    <mergeCell ref="O552:T552"/>
    <mergeCell ref="Y552:AD552"/>
    <mergeCell ref="Y568:AC568"/>
    <mergeCell ref="M563:O563"/>
    <mergeCell ref="P563:R563"/>
    <mergeCell ref="C553:F553"/>
    <mergeCell ref="G553:I553"/>
    <mergeCell ref="Y520:AC520"/>
    <mergeCell ref="AD520:AH520"/>
    <mergeCell ref="B519:B525"/>
    <mergeCell ref="C519:G519"/>
    <mergeCell ref="H519:M519"/>
    <mergeCell ref="N519:R519"/>
    <mergeCell ref="S519:S525"/>
    <mergeCell ref="T519:X519"/>
    <mergeCell ref="C521:G521"/>
    <mergeCell ref="H521:M521"/>
    <mergeCell ref="N521:R521"/>
    <mergeCell ref="T521:X521"/>
    <mergeCell ref="C525:G525"/>
    <mergeCell ref="H525:M525"/>
    <mergeCell ref="N525:R525"/>
    <mergeCell ref="T525:X525"/>
    <mergeCell ref="Y525:AC525"/>
    <mergeCell ref="AD525:AH525"/>
    <mergeCell ref="C524:G524"/>
    <mergeCell ref="H524:M524"/>
    <mergeCell ref="N524:R524"/>
    <mergeCell ref="T524:X524"/>
    <mergeCell ref="Y524:AC524"/>
    <mergeCell ref="AD524:AH524"/>
    <mergeCell ref="C523:G523"/>
    <mergeCell ref="H523:M523"/>
    <mergeCell ref="N523:R523"/>
    <mergeCell ref="T523:X523"/>
    <mergeCell ref="Y523:AC523"/>
    <mergeCell ref="AD523:AH523"/>
    <mergeCell ref="C520:G520"/>
    <mergeCell ref="H520:M520"/>
    <mergeCell ref="B672:O672"/>
    <mergeCell ref="P672:T672"/>
    <mergeCell ref="B673:B688"/>
    <mergeCell ref="C673:J673"/>
    <mergeCell ref="K673:R673"/>
    <mergeCell ref="S673:Z673"/>
    <mergeCell ref="AA673:AH673"/>
    <mergeCell ref="C674:J674"/>
    <mergeCell ref="K674:O674"/>
    <mergeCell ref="B669:C671"/>
    <mergeCell ref="D669:G671"/>
    <mergeCell ref="H669:Q671"/>
    <mergeCell ref="R669:T671"/>
    <mergeCell ref="U669:Y671"/>
    <mergeCell ref="Z669:AE671"/>
    <mergeCell ref="B656:E657"/>
    <mergeCell ref="B659:AH659"/>
    <mergeCell ref="B661:AH661"/>
    <mergeCell ref="B662:G668"/>
    <mergeCell ref="W665:AG665"/>
    <mergeCell ref="W666:AE666"/>
    <mergeCell ref="AF666:AG666"/>
    <mergeCell ref="W667:AC667"/>
    <mergeCell ref="AD667:AG667"/>
    <mergeCell ref="C677:J677"/>
    <mergeCell ref="K677:O677"/>
    <mergeCell ref="P677:R677"/>
    <mergeCell ref="S677:Z677"/>
    <mergeCell ref="AA677:AE677"/>
    <mergeCell ref="AF677:AH677"/>
    <mergeCell ref="C676:J676"/>
    <mergeCell ref="K676:O676"/>
    <mergeCell ref="P676:R676"/>
    <mergeCell ref="S676:Z676"/>
    <mergeCell ref="AA676:AE676"/>
    <mergeCell ref="AF676:AH676"/>
    <mergeCell ref="P674:R674"/>
    <mergeCell ref="S674:Z674"/>
    <mergeCell ref="AA674:AE674"/>
    <mergeCell ref="AF674:AH674"/>
    <mergeCell ref="C675:J675"/>
    <mergeCell ref="K675:O675"/>
    <mergeCell ref="P675:R675"/>
    <mergeCell ref="S675:Z675"/>
    <mergeCell ref="AA675:AE675"/>
    <mergeCell ref="AF675:AH675"/>
    <mergeCell ref="C680:J680"/>
    <mergeCell ref="K680:O680"/>
    <mergeCell ref="P680:R680"/>
    <mergeCell ref="S680:Z680"/>
    <mergeCell ref="AA680:AE680"/>
    <mergeCell ref="AF680:AH680"/>
    <mergeCell ref="C679:J679"/>
    <mergeCell ref="K679:O679"/>
    <mergeCell ref="P679:R679"/>
    <mergeCell ref="S679:Z679"/>
    <mergeCell ref="AA679:AE679"/>
    <mergeCell ref="AF679:AH679"/>
    <mergeCell ref="C678:J678"/>
    <mergeCell ref="K678:O678"/>
    <mergeCell ref="P678:R678"/>
    <mergeCell ref="S678:Z678"/>
    <mergeCell ref="AA678:AE678"/>
    <mergeCell ref="C683:J683"/>
    <mergeCell ref="K683:O683"/>
    <mergeCell ref="P683:R683"/>
    <mergeCell ref="S683:Z683"/>
    <mergeCell ref="AA683:AE683"/>
    <mergeCell ref="AF683:AH683"/>
    <mergeCell ref="C682:J682"/>
    <mergeCell ref="K682:O682"/>
    <mergeCell ref="P682:R682"/>
    <mergeCell ref="S682:Z682"/>
    <mergeCell ref="AA682:AE682"/>
    <mergeCell ref="AF682:AH682"/>
    <mergeCell ref="C681:J681"/>
    <mergeCell ref="K681:O681"/>
    <mergeCell ref="P681:R681"/>
    <mergeCell ref="S681:Z681"/>
    <mergeCell ref="AA681:AE681"/>
    <mergeCell ref="AF681:AH681"/>
    <mergeCell ref="C686:J686"/>
    <mergeCell ref="K686:O686"/>
    <mergeCell ref="P686:R686"/>
    <mergeCell ref="S686:Z686"/>
    <mergeCell ref="AA686:AE686"/>
    <mergeCell ref="AF686:AH686"/>
    <mergeCell ref="C685:J685"/>
    <mergeCell ref="K685:O685"/>
    <mergeCell ref="P685:R685"/>
    <mergeCell ref="S685:Z685"/>
    <mergeCell ref="AA685:AE685"/>
    <mergeCell ref="AF685:AH685"/>
    <mergeCell ref="C684:J684"/>
    <mergeCell ref="K684:O684"/>
    <mergeCell ref="P684:R684"/>
    <mergeCell ref="S684:Z684"/>
    <mergeCell ref="AA684:AE684"/>
    <mergeCell ref="AF684:AH684"/>
    <mergeCell ref="B690:E691"/>
    <mergeCell ref="B693:AH693"/>
    <mergeCell ref="B695:AH695"/>
    <mergeCell ref="B696:G703"/>
    <mergeCell ref="W699:AE699"/>
    <mergeCell ref="AF699:AG699"/>
    <mergeCell ref="W700:AE700"/>
    <mergeCell ref="AF700:AG700"/>
    <mergeCell ref="W701:AC701"/>
    <mergeCell ref="AD701:AG701"/>
    <mergeCell ref="C688:J688"/>
    <mergeCell ref="K688:O688"/>
    <mergeCell ref="P688:R688"/>
    <mergeCell ref="S688:Z688"/>
    <mergeCell ref="AA688:AE688"/>
    <mergeCell ref="AF688:AH688"/>
    <mergeCell ref="C687:J687"/>
    <mergeCell ref="K687:O687"/>
    <mergeCell ref="P687:R687"/>
    <mergeCell ref="S687:Z687"/>
    <mergeCell ref="AA687:AE687"/>
    <mergeCell ref="AF687:AH687"/>
    <mergeCell ref="B707:O707"/>
    <mergeCell ref="P707:T707"/>
    <mergeCell ref="B708:B723"/>
    <mergeCell ref="C708:J708"/>
    <mergeCell ref="K708:R708"/>
    <mergeCell ref="S708:Z708"/>
    <mergeCell ref="C710:J710"/>
    <mergeCell ref="K710:O710"/>
    <mergeCell ref="P710:R710"/>
    <mergeCell ref="S710:Z710"/>
    <mergeCell ref="W702:AC702"/>
    <mergeCell ref="AD702:AG702"/>
    <mergeCell ref="B704:C706"/>
    <mergeCell ref="D704:G706"/>
    <mergeCell ref="H704:Q706"/>
    <mergeCell ref="R704:T706"/>
    <mergeCell ref="U704:Y706"/>
    <mergeCell ref="Z704:AE706"/>
    <mergeCell ref="AF704:AH706"/>
    <mergeCell ref="C712:J712"/>
    <mergeCell ref="K712:O712"/>
    <mergeCell ref="P712:R712"/>
    <mergeCell ref="S712:Z712"/>
    <mergeCell ref="AA712:AE712"/>
    <mergeCell ref="AF712:AH712"/>
    <mergeCell ref="AA710:AE710"/>
    <mergeCell ref="AF710:AH710"/>
    <mergeCell ref="C711:J711"/>
    <mergeCell ref="K711:O711"/>
    <mergeCell ref="P711:R711"/>
    <mergeCell ref="S711:Z711"/>
    <mergeCell ref="AA711:AE711"/>
    <mergeCell ref="AF711:AH711"/>
    <mergeCell ref="AA708:AH708"/>
    <mergeCell ref="C709:J709"/>
    <mergeCell ref="K709:O709"/>
    <mergeCell ref="P709:R709"/>
    <mergeCell ref="S709:Z709"/>
    <mergeCell ref="AA709:AE709"/>
    <mergeCell ref="AF709:AH709"/>
    <mergeCell ref="C715:J715"/>
    <mergeCell ref="K715:O715"/>
    <mergeCell ref="P715:R715"/>
    <mergeCell ref="S715:Z715"/>
    <mergeCell ref="AA715:AE715"/>
    <mergeCell ref="AF715:AH715"/>
    <mergeCell ref="C714:J714"/>
    <mergeCell ref="K714:O714"/>
    <mergeCell ref="P714:R714"/>
    <mergeCell ref="S714:Z714"/>
    <mergeCell ref="AA714:AE714"/>
    <mergeCell ref="AF714:AH714"/>
    <mergeCell ref="C713:J713"/>
    <mergeCell ref="K713:O713"/>
    <mergeCell ref="P713:R713"/>
    <mergeCell ref="S713:Z713"/>
    <mergeCell ref="AA713:AE713"/>
    <mergeCell ref="AF713:AH713"/>
    <mergeCell ref="S719:Z719"/>
    <mergeCell ref="AA719:AE719"/>
    <mergeCell ref="AF719:AH719"/>
    <mergeCell ref="C718:J718"/>
    <mergeCell ref="K718:O718"/>
    <mergeCell ref="P718:R718"/>
    <mergeCell ref="S718:Z718"/>
    <mergeCell ref="AA718:AE718"/>
    <mergeCell ref="AF718:AH718"/>
    <mergeCell ref="C717:J717"/>
    <mergeCell ref="K717:O717"/>
    <mergeCell ref="P717:R717"/>
    <mergeCell ref="C716:J716"/>
    <mergeCell ref="K716:O716"/>
    <mergeCell ref="P716:R716"/>
    <mergeCell ref="S716:Z716"/>
    <mergeCell ref="AA716:AE716"/>
    <mergeCell ref="AF716:AH716"/>
    <mergeCell ref="C723:J723"/>
    <mergeCell ref="K723:O723"/>
    <mergeCell ref="P723:R723"/>
    <mergeCell ref="S723:Z723"/>
    <mergeCell ref="AA723:AE723"/>
    <mergeCell ref="AF723:AH723"/>
    <mergeCell ref="C722:J722"/>
    <mergeCell ref="K722:O722"/>
    <mergeCell ref="P722:R722"/>
    <mergeCell ref="S722:Z722"/>
    <mergeCell ref="AA722:AE722"/>
    <mergeCell ref="AF722:AH722"/>
    <mergeCell ref="C721:J721"/>
    <mergeCell ref="K721:O721"/>
    <mergeCell ref="P721:R721"/>
    <mergeCell ref="S721:Z721"/>
    <mergeCell ref="AA721:AE721"/>
    <mergeCell ref="AF721:AH721"/>
    <mergeCell ref="C720:J720"/>
    <mergeCell ref="K720:O720"/>
    <mergeCell ref="P720:R720"/>
    <mergeCell ref="S720:Z720"/>
    <mergeCell ref="AA720:AE720"/>
    <mergeCell ref="AF720:AH720"/>
    <mergeCell ref="C719:J719"/>
    <mergeCell ref="K719:O719"/>
    <mergeCell ref="C628:D629"/>
    <mergeCell ref="E628:O629"/>
    <mergeCell ref="P628:Q629"/>
    <mergeCell ref="S628:T629"/>
    <mergeCell ref="U628:AE629"/>
    <mergeCell ref="AF628:AG629"/>
    <mergeCell ref="C604:D605"/>
    <mergeCell ref="E604:O605"/>
    <mergeCell ref="P604:Q605"/>
    <mergeCell ref="S604:T605"/>
    <mergeCell ref="U604:AE605"/>
    <mergeCell ref="AF604:AG605"/>
    <mergeCell ref="E623:O624"/>
    <mergeCell ref="P623:Q624"/>
    <mergeCell ref="S623:T624"/>
    <mergeCell ref="C614:D615"/>
    <mergeCell ref="S614:T615"/>
    <mergeCell ref="C616:D617"/>
    <mergeCell ref="E616:O617"/>
    <mergeCell ref="P616:Q617"/>
    <mergeCell ref="S616:T617"/>
    <mergeCell ref="U616:AE617"/>
    <mergeCell ref="S611:T612"/>
    <mergeCell ref="P719:R719"/>
    <mergeCell ref="AD324:AH324"/>
    <mergeCell ref="C325:G325"/>
    <mergeCell ref="U635:AE636"/>
    <mergeCell ref="AF635:AG636"/>
    <mergeCell ref="E652:O653"/>
    <mergeCell ref="P652:Q653"/>
    <mergeCell ref="S652:T653"/>
    <mergeCell ref="U652:AE653"/>
    <mergeCell ref="S645:T646"/>
    <mergeCell ref="AF647:AG648"/>
    <mergeCell ref="C645:D646"/>
    <mergeCell ref="C633:D634"/>
    <mergeCell ref="C635:D636"/>
    <mergeCell ref="S633:T634"/>
    <mergeCell ref="E635:O636"/>
    <mergeCell ref="P635:Q636"/>
    <mergeCell ref="S635:T636"/>
    <mergeCell ref="E633:Q634"/>
    <mergeCell ref="AF652:AG653"/>
    <mergeCell ref="C650:D651"/>
    <mergeCell ref="S650:T651"/>
    <mergeCell ref="C652:D653"/>
    <mergeCell ref="C647:D648"/>
    <mergeCell ref="E647:O648"/>
    <mergeCell ref="P647:Q648"/>
    <mergeCell ref="S647:T648"/>
    <mergeCell ref="U647:AE648"/>
    <mergeCell ref="C640:D641"/>
    <mergeCell ref="E640:O641"/>
    <mergeCell ref="AB527:AH527"/>
    <mergeCell ref="P640:Q641"/>
    <mergeCell ref="S640:T641"/>
    <mergeCell ref="AD241:AH241"/>
    <mergeCell ref="N240:R240"/>
    <mergeCell ref="U611:AE612"/>
    <mergeCell ref="AF611:AG612"/>
    <mergeCell ref="C638:D639"/>
    <mergeCell ref="C233:H233"/>
    <mergeCell ref="C234:E234"/>
    <mergeCell ref="F234:G234"/>
    <mergeCell ref="C235:H235"/>
    <mergeCell ref="C237:G238"/>
    <mergeCell ref="C240:G240"/>
    <mergeCell ref="H240:M240"/>
    <mergeCell ref="C242:G242"/>
    <mergeCell ref="H242:M242"/>
    <mergeCell ref="C329:G329"/>
    <mergeCell ref="H329:M329"/>
    <mergeCell ref="N329:R329"/>
    <mergeCell ref="T329:X329"/>
    <mergeCell ref="Y329:AC329"/>
    <mergeCell ref="AD329:AH329"/>
    <mergeCell ref="C326:G326"/>
    <mergeCell ref="H326:M326"/>
    <mergeCell ref="Y326:AC326"/>
    <mergeCell ref="AD326:AH326"/>
    <mergeCell ref="C327:G327"/>
    <mergeCell ref="H327:M327"/>
    <mergeCell ref="N327:R327"/>
    <mergeCell ref="C328:G328"/>
    <mergeCell ref="H328:M328"/>
    <mergeCell ref="AD327:AH327"/>
    <mergeCell ref="T328:X328"/>
    <mergeCell ref="Y328:AC328"/>
    <mergeCell ref="B391:B396"/>
    <mergeCell ref="C391:G396"/>
    <mergeCell ref="H391:O396"/>
    <mergeCell ref="P391:R396"/>
    <mergeCell ref="S395:W396"/>
    <mergeCell ref="B387:F387"/>
    <mergeCell ref="B388:F390"/>
    <mergeCell ref="S242:W242"/>
    <mergeCell ref="X242:AC242"/>
    <mergeCell ref="N244:R244"/>
    <mergeCell ref="S244:W244"/>
    <mergeCell ref="B381:E382"/>
    <mergeCell ref="B384:AH384"/>
    <mergeCell ref="X244:AC244"/>
    <mergeCell ref="AD244:AH244"/>
    <mergeCell ref="C245:G245"/>
    <mergeCell ref="X395:AE396"/>
    <mergeCell ref="B240:B245"/>
    <mergeCell ref="Y373:AC373"/>
    <mergeCell ref="AD373:AH373"/>
    <mergeCell ref="O358:T360"/>
    <mergeCell ref="AD240:AH240"/>
    <mergeCell ref="C241:G241"/>
    <mergeCell ref="H241:M241"/>
    <mergeCell ref="S340:W347"/>
    <mergeCell ref="S243:W243"/>
    <mergeCell ref="X243:AC243"/>
    <mergeCell ref="AD243:AH243"/>
    <mergeCell ref="N242:R242"/>
    <mergeCell ref="N241:R241"/>
    <mergeCell ref="S241:W241"/>
    <mergeCell ref="X241:AC241"/>
    <mergeCell ref="V220:AA220"/>
    <mergeCell ref="V221:X221"/>
    <mergeCell ref="V223:AA223"/>
    <mergeCell ref="Y221:AA221"/>
    <mergeCell ref="V224:X224"/>
    <mergeCell ref="C181:H181"/>
    <mergeCell ref="C167:H167"/>
    <mergeCell ref="C165:H165"/>
    <mergeCell ref="AK150:BJ151"/>
    <mergeCell ref="AK193:BJ195"/>
    <mergeCell ref="S136:W143"/>
    <mergeCell ref="X136:AE139"/>
    <mergeCell ref="X140:AE143"/>
    <mergeCell ref="AF136:AH139"/>
    <mergeCell ref="AF140:AH143"/>
    <mergeCell ref="M156:Q160"/>
    <mergeCell ref="B217:H220"/>
    <mergeCell ref="B221:H224"/>
    <mergeCell ref="S207:W210"/>
    <mergeCell ref="X207:AE208"/>
    <mergeCell ref="J218:O218"/>
    <mergeCell ref="V219:X219"/>
    <mergeCell ref="B213:AH213"/>
    <mergeCell ref="J215:O215"/>
    <mergeCell ref="J216:L216"/>
    <mergeCell ref="M216:O216"/>
    <mergeCell ref="X192:AC192"/>
    <mergeCell ref="B144:AH144"/>
    <mergeCell ref="C146:G146"/>
    <mergeCell ref="T146:X146"/>
    <mergeCell ref="P154:Q154"/>
    <mergeCell ref="B190:B195"/>
    <mergeCell ref="AK351:BJ351"/>
    <mergeCell ref="AK400:BJ400"/>
    <mergeCell ref="AK20:BJ21"/>
    <mergeCell ref="X344:AE347"/>
    <mergeCell ref="AF340:AH343"/>
    <mergeCell ref="AF344:AH347"/>
    <mergeCell ref="Y224:AA224"/>
    <mergeCell ref="AF207:AH208"/>
    <mergeCell ref="X209:AE210"/>
    <mergeCell ref="AF209:AH210"/>
    <mergeCell ref="C192:G192"/>
    <mergeCell ref="H192:M192"/>
    <mergeCell ref="N192:R192"/>
    <mergeCell ref="S192:W192"/>
    <mergeCell ref="C185:H185"/>
    <mergeCell ref="Z185:AD185"/>
    <mergeCell ref="AE185:AF185"/>
    <mergeCell ref="C187:G188"/>
    <mergeCell ref="Z187:AD187"/>
    <mergeCell ref="AE187:AF187"/>
    <mergeCell ref="S240:W240"/>
    <mergeCell ref="X240:AC240"/>
    <mergeCell ref="AK62:BJ62"/>
    <mergeCell ref="AK172:BJ174"/>
    <mergeCell ref="AK147:BJ147"/>
    <mergeCell ref="AK217:BJ217"/>
    <mergeCell ref="AK304:BJ304"/>
    <mergeCell ref="AK260:BJ260"/>
    <mergeCell ref="AB44:AH44"/>
    <mergeCell ref="W231:Y231"/>
    <mergeCell ref="M219:O219"/>
    <mergeCell ref="Y219:AA219"/>
    <mergeCell ref="AB656:AH656"/>
    <mergeCell ref="AB690:AH690"/>
    <mergeCell ref="AB725:AH725"/>
    <mergeCell ref="AK434:BJ434"/>
    <mergeCell ref="AK438:BJ439"/>
    <mergeCell ref="AK441:BJ443"/>
    <mergeCell ref="AK446:BJ447"/>
    <mergeCell ref="AK449:BJ449"/>
    <mergeCell ref="AK451:BJ452"/>
    <mergeCell ref="AK454:BJ454"/>
    <mergeCell ref="AK488:BJ489"/>
    <mergeCell ref="AK491:BJ493"/>
    <mergeCell ref="AK496:BJ497"/>
    <mergeCell ref="AK499:BJ499"/>
    <mergeCell ref="AK501:BJ502"/>
    <mergeCell ref="AK505:BJ505"/>
    <mergeCell ref="AK519:BJ521"/>
    <mergeCell ref="AK522:BJ524"/>
    <mergeCell ref="AK534:BJ534"/>
    <mergeCell ref="AK540:BJ540"/>
    <mergeCell ref="AK541:BJ542"/>
    <mergeCell ref="AK544:BJ545"/>
    <mergeCell ref="AK547:BJ547"/>
    <mergeCell ref="U640:AE641"/>
    <mergeCell ref="AF640:AG641"/>
    <mergeCell ref="AF616:AG617"/>
    <mergeCell ref="S717:Z717"/>
    <mergeCell ref="AA717:AE717"/>
    <mergeCell ref="AF717:AH717"/>
    <mergeCell ref="AF678:AH678"/>
    <mergeCell ref="AF669:AH671"/>
    <mergeCell ref="AK674:BJ676"/>
    <mergeCell ref="AK76:BJ78"/>
    <mergeCell ref="AK121:BJ123"/>
    <mergeCell ref="AK190:BJ192"/>
    <mergeCell ref="AK240:BJ242"/>
    <mergeCell ref="AK243:BJ245"/>
    <mergeCell ref="AK281:BJ283"/>
    <mergeCell ref="AK279:BJ280"/>
    <mergeCell ref="AK322:BJ323"/>
    <mergeCell ref="AK324:BJ326"/>
    <mergeCell ref="AK373:BJ375"/>
    <mergeCell ref="AK420:BJ421"/>
    <mergeCell ref="AK422:BJ424"/>
    <mergeCell ref="AK472:BJ474"/>
    <mergeCell ref="AK469:BJ471"/>
    <mergeCell ref="AK484:BJ484"/>
    <mergeCell ref="AB130:AH130"/>
    <mergeCell ref="AB197:AH197"/>
    <mergeCell ref="AB247:AH247"/>
    <mergeCell ref="AB291:AH291"/>
    <mergeCell ref="AB334:AH334"/>
    <mergeCell ref="AB381:AH381"/>
    <mergeCell ref="AB427:AH427"/>
    <mergeCell ref="AB477:AH477"/>
    <mergeCell ref="AK342:BJ345"/>
    <mergeCell ref="AK348:BJ349"/>
    <mergeCell ref="AK353:BJ354"/>
    <mergeCell ref="AK356:BJ356"/>
    <mergeCell ref="AK371:BJ372"/>
    <mergeCell ref="AK388:BJ388"/>
    <mergeCell ref="AK391:BJ392"/>
    <mergeCell ref="AK393:BJ395"/>
    <mergeCell ref="AK397:BJ398"/>
    <mergeCell ref="AK697:BJ697"/>
    <mergeCell ref="AK704:BJ705"/>
    <mergeCell ref="AK707:BJ707"/>
    <mergeCell ref="AK709:BJ711"/>
    <mergeCell ref="AK549:BJ550"/>
    <mergeCell ref="AK552:BJ552"/>
    <mergeCell ref="AK570:BJ572"/>
    <mergeCell ref="AK568:BJ569"/>
    <mergeCell ref="AK585:BJ593"/>
    <mergeCell ref="AK597:BJ605"/>
    <mergeCell ref="AK609:BJ617"/>
    <mergeCell ref="AK621:BJ629"/>
    <mergeCell ref="AK633:BJ641"/>
    <mergeCell ref="AK645:BJ653"/>
    <mergeCell ref="AK663:BJ663"/>
    <mergeCell ref="AK669:BJ670"/>
    <mergeCell ref="AK672:BJ672"/>
  </mergeCells>
  <phoneticPr fontId="2"/>
  <conditionalFormatting sqref="B25:AH37 C38:AH42">
    <cfRule type="expression" dxfId="77" priority="105">
      <formula>$BL$24=2</formula>
    </cfRule>
  </conditionalFormatting>
  <conditionalFormatting sqref="B50:AH50 B52:AH69 B51:M51 X51 AF51:AH51 O51 B71:AH86 B70:AD70">
    <cfRule type="expression" dxfId="76" priority="106">
      <formula>$BL$44=0</formula>
    </cfRule>
  </conditionalFormatting>
  <conditionalFormatting sqref="AK76:BJ76">
    <cfRule type="expression" dxfId="75" priority="111">
      <formula>$BL$44=0</formula>
    </cfRule>
  </conditionalFormatting>
  <conditionalFormatting sqref="B94:AH111 B113:AH128 B112:P112 T112 AC112:AH112">
    <cfRule type="expression" dxfId="74" priority="112">
      <formula>$BL$88=0</formula>
    </cfRule>
  </conditionalFormatting>
  <conditionalFormatting sqref="AK121:BJ121">
    <cfRule type="expression" dxfId="73" priority="113">
      <formula>$BL$88=0</formula>
    </cfRule>
  </conditionalFormatting>
  <conditionalFormatting sqref="B136:AH163 B166:AH166 C164:AH165 B168:AH168 C167:AH167 B171:AH171 C169:AH170 B173:AH176 C172:AH172 B178:AH178 C177:AH177 B180:AH180 C179:AH179 B182:AH182 C181:AH181 B184:AH184 C183:AH183 B186:AH195 C185:AH185">
    <cfRule type="expression" dxfId="72" priority="114">
      <formula>$BL$130=0</formula>
    </cfRule>
  </conditionalFormatting>
  <conditionalFormatting sqref="AK190:BJ195">
    <cfRule type="expression" dxfId="71" priority="115">
      <formula>$BL$130=0</formula>
    </cfRule>
  </conditionalFormatting>
  <conditionalFormatting sqref="B203:AH203 B205:AH225 B204:G204 I204:Q204 S204:Y204 AA204:AH204 B227:AH227 C226:AH226 B229:AH231 C228:AH228 B234:AH234 C232:AH233 B236:AH245 C235:AH235">
    <cfRule type="expression" dxfId="70" priority="116">
      <formula>$BL$197=0</formula>
    </cfRule>
  </conditionalFormatting>
  <conditionalFormatting sqref="AK240:BJ245">
    <cfRule type="expression" dxfId="69" priority="117">
      <formula>$BL$197=0</formula>
    </cfRule>
  </conditionalFormatting>
  <conditionalFormatting sqref="B253:AH270 B272:AH289 B271:AE271">
    <cfRule type="expression" dxfId="68" priority="118">
      <formula>$BL$247=0</formula>
    </cfRule>
  </conditionalFormatting>
  <conditionalFormatting sqref="AK279:BJ283">
    <cfRule type="expression" dxfId="67" priority="119">
      <formula>$BL$247=0</formula>
    </cfRule>
  </conditionalFormatting>
  <conditionalFormatting sqref="B297:AH314 B316:AH332 B315:AD315">
    <cfRule type="expression" dxfId="66" priority="120">
      <formula>$BL$291=0</formula>
    </cfRule>
  </conditionalFormatting>
  <conditionalFormatting sqref="AK322:BJ326">
    <cfRule type="expression" dxfId="65" priority="121">
      <formula>$BL$291=0</formula>
    </cfRule>
  </conditionalFormatting>
  <conditionalFormatting sqref="B340:AH379">
    <cfRule type="expression" dxfId="64" priority="122">
      <formula>$BL$334=0</formula>
    </cfRule>
  </conditionalFormatting>
  <conditionalFormatting sqref="AK371:BJ375">
    <cfRule type="expression" dxfId="63" priority="123">
      <formula>$BL$334=0</formula>
    </cfRule>
  </conditionalFormatting>
  <conditionalFormatting sqref="AK420:BJ424">
    <cfRule type="expression" dxfId="62" priority="124">
      <formula>$BL$381=0</formula>
    </cfRule>
  </conditionalFormatting>
  <conditionalFormatting sqref="B387:AH387 B389:AH425 B388:G388 I388:Q388 S388:Y388 AA388:AH388">
    <cfRule type="expression" dxfId="61" priority="125">
      <formula>$BL$381=0</formula>
    </cfRule>
  </conditionalFormatting>
  <conditionalFormatting sqref="AK469:BJ474">
    <cfRule type="expression" dxfId="60" priority="126">
      <formula>$BL$427=0</formula>
    </cfRule>
  </conditionalFormatting>
  <conditionalFormatting sqref="B433:AH433 B435:AH435 B434:C434 E434:H434 J434:M434 O434:R434 T434:AH434 B437:AH475 B436:C436 E436:AH436">
    <cfRule type="expression" dxfId="59" priority="127">
      <formula>$BL$427=0</formula>
    </cfRule>
  </conditionalFormatting>
  <conditionalFormatting sqref="AK519:BJ524">
    <cfRule type="expression" dxfId="58" priority="128">
      <formula>$BL$477=0</formula>
    </cfRule>
  </conditionalFormatting>
  <conditionalFormatting sqref="B483:AH483 B510:AH511 B509:G509 J509:AH509 B514:AH525 B512:F512 J512:AH512 B485:AH485 B484:C484 E484:H484 J484:M484 O484:R484 T484:AH484 B487:AH508 B486:C486 E486:AH486 B513:AC513 AE513:AH513">
    <cfRule type="expression" dxfId="57" priority="129">
      <formula>$BL$477=0</formula>
    </cfRule>
  </conditionalFormatting>
  <conditionalFormatting sqref="AK568:BJ572 AK674:BJ675">
    <cfRule type="expression" dxfId="56" priority="130">
      <formula>$BL$527=0</formula>
    </cfRule>
  </conditionalFormatting>
  <conditionalFormatting sqref="B533:AH533 B575:AH654 B539:AH560 B534:G538 I534:AH538 B562:AH573 B561:AD561">
    <cfRule type="expression" dxfId="55" priority="132">
      <formula>$BL$527=0</formula>
    </cfRule>
  </conditionalFormatting>
  <conditionalFormatting sqref="AK709:BJ710">
    <cfRule type="expression" dxfId="54" priority="136">
      <formula>$BL$690=0</formula>
    </cfRule>
  </conditionalFormatting>
  <conditionalFormatting sqref="B696:AH696 B703:AH723 B697:H701 J698:AH700 J697:U697 W697:AH697 J701:U701 B702:U702 W701:AH702">
    <cfRule type="expression" dxfId="53" priority="137">
      <formula>$BL$690=0</formula>
    </cfRule>
  </conditionalFormatting>
  <conditionalFormatting sqref="B662:AH662 B668:AH688 B663:H667 J665:AH666 J663:U664 W663:AH664 J667:U667 W667:AH667">
    <cfRule type="expression" dxfId="52" priority="54">
      <formula>$BL$656=0</formula>
    </cfRule>
  </conditionalFormatting>
  <conditionalFormatting sqref="G512">
    <cfRule type="expression" dxfId="51" priority="53">
      <formula>$BL$477=0</formula>
    </cfRule>
  </conditionalFormatting>
  <conditionalFormatting sqref="AE315">
    <cfRule type="expression" dxfId="50" priority="52">
      <formula>$BL$247=0</formula>
    </cfRule>
  </conditionalFormatting>
  <conditionalFormatting sqref="AD513">
    <cfRule type="expression" dxfId="49" priority="51">
      <formula>$BL$427=0</formula>
    </cfRule>
  </conditionalFormatting>
  <conditionalFormatting sqref="AE561">
    <cfRule type="expression" dxfId="48" priority="50">
      <formula>$BL$427=0</formula>
    </cfRule>
  </conditionalFormatting>
  <conditionalFormatting sqref="N51">
    <cfRule type="expression" dxfId="47" priority="49">
      <formula>$BL$44=0</formula>
    </cfRule>
  </conditionalFormatting>
  <conditionalFormatting sqref="W51">
    <cfRule type="expression" dxfId="46" priority="48">
      <formula>$BL$44=0</formula>
    </cfRule>
  </conditionalFormatting>
  <conditionalFormatting sqref="Q112:S112">
    <cfRule type="expression" dxfId="45" priority="47">
      <formula>$BL$88=0</formula>
    </cfRule>
  </conditionalFormatting>
  <conditionalFormatting sqref="B164">
    <cfRule type="expression" dxfId="44" priority="46">
      <formula>$BL$130=0</formula>
    </cfRule>
  </conditionalFormatting>
  <conditionalFormatting sqref="B165">
    <cfRule type="expression" dxfId="43" priority="45">
      <formula>$BL$130=0</formula>
    </cfRule>
  </conditionalFormatting>
  <conditionalFormatting sqref="B167">
    <cfRule type="expression" dxfId="42" priority="44">
      <formula>$BL$130=0</formula>
    </cfRule>
  </conditionalFormatting>
  <conditionalFormatting sqref="B169">
    <cfRule type="expression" dxfId="41" priority="43">
      <formula>$BL$130=0</formula>
    </cfRule>
  </conditionalFormatting>
  <conditionalFormatting sqref="B170">
    <cfRule type="expression" dxfId="40" priority="42">
      <formula>$BL$130=0</formula>
    </cfRule>
  </conditionalFormatting>
  <conditionalFormatting sqref="B172">
    <cfRule type="expression" dxfId="39" priority="41">
      <formula>$BL$130=0</formula>
    </cfRule>
  </conditionalFormatting>
  <conditionalFormatting sqref="B177">
    <cfRule type="expression" dxfId="38" priority="40">
      <formula>$BL$130=0</formula>
    </cfRule>
  </conditionalFormatting>
  <conditionalFormatting sqref="B179">
    <cfRule type="expression" dxfId="37" priority="39">
      <formula>$BL$130=0</formula>
    </cfRule>
  </conditionalFormatting>
  <conditionalFormatting sqref="B181">
    <cfRule type="expression" dxfId="36" priority="38">
      <formula>$BL$130=0</formula>
    </cfRule>
  </conditionalFormatting>
  <conditionalFormatting sqref="B183">
    <cfRule type="expression" dxfId="35" priority="37">
      <formula>$BL$130=0</formula>
    </cfRule>
  </conditionalFormatting>
  <conditionalFormatting sqref="B185">
    <cfRule type="expression" dxfId="34" priority="36">
      <formula>$BL$130=0</formula>
    </cfRule>
  </conditionalFormatting>
  <conditionalFormatting sqref="H204">
    <cfRule type="expression" dxfId="33" priority="35">
      <formula>$BL$130=0</formula>
    </cfRule>
  </conditionalFormatting>
  <conditionalFormatting sqref="R204">
    <cfRule type="expression" dxfId="32" priority="34">
      <formula>$BL$130=0</formula>
    </cfRule>
  </conditionalFormatting>
  <conditionalFormatting sqref="Z204">
    <cfRule type="expression" dxfId="31" priority="33">
      <formula>$BL$130=0</formula>
    </cfRule>
  </conditionalFormatting>
  <conditionalFormatting sqref="B226">
    <cfRule type="expression" dxfId="30" priority="32">
      <formula>$BL$130=0</formula>
    </cfRule>
  </conditionalFormatting>
  <conditionalFormatting sqref="B228">
    <cfRule type="expression" dxfId="29" priority="31">
      <formula>$BL$130=0</formula>
    </cfRule>
  </conditionalFormatting>
  <conditionalFormatting sqref="B232">
    <cfRule type="expression" dxfId="28" priority="30">
      <formula>$BL$130=0</formula>
    </cfRule>
  </conditionalFormatting>
  <conditionalFormatting sqref="B233">
    <cfRule type="expression" dxfId="27" priority="29">
      <formula>$BL$130=0</formula>
    </cfRule>
  </conditionalFormatting>
  <conditionalFormatting sqref="B235">
    <cfRule type="expression" dxfId="26" priority="28">
      <formula>$BL$130=0</formula>
    </cfRule>
  </conditionalFormatting>
  <conditionalFormatting sqref="H388">
    <cfRule type="expression" dxfId="25" priority="27">
      <formula>$BL$381=0</formula>
    </cfRule>
  </conditionalFormatting>
  <conditionalFormatting sqref="R388">
    <cfRule type="expression" dxfId="24" priority="26">
      <formula>$BL$381=0</formula>
    </cfRule>
  </conditionalFormatting>
  <conditionalFormatting sqref="Z388">
    <cfRule type="expression" dxfId="23" priority="25">
      <formula>$BL$381=0</formula>
    </cfRule>
  </conditionalFormatting>
  <conditionalFormatting sqref="D434">
    <cfRule type="expression" dxfId="22" priority="24">
      <formula>$BL$427=0</formula>
    </cfRule>
  </conditionalFormatting>
  <conditionalFormatting sqref="D436">
    <cfRule type="expression" dxfId="21" priority="23">
      <formula>$BL$427=0</formula>
    </cfRule>
  </conditionalFormatting>
  <conditionalFormatting sqref="I434">
    <cfRule type="expression" dxfId="20" priority="22">
      <formula>$BL$427=0</formula>
    </cfRule>
  </conditionalFormatting>
  <conditionalFormatting sqref="N434">
    <cfRule type="expression" dxfId="19" priority="21">
      <formula>$BL$427=0</formula>
    </cfRule>
  </conditionalFormatting>
  <conditionalFormatting sqref="S434">
    <cfRule type="expression" dxfId="18" priority="20">
      <formula>$BL$427=0</formula>
    </cfRule>
  </conditionalFormatting>
  <conditionalFormatting sqref="D484">
    <cfRule type="expression" dxfId="17" priority="19">
      <formula>$BL$477=0</formula>
    </cfRule>
  </conditionalFormatting>
  <conditionalFormatting sqref="I484">
    <cfRule type="expression" dxfId="16" priority="18">
      <formula>$BL$477=0</formula>
    </cfRule>
  </conditionalFormatting>
  <conditionalFormatting sqref="N484">
    <cfRule type="expression" dxfId="15" priority="17">
      <formula>$BL$477=0</formula>
    </cfRule>
  </conditionalFormatting>
  <conditionalFormatting sqref="S484">
    <cfRule type="expression" dxfId="14" priority="16">
      <formula>$BL$477=0</formula>
    </cfRule>
  </conditionalFormatting>
  <conditionalFormatting sqref="D486">
    <cfRule type="expression" dxfId="13" priority="15">
      <formula>$BL$477=0</formula>
    </cfRule>
  </conditionalFormatting>
  <conditionalFormatting sqref="H534">
    <cfRule type="expression" dxfId="12" priority="13">
      <formula>$BL$527=0</formula>
    </cfRule>
  </conditionalFormatting>
  <conditionalFormatting sqref="H535">
    <cfRule type="expression" dxfId="11" priority="12">
      <formula>$BL$527=0</formula>
    </cfRule>
  </conditionalFormatting>
  <conditionalFormatting sqref="H536">
    <cfRule type="expression" dxfId="10" priority="11">
      <formula>$BL$527=0</formula>
    </cfRule>
  </conditionalFormatting>
  <conditionalFormatting sqref="H537">
    <cfRule type="expression" dxfId="9" priority="10">
      <formula>$BL$527=0</formula>
    </cfRule>
  </conditionalFormatting>
  <conditionalFormatting sqref="H538">
    <cfRule type="expression" dxfId="8" priority="9">
      <formula>$BL$527=0</formula>
    </cfRule>
  </conditionalFormatting>
  <conditionalFormatting sqref="I663">
    <cfRule type="expression" dxfId="7" priority="8">
      <formula>$BL$656=0</formula>
    </cfRule>
  </conditionalFormatting>
  <conditionalFormatting sqref="I664:I667">
    <cfRule type="expression" dxfId="6" priority="7">
      <formula>$BL$656=0</formula>
    </cfRule>
  </conditionalFormatting>
  <conditionalFormatting sqref="V663:V664">
    <cfRule type="expression" dxfId="5" priority="6">
      <formula>$BL$656=0</formula>
    </cfRule>
  </conditionalFormatting>
  <conditionalFormatting sqref="V667">
    <cfRule type="expression" dxfId="4" priority="5">
      <formula>$BL$656=0</formula>
    </cfRule>
  </conditionalFormatting>
  <conditionalFormatting sqref="I697">
    <cfRule type="expression" dxfId="3" priority="4">
      <formula>$BL$690=0</formula>
    </cfRule>
  </conditionalFormatting>
  <conditionalFormatting sqref="I698:I701">
    <cfRule type="expression" dxfId="2" priority="3">
      <formula>$BL$690=0</formula>
    </cfRule>
  </conditionalFormatting>
  <conditionalFormatting sqref="V697">
    <cfRule type="expression" dxfId="1" priority="2">
      <formula>$BL$690=0</formula>
    </cfRule>
  </conditionalFormatting>
  <conditionalFormatting sqref="V701:V702">
    <cfRule type="expression" dxfId="0" priority="1">
      <formula>$BL$690=0</formula>
    </cfRule>
  </conditionalFormatting>
  <dataValidations count="19">
    <dataValidation imeMode="disabled" allowBlank="1" showErrorMessage="1" sqref="F7:H7"/>
    <dataValidation type="list" allowBlank="1" showInputMessage="1" sqref="AD196:AH196 N196:R196">
      <formula1>"円/m3,円/t,円/4t車,円/10t車"</formula1>
    </dataValidation>
    <dataValidation imeMode="on" allowBlank="1" showInputMessage="1" showErrorMessage="1" sqref="AB561:AD561 S241:W245 T574:X574 F12:AH12 C241:G245 S191:W195 C574:G574"/>
    <dataValidation type="list" allowBlank="1" showInputMessage="1" sqref="AD323:AH332 N323:R332 AD280:AH289 AD241:AH245 N372:R379 N280:R289 AD191:AH195 N191:R195 N241:R245 AD372:AH379 N421:R425 AD421:AH425 N470:R475 AD470:AH475 N520:R525 AD520:AH525 AD569:AH574 N569:R574">
      <formula1>"円/m3,円/t,円/4t車,円/10t車,その他(　　　)"</formula1>
    </dataValidation>
    <dataValidation type="textLength" imeMode="hiragana" operator="equal" allowBlank="1" showInputMessage="1" showErrorMessage="1" sqref="V698 B180 B171 I702">
      <formula1>1</formula1>
    </dataValidation>
    <dataValidation imeMode="off" allowBlank="1" showInputMessage="1" showErrorMessage="1" sqref="AF623:AG624 P623:Q624 P628:Q629 P599:Q600 AF599:AG600 AF587:AG588 AF592:AG593 P587:Q588 Y196:AC196 W462 H469:M469 P409:P410 Y391:AE394 Z150 T156:T157 G554:I555 T231:V231 P647:Q648 P222:P223 M563:O563 P635:Q636 AF635:AG636 AC227 T178 H196:M196 M147:O147 M559:O559 H574:M574 AC411 P406:P407 T171 N412:P413 V409:X409 AC407 V412:X412 U400 V225:X225 T148 AF647:AG648 AF611:AG612 N70:P70 Y313:AA313 AF604:AG605 W358 W361 O561 AF640:AG641 AF628:AG629 AC456 C353:H353 P225:P226 U216 V228:X228 W450 W456 T415:V418 N351:P351 Y574:AC574 AC452 AC222 I160 AF616:AG617 AC231 N228:P229 X391:X395 M366:O366 T185:T188 Y307:AA307 P592:Q593 T152 P652:Q653 P611:Q612 P616:Q617 M316:O316 AC415:AC418 P640:Q641 T160 P604:Q605 Z173 Z180 X297:AE300 AF652:AG653"/>
    <dataValidation type="whole" imeMode="off" allowBlank="1" showInputMessage="1" showErrorMessage="1" errorTitle="範囲外" sqref="K7:L7">
      <formula1>30</formula1>
      <formula2>31</formula2>
    </dataValidation>
    <dataValidation type="whole" imeMode="off" allowBlank="1" showInputMessage="1" showErrorMessage="1" sqref="N7:O7">
      <formula1>1</formula1>
      <formula2>12</formula2>
    </dataValidation>
    <dataValidation type="whole" imeMode="off" allowBlank="1" showInputMessage="1" showErrorMessage="1" sqref="Q7:R7">
      <formula1>1</formula1>
      <formula2>31</formula2>
    </dataValidation>
    <dataValidation type="textLength" imeMode="hiragana" operator="greaterThanOrEqual" allowBlank="1" showInputMessage="1" showErrorMessage="1" sqref="Z7:AH7 AA70:AC70 AD702:AG702 C191:G195 C187:G188 C237:G238 AB271:AD271 AB315:AD315 C372:G379 T372:X379 C421:G425 S421:W425 N436:AE436 Z457:AB457 C470:G475 T470:X475 N486:AE486 Z513:AC513 C520:G525 T520:X525 S538:AC538 C569:G573 T569:X573 E585:Q586 E590:Q591 U585:AG586 U590:AG591 U597:AG598 U602:AG603 E597:Q598 E602:Q603 E609:Q610 E614:Q615 E621:Q622 E626:Q627 E633:Q634 E638:Q639 E645:Q646 E650:Q651 U609:AG610 U614:AG615 U621:AG622 U626:AG627 U633:AG634 U638:AG639 U645:AG646 U650:AG651 AD667:AG667 T112">
      <formula1>1</formula1>
    </dataValidation>
    <dataValidation type="textLength" imeMode="off" operator="equal" allowBlank="1" showInputMessage="1" showErrorMessage="1" sqref="F10:N10">
      <formula1>13</formula1>
    </dataValidation>
    <dataValidation type="textLength" imeMode="hiragana" operator="lessThanOrEqual" allowBlank="1" showInputMessage="1" showErrorMessage="1" sqref="F11:R11 W11:AH11 F14:AA14">
      <formula1>50</formula1>
    </dataValidation>
    <dataValidation type="textLength" imeMode="off" operator="lessThanOrEqual" allowBlank="1" showInputMessage="1" showErrorMessage="1" sqref="S13:AA13 S15:AA15 F15:N15 F13:N13">
      <formula1>25</formula1>
    </dataValidation>
    <dataValidation type="textLength" imeMode="hiragana" operator="greaterThanOrEqual" allowBlank="1" showInputMessage="1" sqref="C77:J86 T77:AA86 C122:J128 S122:Z128 C280:G289 T280:X289 C323:G332 T323:X332 C674:J688 S674:Z688 C709:J723 S709:Z723">
      <formula1>1</formula1>
    </dataValidation>
    <dataValidation type="whole" imeMode="off" operator="greaterThanOrEqual" allowBlank="1" showInputMessage="1" showErrorMessage="1" sqref="C62:E62 C65:E65 N65:P65 X62:Z62 X65:Z65 X68:Z68 K77:O86 AB77:AE86 C100:E100 R101:T101 R104:T104 R107:T107 R110:T110 K122:O128 AA122:AE128 C147:E147 M150:O150 C150:E150 M154:O154 L165:N165 T147:V147 T154:V154 T162:V162 T170:V170 T177:V177 X71:Z71 AE146:AF146 H704:Q706 AE187:AF187 AE153:AF153 AE156:AF156 AE151:AF151 AE161:AF161 T184:V184 AE159:AF159 AE169:AF169 P672:T672 AE167:AF167 AE176:AF176 P707:T707 AE181:AF181 AE183:AF183 AE185:AF185 AE174:AF174 J216:L216 J219:L219 J222:L222 V219:X219 V221:X221 V224:X224 C260:E260 C263:E263 N260:P260 O263:Q263 O268:Q268 M272:O272 Y260:AA260 Y263:AA263 Y266:AA266 Y269:AA269 Y272:AA272 F265:H267 H191:M195 X191:AC195 H241:M245 X241:AC245 H280:M289 Y280:AC289 C304:E304 C307:E307 N304:P304 O307:Q307 O312:Q312 Y304:AA304 Y310:AA310 Y316:AA316 G309:I312 H323:M332 Y323:AC332 C351:E351 C354:E354 O354:Q354 O357:Q357 O363:Q363 W352:Y352 W356:Y356 W360:Y360 W364:Y364 AC354:AE354 AC358:AE358 AC362:AE362 AC366:AE366 G357:I358 G360:I361 G363:I364 H372:M379 Y372:AC379 J400:L400 J403:L403 J406:L406 V403:X403 V406:X406 H421:M425 X421:AC425 C449:E449 C452:E452 O452:Q452 O455:Q455 O458:Q458 W452:Y452 W455:Y455 W458:Y458 G455:I455 G458:I458 G461:I461 H470:M475 Y470:AC475 C499:E499 R113:T113 O502:Q502 O505:Q505 O508:Q508 W502:AA502 W505:AA505 W508:AA508 W511:AA511 W514:AA514 H520:M525 Y520:AC525 C547:E547 C550:E550 N547:P547 O550:Q550 O553:Q553 O557:Q557 Y547:AA547 Y550:AA550 Y553:AA553 Y556:AA556 Y559:AA559 Y562:AA562 G552:I553 H569:M573 Y569:AC573 E587:O588 E592:O593 U587:AE588 U592:AE593 U599:AE600 U604:AE605 E599:O600 E604:O605 E611:O612 E616:O617 E623:O624 E628:O629 E635:O636 E640:O641 E647:O648 E652:O653 U611:AE612 U616:AE617 U623:AE624 U628:AE629 U635:AE636 U640:AE641 U647:AE648 U652:AE653 H669:Q671 Z669:AE671 K674:O688 AA674:AE688 K709:O723 AA709:AE723 Z704:AE706 AE163:AF164 AE171:AF172 AE178:AF179 AE148:AF149 C502:E502 M514:O514 G509:I509 G512:I512">
      <formula1>0</formula1>
    </dataValidation>
    <dataValidation type="decimal" imeMode="off" operator="greaterThanOrEqual" allowBlank="1" showInputMessage="1" showErrorMessage="1" sqref="H55:O58 X55:AE56 L94:Q96 Z94:AE96 X136:AE143 F176:G176 F184:G184 X207:AE212 F231:G231 F234:G234 X253:AE256 X340:AE347 X438:AE445 X488:AE495 X540:AE543 AF666:AG666 AF699:AG700">
      <formula1>0</formula1>
    </dataValidation>
    <dataValidation type="whole" imeMode="off" allowBlank="1" showInputMessage="1" showErrorMessage="1" sqref="X57:AE58 H136:O143 H207:O212 H253:O256 H340:O347 H438:O445 H488:O495 H540:O543 H297:O300 H391:O396">
      <formula1>0</formula1>
      <formula2>365</formula2>
    </dataValidation>
    <dataValidation type="list" imeMode="hiragana" operator="equal" allowBlank="1" showInputMessage="1" showErrorMessage="1" errorTitle="文字エラー" error="「〇」印のみにしてください" prompt="右の▼をクリックし「〇」を選択してください。_x000a_消したい場合は、「Delete」キーを使用してください。" sqref="B26:B37">
      <formula1>"〇,"</formula1>
    </dataValidation>
    <dataValidation type="list" imeMode="hiragana" operator="equal" allowBlank="1" showInputMessage="1" showErrorMessage="1" errorTitle="文字エラー" error="「〇」印のみにしてください_x000a_" prompt="右の▼をクリックし「〇」を選択してください。_x000a_消したい場合は、「Delete」キーを使用してください。" sqref="C20:C21 B38:B42 N51 B232:B233 B185 H204 R204 H388 B235 R388 D434 D436 I434 N434 Z388 D484 S434 I484 N484 S484 D486 H534:H538 I663:I667 V663:V664 V667 I697:I701 V697 W51 B164:B165 B167 B169:B170 B172 B177 B179 B181 B183 Z204 B226 B228 V701:V702">
      <formula1>"〇"</formula1>
    </dataValidation>
  </dataValidations>
  <hyperlinks>
    <hyperlink ref="AB27:AH27" location="調査票!A44" display="→様式イ－１"/>
    <hyperlink ref="AB37:AH37" location="調査票!A381" display="→様式ニ－２"/>
    <hyperlink ref="AB33:AH33" location="調査票!A247" display="→様式ハ－１"/>
    <hyperlink ref="AB42:AH42" location="調査票!A690" display="→様式リ"/>
    <hyperlink ref="AB28:AH28" location="調査票!A88" display="→様式イ－２"/>
    <hyperlink ref="AB36:AH36" location="調査票!A334" display="→様式ニ－１"/>
    <hyperlink ref="AB34:AH34" location="調査票!A291" display="→様式ハ－２"/>
    <hyperlink ref="AB41:AH41" location="調査票!A656" display="→様式チ"/>
    <hyperlink ref="AB38:AH38" location="調査票!A427" display="→様式ホ"/>
    <hyperlink ref="AB39:AH39" location="調査票!A477" display="→様式ヘ"/>
    <hyperlink ref="AB40:AH40" location="調査票!A527" display="→様式ト"/>
    <hyperlink ref="AB30:AH30" location="調査票!A130" display="→様式ロ－１"/>
    <hyperlink ref="AB31:AH31" location="調査票!A197" display="→様式ロ－２"/>
    <hyperlink ref="W10" r:id="rId1"/>
    <hyperlink ref="AB44:AH44" location="調査票!A24" display="→施設一覧に戻る"/>
    <hyperlink ref="AB88:AH88" location="調査票!A24" display="→施設一覧に戻る"/>
    <hyperlink ref="AB130:AH130" location="調査票!A24" display="→施設一覧に戻る"/>
    <hyperlink ref="AB197:AH197" location="調査票!A24" display="→施設一覧に戻る"/>
    <hyperlink ref="AB247:AH247" location="調査票!A24" display="→施設一覧に戻る"/>
    <hyperlink ref="AB291:AH291" location="調査票!A24" display="→施設一覧に戻る"/>
    <hyperlink ref="AB334:AH334" location="調査票!A24" display="→施設一覧に戻る"/>
    <hyperlink ref="AB381:AH381" location="調査票!A24" display="→施設一覧に戻る"/>
    <hyperlink ref="AB427:AH427" location="調査票!A24" display="→施設一覧に戻る"/>
    <hyperlink ref="AB477:AH477" location="調査票!A24" display="→施設一覧に戻る"/>
    <hyperlink ref="AB527:AH527" location="調査票!A24" display="→施設一覧に戻る"/>
    <hyperlink ref="AB656:AH656" location="調査票!A24" display="→施設一覧に戻る"/>
    <hyperlink ref="AB690:AH690" location="調査票!A24" display="→施設一覧に戻る"/>
    <hyperlink ref="AB725:AH725" location="調査票!A24" display="→施設一覧に戻る"/>
  </hyperlinks>
  <printOptions horizontalCentered="1"/>
  <pageMargins left="0.70866141732283472" right="0.70866141732283472" top="0.74803149606299213" bottom="0.55118110236220474" header="0.31496062992125984" footer="0.31496062992125984"/>
  <pageSetup paperSize="8" scale="99" fitToHeight="15" orientation="landscape" r:id="rId2"/>
  <headerFooter>
    <oddFooter>&amp;R&amp;P</oddFooter>
  </headerFooter>
  <rowBreaks count="14" manualBreakCount="14">
    <brk id="43" min="1" max="61" man="1"/>
    <brk id="87" min="1" max="61" man="1"/>
    <brk id="129" max="16383" man="1"/>
    <brk id="196" min="1" max="61" man="1"/>
    <brk id="246" min="1" max="61" man="1"/>
    <brk id="290" min="1" max="61" man="1"/>
    <brk id="333" min="1" max="61" man="1"/>
    <brk id="380" min="1" max="61" man="1"/>
    <brk id="426" min="1" max="61" man="1"/>
    <brk id="476" min="1" max="61" man="1"/>
    <brk id="526" min="1" max="61" man="1"/>
    <brk id="574" min="1" max="61" man="1"/>
    <brk id="655" min="1" max="61" man="1"/>
    <brk id="689" min="1" max="61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37"/>
  <sheetViews>
    <sheetView workbookViewId="0">
      <selection activeCell="Q15" sqref="Q15"/>
    </sheetView>
  </sheetViews>
  <sheetFormatPr defaultRowHeight="13.5"/>
  <cols>
    <col min="1" max="1" width="2.625" customWidth="1"/>
    <col min="2" max="3" width="6.75" bestFit="1" customWidth="1"/>
    <col min="4" max="4" width="2.625" customWidth="1"/>
    <col min="5" max="5" width="11.125" customWidth="1"/>
    <col min="6" max="6" width="9.875" customWidth="1"/>
    <col min="7" max="7" width="2.75" customWidth="1"/>
    <col min="8" max="8" width="8.5" bestFit="1" customWidth="1"/>
    <col min="9" max="9" width="9.5" customWidth="1"/>
    <col min="10" max="10" width="5.25" bestFit="1" customWidth="1"/>
    <col min="11" max="11" width="7.625" bestFit="1" customWidth="1"/>
    <col min="12" max="13" width="4.625" customWidth="1"/>
    <col min="14" max="14" width="10.75" customWidth="1"/>
    <col min="15" max="15" width="2.75" customWidth="1"/>
    <col min="16" max="16" width="9.5" bestFit="1" customWidth="1"/>
    <col min="20" max="20" width="12.75" customWidth="1"/>
    <col min="21" max="21" width="2.75" customWidth="1"/>
    <col min="22" max="22" width="12.75" customWidth="1"/>
    <col min="23" max="23" width="2.75" customWidth="1"/>
  </cols>
  <sheetData>
    <row r="1" spans="2:22" ht="27">
      <c r="B1" s="194" t="s">
        <v>1226</v>
      </c>
      <c r="S1" s="253" t="s">
        <v>1425</v>
      </c>
    </row>
    <row r="3" spans="2:22">
      <c r="D3">
        <v>1</v>
      </c>
      <c r="E3" t="s">
        <v>329</v>
      </c>
    </row>
    <row r="4" spans="2:22">
      <c r="E4" s="179" t="s">
        <v>330</v>
      </c>
      <c r="F4" s="177"/>
      <c r="G4" s="177"/>
      <c r="H4" s="177"/>
      <c r="I4" s="178"/>
      <c r="J4" s="174" t="s">
        <v>1211</v>
      </c>
      <c r="K4" s="174">
        <v>4</v>
      </c>
      <c r="N4" s="254"/>
    </row>
    <row r="5" spans="2:22">
      <c r="B5" s="195" t="s">
        <v>1213</v>
      </c>
      <c r="C5" s="195"/>
      <c r="E5" s="196" t="s">
        <v>331</v>
      </c>
      <c r="F5" s="179" t="s">
        <v>6</v>
      </c>
      <c r="G5" s="177"/>
      <c r="H5" s="177"/>
      <c r="I5" s="178"/>
      <c r="J5" s="174" t="s">
        <v>1212</v>
      </c>
      <c r="K5" s="174" t="s">
        <v>357</v>
      </c>
      <c r="L5" s="174">
        <f ca="1">INDIRECT($B$1&amp;B5)+1988</f>
        <v>1988</v>
      </c>
      <c r="N5" s="247" t="str">
        <f ca="1">IF(L5&gt;2017,L5&amp;RIGHT("00"&amp;L6,2)&amp;RIGHT("00"&amp;L7,2),"")</f>
        <v/>
      </c>
      <c r="P5" s="263">
        <f ca="1">DATE(L5,L6,L7)</f>
        <v>32111</v>
      </c>
      <c r="Q5" s="247">
        <f ca="1">YEAR(P5)</f>
        <v>1987</v>
      </c>
      <c r="R5" s="248"/>
      <c r="S5" s="247" t="str">
        <f ca="1">S7&amp;IF(AND(S7&lt;&gt;"",S8&lt;&gt;""),S1,"")&amp;S8</f>
        <v>記入年月日を入力してください。
記入者名を入力してください。</v>
      </c>
    </row>
    <row r="6" spans="2:22">
      <c r="B6" s="195" t="s">
        <v>1228</v>
      </c>
      <c r="C6" s="195"/>
      <c r="E6" s="197"/>
      <c r="F6" s="179" t="s">
        <v>1227</v>
      </c>
      <c r="G6" s="177"/>
      <c r="H6" s="177"/>
      <c r="I6" s="178"/>
      <c r="J6" s="174" t="s">
        <v>1212</v>
      </c>
      <c r="K6" s="174"/>
      <c r="L6" s="174">
        <f ca="1">INDIRECT($B$1&amp;B6)</f>
        <v>0</v>
      </c>
      <c r="Q6" s="247">
        <f ca="1">MONTH(P5)</f>
        <v>11</v>
      </c>
      <c r="R6" s="248"/>
    </row>
    <row r="7" spans="2:22">
      <c r="B7" s="195" t="s">
        <v>1229</v>
      </c>
      <c r="C7" s="195"/>
      <c r="E7" s="198"/>
      <c r="F7" s="179" t="s">
        <v>4</v>
      </c>
      <c r="G7" s="177"/>
      <c r="H7" s="177"/>
      <c r="I7" s="178"/>
      <c r="J7" s="174" t="s">
        <v>1212</v>
      </c>
      <c r="K7" s="174"/>
      <c r="L7" s="174">
        <f ca="1">INDIRECT($B$1&amp;B7)</f>
        <v>0</v>
      </c>
      <c r="Q7" s="247">
        <f ca="1">DAY(P5)</f>
        <v>30</v>
      </c>
      <c r="R7" s="248"/>
      <c r="S7" s="247" t="str">
        <f ca="1">IF(OR(L6=0,L7=0),T7,IF(AND(L6=Q6,L7=Q7),"",V7))</f>
        <v>記入年月日を入力してください。</v>
      </c>
      <c r="T7" s="249" t="s">
        <v>1418</v>
      </c>
      <c r="V7" s="249" t="s">
        <v>1419</v>
      </c>
    </row>
    <row r="8" spans="2:22">
      <c r="B8" s="195" t="s">
        <v>359</v>
      </c>
      <c r="C8" s="195"/>
      <c r="E8" s="179" t="s">
        <v>332</v>
      </c>
      <c r="F8" s="177"/>
      <c r="G8" s="177"/>
      <c r="H8" s="177"/>
      <c r="I8" s="178"/>
      <c r="J8" s="174" t="s">
        <v>1214</v>
      </c>
      <c r="K8" s="174"/>
      <c r="N8" s="174" t="str">
        <f t="shared" ref="N8:N17" ca="1" si="0">INDIRECT($B$1&amp;B8)&amp;""</f>
        <v/>
      </c>
      <c r="S8" s="247" t="str">
        <f ca="1">IF(N8="",T8,"")</f>
        <v>記入者名を入力してください。</v>
      </c>
      <c r="T8" s="249" t="s">
        <v>1417</v>
      </c>
    </row>
    <row r="9" spans="2:22">
      <c r="B9" s="195" t="s">
        <v>360</v>
      </c>
      <c r="C9" s="195"/>
      <c r="E9" s="179" t="s">
        <v>333</v>
      </c>
      <c r="F9" s="177"/>
      <c r="G9" s="177"/>
      <c r="H9" s="177"/>
      <c r="I9" s="178"/>
      <c r="J9" s="174" t="s">
        <v>1211</v>
      </c>
      <c r="K9" s="174">
        <v>13</v>
      </c>
      <c r="N9" s="174" t="str">
        <f t="shared" ca="1" si="0"/>
        <v/>
      </c>
      <c r="S9" s="247" t="str">
        <f ca="1">IF(N9="",T9,"")</f>
        <v>法人番号を入力してください。個人事業者の場合は不要です。自社の番号を確認するには、国税庁のＨＰにアクセスし検索してください。</v>
      </c>
      <c r="T9" s="250" t="s">
        <v>1424</v>
      </c>
    </row>
    <row r="10" spans="2:22">
      <c r="B10" s="195" t="s">
        <v>361</v>
      </c>
      <c r="C10" s="195"/>
      <c r="E10" s="179" t="s">
        <v>334</v>
      </c>
      <c r="F10" s="177"/>
      <c r="G10" s="177"/>
      <c r="H10" s="177"/>
      <c r="I10" s="178"/>
      <c r="J10" s="174" t="s">
        <v>1214</v>
      </c>
      <c r="K10" s="174"/>
      <c r="N10" s="174" t="str">
        <f t="shared" ca="1" si="0"/>
        <v/>
      </c>
      <c r="S10" s="247" t="str">
        <f ca="1">IF(N10="",T10,"")</f>
        <v>会社名・事業所名を入力してください。</v>
      </c>
      <c r="T10" s="250" t="s">
        <v>1427</v>
      </c>
      <c r="U10" s="176"/>
    </row>
    <row r="11" spans="2:22">
      <c r="B11" s="195" t="s">
        <v>362</v>
      </c>
      <c r="C11" s="195"/>
      <c r="E11" s="179" t="s">
        <v>335</v>
      </c>
      <c r="F11" s="177"/>
      <c r="G11" s="177"/>
      <c r="H11" s="177"/>
      <c r="I11" s="178"/>
      <c r="J11" s="174" t="s">
        <v>1214</v>
      </c>
      <c r="K11" s="174"/>
      <c r="N11" s="174" t="str">
        <f t="shared" ca="1" si="0"/>
        <v/>
      </c>
    </row>
    <row r="12" spans="2:22">
      <c r="B12" s="195" t="s">
        <v>363</v>
      </c>
      <c r="C12" s="195"/>
      <c r="E12" s="199" t="s">
        <v>336</v>
      </c>
      <c r="F12" s="177"/>
      <c r="G12" s="177"/>
      <c r="H12" s="177"/>
      <c r="I12" s="178"/>
      <c r="J12" s="174" t="s">
        <v>1214</v>
      </c>
      <c r="K12" s="174"/>
      <c r="N12" s="174" t="str">
        <f t="shared" ca="1" si="0"/>
        <v/>
      </c>
      <c r="S12" s="247" t="str">
        <f ca="1">IF(N12="",T12,"")</f>
        <v>事業所の住所を入力してください。</v>
      </c>
      <c r="T12" s="249" t="s">
        <v>1420</v>
      </c>
    </row>
    <row r="13" spans="2:22">
      <c r="B13" s="195" t="s">
        <v>364</v>
      </c>
      <c r="C13" s="195"/>
      <c r="E13" s="197"/>
      <c r="F13" s="179" t="s">
        <v>340</v>
      </c>
      <c r="G13" s="177"/>
      <c r="H13" s="177"/>
      <c r="I13" s="178"/>
      <c r="J13" s="174" t="s">
        <v>1214</v>
      </c>
      <c r="K13" s="174" t="s">
        <v>358</v>
      </c>
      <c r="N13" s="174" t="str">
        <f t="shared" ca="1" si="0"/>
        <v/>
      </c>
      <c r="S13" s="247" t="str">
        <f ca="1">IF(N13="",T13,"")</f>
        <v>事業所の電話番号・ＦＡＸ番号を半角の数字で入力してください。</v>
      </c>
      <c r="T13" s="250" t="s">
        <v>1685</v>
      </c>
    </row>
    <row r="14" spans="2:22">
      <c r="B14" s="195" t="s">
        <v>365</v>
      </c>
      <c r="C14" s="195"/>
      <c r="E14" s="198"/>
      <c r="F14" s="179" t="s">
        <v>341</v>
      </c>
      <c r="G14" s="177"/>
      <c r="H14" s="177"/>
      <c r="I14" s="178"/>
      <c r="J14" s="174" t="s">
        <v>1214</v>
      </c>
      <c r="K14" s="174" t="s">
        <v>358</v>
      </c>
      <c r="N14" s="174" t="str">
        <f t="shared" ca="1" si="0"/>
        <v/>
      </c>
    </row>
    <row r="15" spans="2:22">
      <c r="B15" s="195" t="s">
        <v>366</v>
      </c>
      <c r="C15" s="195"/>
      <c r="E15" s="199" t="s">
        <v>337</v>
      </c>
      <c r="F15" s="177"/>
      <c r="G15" s="177"/>
      <c r="H15" s="177"/>
      <c r="I15" s="178"/>
      <c r="J15" s="174" t="s">
        <v>1214</v>
      </c>
      <c r="K15" s="174"/>
      <c r="N15" s="174" t="str">
        <f t="shared" ca="1" si="0"/>
        <v/>
      </c>
      <c r="S15" s="247" t="str">
        <f ca="1">IF(N15="",T15,"")</f>
        <v>本社の住所を入力してください。</v>
      </c>
      <c r="T15" s="249" t="s">
        <v>1421</v>
      </c>
    </row>
    <row r="16" spans="2:22">
      <c r="B16" s="195" t="s">
        <v>367</v>
      </c>
      <c r="C16" s="195"/>
      <c r="E16" s="197"/>
      <c r="F16" s="179" t="s">
        <v>342</v>
      </c>
      <c r="G16" s="177"/>
      <c r="H16" s="177"/>
      <c r="I16" s="178"/>
      <c r="J16" s="174" t="s">
        <v>1214</v>
      </c>
      <c r="K16" s="174" t="s">
        <v>358</v>
      </c>
      <c r="N16" s="174" t="str">
        <f t="shared" ca="1" si="0"/>
        <v/>
      </c>
      <c r="S16" s="247" t="str">
        <f ca="1">IF(N16="",T16,"")</f>
        <v>本社の電話番号・ＦＡＸ番号を半角の数字で入力してください。</v>
      </c>
      <c r="T16" s="250" t="s">
        <v>1686</v>
      </c>
    </row>
    <row r="17" spans="2:24">
      <c r="B17" s="195" t="s">
        <v>368</v>
      </c>
      <c r="C17" s="195"/>
      <c r="E17" s="198"/>
      <c r="F17" s="179" t="s">
        <v>343</v>
      </c>
      <c r="G17" s="177"/>
      <c r="H17" s="177"/>
      <c r="I17" s="178"/>
      <c r="J17" s="174" t="s">
        <v>1214</v>
      </c>
      <c r="K17" s="174" t="s">
        <v>358</v>
      </c>
      <c r="N17" s="174" t="str">
        <f t="shared" ca="1" si="0"/>
        <v/>
      </c>
    </row>
    <row r="18" spans="2:24">
      <c r="B18" s="195" t="s">
        <v>1215</v>
      </c>
      <c r="C18" s="195" t="s">
        <v>1216</v>
      </c>
      <c r="E18" s="179" t="s">
        <v>338</v>
      </c>
      <c r="F18" s="177"/>
      <c r="G18" s="177"/>
      <c r="H18" s="177"/>
      <c r="I18" s="178"/>
      <c r="J18" s="174" t="s">
        <v>1211</v>
      </c>
      <c r="K18" s="174">
        <v>1</v>
      </c>
      <c r="L18" s="178" t="str">
        <f ca="1">INDIRECT($B$1&amp;B18)&amp;""</f>
        <v/>
      </c>
      <c r="M18" s="178" t="str">
        <f ca="1">INDIRECT($B$1&amp;C18)&amp;""</f>
        <v/>
      </c>
      <c r="N18" s="255">
        <f ca="1">IF(L18="〇",IF(M18="〇",-1,1),IF(M18="〇",2,0))</f>
        <v>0</v>
      </c>
      <c r="S18" s="247" t="str">
        <f ca="1">IF(N18=0,T18,IF(N18&lt;0,V18,IF(N18=2,X18,"")))</f>
        <v>必ず、該当する方の黄色の枠内に○印を入力してください。</v>
      </c>
      <c r="T18" s="250" t="s">
        <v>1428</v>
      </c>
      <c r="V18" s="250" t="s">
        <v>1491</v>
      </c>
      <c r="X18" s="249" t="s">
        <v>1683</v>
      </c>
    </row>
    <row r="19" spans="2:24">
      <c r="B19" s="195" t="s">
        <v>1217</v>
      </c>
      <c r="C19" s="195"/>
      <c r="E19" s="196" t="s">
        <v>339</v>
      </c>
      <c r="F19" s="179" t="s">
        <v>344</v>
      </c>
      <c r="G19" s="177"/>
      <c r="H19" s="177"/>
      <c r="I19" s="178"/>
      <c r="J19" s="174" t="s">
        <v>1211</v>
      </c>
      <c r="K19" s="174">
        <v>1</v>
      </c>
      <c r="L19" s="178" t="str">
        <f t="shared" ref="L19:L27" ca="1" si="1">INDIRECT($B$1&amp;B19)&amp;""</f>
        <v/>
      </c>
      <c r="M19" s="258" t="s">
        <v>1492</v>
      </c>
      <c r="N19" s="251">
        <f t="shared" ref="N19:N27" ca="1" si="2">IF(L19="",0,1)</f>
        <v>0</v>
      </c>
      <c r="S19" s="247" t="str">
        <f ca="1">IF(OR($N$18&lt;&gt;1),"",IF(SUM(N19:N27)=0,T19,V19))</f>
        <v/>
      </c>
      <c r="T19" s="252" t="s">
        <v>1407</v>
      </c>
      <c r="V19" s="249" t="s">
        <v>1490</v>
      </c>
    </row>
    <row r="20" spans="2:24">
      <c r="B20" s="195" t="s">
        <v>1218</v>
      </c>
      <c r="C20" s="195"/>
      <c r="E20" s="197"/>
      <c r="F20" s="179" t="s">
        <v>345</v>
      </c>
      <c r="G20" s="177"/>
      <c r="H20" s="177"/>
      <c r="I20" s="178"/>
      <c r="J20" s="174" t="s">
        <v>1211</v>
      </c>
      <c r="K20" s="174">
        <v>1</v>
      </c>
      <c r="L20" s="178" t="str">
        <f t="shared" ca="1" si="1"/>
        <v/>
      </c>
      <c r="M20" s="258" t="s">
        <v>1493</v>
      </c>
      <c r="N20" s="251">
        <f t="shared" ca="1" si="2"/>
        <v>0</v>
      </c>
    </row>
    <row r="21" spans="2:24">
      <c r="B21" s="195" t="s">
        <v>1219</v>
      </c>
      <c r="C21" s="195"/>
      <c r="E21" s="197"/>
      <c r="F21" s="179" t="s">
        <v>346</v>
      </c>
      <c r="G21" s="177"/>
      <c r="H21" s="177"/>
      <c r="I21" s="178"/>
      <c r="J21" s="174" t="s">
        <v>1211</v>
      </c>
      <c r="K21" s="174">
        <v>1</v>
      </c>
      <c r="L21" s="178" t="str">
        <f t="shared" ca="1" si="1"/>
        <v/>
      </c>
      <c r="M21" s="258" t="s">
        <v>1494</v>
      </c>
      <c r="N21" s="251">
        <f t="shared" ca="1" si="2"/>
        <v>0</v>
      </c>
    </row>
    <row r="22" spans="2:24">
      <c r="B22" s="195" t="s">
        <v>1220</v>
      </c>
      <c r="C22" s="195"/>
      <c r="E22" s="197"/>
      <c r="F22" s="179" t="s">
        <v>347</v>
      </c>
      <c r="G22" s="177"/>
      <c r="H22" s="177"/>
      <c r="I22" s="178"/>
      <c r="J22" s="174" t="s">
        <v>1211</v>
      </c>
      <c r="K22" s="174">
        <v>1</v>
      </c>
      <c r="L22" s="178" t="str">
        <f t="shared" ca="1" si="1"/>
        <v/>
      </c>
      <c r="M22" s="258" t="s">
        <v>1495</v>
      </c>
      <c r="N22" s="251">
        <f t="shared" ca="1" si="2"/>
        <v>0</v>
      </c>
    </row>
    <row r="23" spans="2:24">
      <c r="B23" s="195" t="s">
        <v>1221</v>
      </c>
      <c r="C23" s="195"/>
      <c r="E23" s="197"/>
      <c r="F23" s="179" t="s">
        <v>348</v>
      </c>
      <c r="G23" s="177"/>
      <c r="H23" s="177"/>
      <c r="I23" s="178"/>
      <c r="J23" s="174" t="s">
        <v>1211</v>
      </c>
      <c r="K23" s="174">
        <v>1</v>
      </c>
      <c r="L23" s="178" t="str">
        <f t="shared" ca="1" si="1"/>
        <v/>
      </c>
      <c r="M23" s="258" t="s">
        <v>1496</v>
      </c>
      <c r="N23" s="251">
        <f t="shared" ca="1" si="2"/>
        <v>0</v>
      </c>
    </row>
    <row r="24" spans="2:24">
      <c r="B24" s="195" t="s">
        <v>1222</v>
      </c>
      <c r="C24" s="195"/>
      <c r="E24" s="197"/>
      <c r="F24" s="179" t="s">
        <v>349</v>
      </c>
      <c r="G24" s="177"/>
      <c r="H24" s="177"/>
      <c r="I24" s="178"/>
      <c r="J24" s="174" t="s">
        <v>1211</v>
      </c>
      <c r="K24" s="174">
        <v>1</v>
      </c>
      <c r="L24" s="178" t="str">
        <f t="shared" ca="1" si="1"/>
        <v/>
      </c>
      <c r="M24" s="258" t="s">
        <v>1497</v>
      </c>
      <c r="N24" s="251">
        <f t="shared" ca="1" si="2"/>
        <v>0</v>
      </c>
    </row>
    <row r="25" spans="2:24">
      <c r="B25" s="195" t="s">
        <v>1223</v>
      </c>
      <c r="C25" s="195"/>
      <c r="E25" s="197"/>
      <c r="F25" s="179" t="s">
        <v>350</v>
      </c>
      <c r="G25" s="177"/>
      <c r="H25" s="177"/>
      <c r="I25" s="178"/>
      <c r="J25" s="174" t="s">
        <v>1211</v>
      </c>
      <c r="K25" s="174">
        <v>1</v>
      </c>
      <c r="L25" s="178" t="str">
        <f t="shared" ca="1" si="1"/>
        <v/>
      </c>
      <c r="M25" s="258" t="s">
        <v>1498</v>
      </c>
      <c r="N25" s="251">
        <f t="shared" ca="1" si="2"/>
        <v>0</v>
      </c>
    </row>
    <row r="26" spans="2:24">
      <c r="B26" s="195" t="s">
        <v>1224</v>
      </c>
      <c r="C26" s="195"/>
      <c r="E26" s="197"/>
      <c r="F26" s="179" t="s">
        <v>351</v>
      </c>
      <c r="G26" s="177"/>
      <c r="H26" s="177"/>
      <c r="I26" s="178"/>
      <c r="J26" s="174" t="s">
        <v>1211</v>
      </c>
      <c r="K26" s="174">
        <v>1</v>
      </c>
      <c r="L26" s="178" t="str">
        <f t="shared" ca="1" si="1"/>
        <v/>
      </c>
      <c r="M26" s="258" t="s">
        <v>1499</v>
      </c>
      <c r="N26" s="251">
        <f t="shared" ca="1" si="2"/>
        <v>0</v>
      </c>
    </row>
    <row r="27" spans="2:24">
      <c r="B27" s="195" t="s">
        <v>1225</v>
      </c>
      <c r="C27" s="195"/>
      <c r="E27" s="198"/>
      <c r="F27" s="179" t="s">
        <v>352</v>
      </c>
      <c r="G27" s="177"/>
      <c r="H27" s="177"/>
      <c r="I27" s="178"/>
      <c r="J27" s="174" t="s">
        <v>1211</v>
      </c>
      <c r="K27" s="174">
        <v>1</v>
      </c>
      <c r="L27" s="178" t="str">
        <f t="shared" ca="1" si="1"/>
        <v/>
      </c>
      <c r="M27" s="258" t="s">
        <v>1500</v>
      </c>
      <c r="N27" s="251">
        <f t="shared" ca="1" si="2"/>
        <v>0</v>
      </c>
    </row>
    <row r="29" spans="2:24">
      <c r="D29">
        <v>2</v>
      </c>
      <c r="E29" t="s">
        <v>369</v>
      </c>
    </row>
    <row r="30" spans="2:24">
      <c r="D30" t="s">
        <v>370</v>
      </c>
      <c r="P30" s="255">
        <f ca="1">$N$19</f>
        <v>0</v>
      </c>
    </row>
    <row r="31" spans="2:24">
      <c r="E31" s="179" t="s">
        <v>330</v>
      </c>
      <c r="F31" s="177"/>
      <c r="G31" s="177"/>
      <c r="H31" s="177"/>
      <c r="I31" s="178"/>
      <c r="J31" s="174" t="s">
        <v>1211</v>
      </c>
      <c r="K31" s="174">
        <v>4</v>
      </c>
      <c r="N31" s="254"/>
    </row>
    <row r="32" spans="2:24">
      <c r="B32" s="195" t="s">
        <v>1483</v>
      </c>
      <c r="E32" s="196" t="s">
        <v>371</v>
      </c>
      <c r="F32" s="179" t="s">
        <v>1230</v>
      </c>
      <c r="G32" s="177"/>
      <c r="H32" s="177"/>
      <c r="I32" s="178"/>
      <c r="J32" s="174" t="s">
        <v>1211</v>
      </c>
      <c r="K32" s="174">
        <v>1</v>
      </c>
      <c r="L32" s="178" t="str">
        <f ca="1">INDIRECT($B$1&amp;B32)&amp;""</f>
        <v/>
      </c>
      <c r="N32" s="251">
        <f ca="1">IF(L32="",0,1)</f>
        <v>0</v>
      </c>
      <c r="S32" s="247" t="str">
        <f ca="1">IF(P30&gt;0,IF(N32+N33=0,T32,""),"")</f>
        <v/>
      </c>
      <c r="T32" s="249" t="s">
        <v>1407</v>
      </c>
    </row>
    <row r="33" spans="2:22">
      <c r="B33" s="195" t="s">
        <v>1484</v>
      </c>
      <c r="E33" s="198"/>
      <c r="F33" s="179" t="s">
        <v>377</v>
      </c>
      <c r="G33" s="177"/>
      <c r="H33" s="177"/>
      <c r="I33" s="178"/>
      <c r="J33" s="174" t="s">
        <v>1211</v>
      </c>
      <c r="K33" s="174">
        <v>1</v>
      </c>
      <c r="L33" s="178" t="str">
        <f ca="1">INDIRECT($B$1&amp;B33)&amp;""</f>
        <v/>
      </c>
      <c r="N33" s="251">
        <f ca="1">IF(L33="",0,1)</f>
        <v>0</v>
      </c>
    </row>
    <row r="34" spans="2:22">
      <c r="B34" s="195" t="s">
        <v>1429</v>
      </c>
      <c r="E34" s="196" t="s">
        <v>372</v>
      </c>
      <c r="F34" s="196" t="s">
        <v>1230</v>
      </c>
      <c r="G34" s="179" t="s">
        <v>401</v>
      </c>
      <c r="H34" s="177"/>
      <c r="I34" s="178"/>
      <c r="J34" s="174" t="s">
        <v>1485</v>
      </c>
      <c r="K34" s="174" t="s">
        <v>1232</v>
      </c>
      <c r="N34" s="174">
        <f t="shared" ref="N34:N46" ca="1" si="3">INDIRECT($B$1&amp;B34)</f>
        <v>0</v>
      </c>
      <c r="P34" s="255">
        <f ca="1">IF(AND(P30&gt;0,SUM(N32:N33)&gt;0),1,0)</f>
        <v>0</v>
      </c>
      <c r="S34" s="247" t="str">
        <f ca="1">IF(P34&gt;0,IF(SUM(N34:N38)=0,T34,""),"")</f>
        <v/>
      </c>
      <c r="T34" s="250" t="s">
        <v>1408</v>
      </c>
    </row>
    <row r="35" spans="2:22">
      <c r="B35" s="195" t="s">
        <v>1430</v>
      </c>
      <c r="E35" s="197"/>
      <c r="F35" s="198"/>
      <c r="G35" s="179" t="s">
        <v>402</v>
      </c>
      <c r="H35" s="177"/>
      <c r="I35" s="178"/>
      <c r="J35" s="174" t="s">
        <v>1485</v>
      </c>
      <c r="K35" s="174" t="s">
        <v>1233</v>
      </c>
      <c r="N35" s="174">
        <f t="shared" ca="1" si="3"/>
        <v>0</v>
      </c>
      <c r="S35" s="247" t="str">
        <f ca="1">IF(P30&gt;0,IF(N32&gt;0,IF(SUM(N34:N35)=0,T35,""),""),"")</f>
        <v/>
      </c>
      <c r="T35" s="249" t="s">
        <v>1410</v>
      </c>
    </row>
    <row r="36" spans="2:22">
      <c r="B36" s="195" t="s">
        <v>1431</v>
      </c>
      <c r="E36" s="197"/>
      <c r="F36" s="196" t="s">
        <v>377</v>
      </c>
      <c r="G36" s="199" t="s">
        <v>403</v>
      </c>
      <c r="H36" s="190"/>
      <c r="I36" s="186"/>
      <c r="J36" s="174" t="s">
        <v>1486</v>
      </c>
      <c r="K36" s="174" t="s">
        <v>413</v>
      </c>
      <c r="N36" s="174">
        <f t="shared" ca="1" si="3"/>
        <v>0</v>
      </c>
      <c r="S36" s="247" t="str">
        <f ca="1">IF(P30&gt;0,IF(N33&gt;0,IF(SUM(N36:N38)=0,T36,""),""),"")</f>
        <v/>
      </c>
      <c r="T36" s="250" t="s">
        <v>1488</v>
      </c>
    </row>
    <row r="37" spans="2:22">
      <c r="B37" s="195" t="s">
        <v>1432</v>
      </c>
      <c r="E37" s="197"/>
      <c r="F37" s="197"/>
      <c r="G37" s="228"/>
      <c r="H37" s="229"/>
      <c r="I37" s="230"/>
      <c r="J37" s="174" t="s">
        <v>1486</v>
      </c>
      <c r="K37" s="174" t="s">
        <v>414</v>
      </c>
      <c r="N37" s="174">
        <f t="shared" ca="1" si="3"/>
        <v>0</v>
      </c>
      <c r="S37" s="247" t="str">
        <f ca="1">IF(N36&gt;0,IF(N37&gt;N36,V37,""),"")</f>
        <v/>
      </c>
      <c r="V37" s="250" t="s">
        <v>1684</v>
      </c>
    </row>
    <row r="38" spans="2:22">
      <c r="B38" s="195" t="s">
        <v>1433</v>
      </c>
      <c r="E38" s="198"/>
      <c r="F38" s="198"/>
      <c r="G38" s="185" t="s">
        <v>1487</v>
      </c>
      <c r="H38" s="177"/>
      <c r="I38" s="178"/>
      <c r="J38" s="174" t="s">
        <v>1485</v>
      </c>
      <c r="K38" s="174" t="s">
        <v>415</v>
      </c>
      <c r="N38" s="174">
        <f t="shared" ca="1" si="3"/>
        <v>0</v>
      </c>
    </row>
    <row r="39" spans="2:22">
      <c r="B39" s="195" t="s">
        <v>1434</v>
      </c>
      <c r="E39" s="196" t="s">
        <v>373</v>
      </c>
      <c r="F39" s="179" t="s">
        <v>378</v>
      </c>
      <c r="G39" s="177"/>
      <c r="H39" s="177"/>
      <c r="I39" s="178"/>
      <c r="J39" s="174" t="s">
        <v>1485</v>
      </c>
      <c r="K39" s="174" t="s">
        <v>1233</v>
      </c>
      <c r="N39" s="174">
        <f t="shared" ca="1" si="3"/>
        <v>0</v>
      </c>
      <c r="S39" s="247" t="str">
        <f ca="1">IF(P34&gt;0,IF(SUM(N39:N41)=0,T39,""),"")</f>
        <v/>
      </c>
      <c r="T39" s="250" t="s">
        <v>1412</v>
      </c>
    </row>
    <row r="40" spans="2:22">
      <c r="B40" s="195" t="s">
        <v>1435</v>
      </c>
      <c r="E40" s="197"/>
      <c r="F40" s="179" t="s">
        <v>379</v>
      </c>
      <c r="G40" s="177"/>
      <c r="H40" s="177"/>
      <c r="I40" s="178"/>
      <c r="J40" s="174" t="s">
        <v>1485</v>
      </c>
      <c r="K40" s="174" t="s">
        <v>416</v>
      </c>
      <c r="N40" s="174">
        <f t="shared" ca="1" si="3"/>
        <v>0</v>
      </c>
    </row>
    <row r="41" spans="2:22">
      <c r="B41" s="195" t="s">
        <v>1436</v>
      </c>
      <c r="E41" s="197"/>
      <c r="F41" s="179" t="s">
        <v>380</v>
      </c>
      <c r="G41" s="177"/>
      <c r="H41" s="177"/>
      <c r="I41" s="178"/>
      <c r="J41" s="174" t="s">
        <v>1485</v>
      </c>
      <c r="K41" s="174" t="s">
        <v>416</v>
      </c>
      <c r="N41" s="174">
        <f t="shared" ca="1" si="3"/>
        <v>0</v>
      </c>
    </row>
    <row r="42" spans="2:22">
      <c r="B42" s="195" t="s">
        <v>1437</v>
      </c>
      <c r="E42" s="197"/>
      <c r="F42" s="179" t="s">
        <v>381</v>
      </c>
      <c r="G42" s="177"/>
      <c r="H42" s="177"/>
      <c r="I42" s="178"/>
      <c r="J42" s="174" t="s">
        <v>1485</v>
      </c>
      <c r="K42" s="174" t="s">
        <v>1233</v>
      </c>
      <c r="N42" s="247">
        <f t="shared" ca="1" si="3"/>
        <v>0</v>
      </c>
      <c r="S42" s="247" t="str">
        <f ca="1">IF(P34&gt;0,IF(N42&lt;0,T42,""),"")</f>
        <v/>
      </c>
      <c r="T42" s="250" t="s">
        <v>1610</v>
      </c>
    </row>
    <row r="43" spans="2:22">
      <c r="B43" s="195" t="s">
        <v>1438</v>
      </c>
      <c r="E43" s="197"/>
      <c r="F43" s="179" t="s">
        <v>382</v>
      </c>
      <c r="G43" s="177"/>
      <c r="H43" s="177"/>
      <c r="I43" s="178"/>
      <c r="J43" s="174" t="s">
        <v>1485</v>
      </c>
      <c r="K43" s="174" t="s">
        <v>416</v>
      </c>
      <c r="N43" s="174">
        <f t="shared" ca="1" si="3"/>
        <v>0</v>
      </c>
      <c r="P43" s="251">
        <f ca="1">SUM(N43:N46)</f>
        <v>0</v>
      </c>
      <c r="S43" s="247" t="str">
        <f ca="1">IF(P34&gt;0,IF(N41&gt;0,IF(N41=SUM(N43:N46),"",T43),""),"")</f>
        <v/>
      </c>
      <c r="T43" s="250" t="s">
        <v>1489</v>
      </c>
    </row>
    <row r="44" spans="2:22">
      <c r="B44" s="195" t="s">
        <v>1439</v>
      </c>
      <c r="E44" s="197"/>
      <c r="F44" s="179" t="s">
        <v>383</v>
      </c>
      <c r="G44" s="177"/>
      <c r="H44" s="177"/>
      <c r="I44" s="178"/>
      <c r="J44" s="174" t="s">
        <v>1485</v>
      </c>
      <c r="K44" s="174" t="s">
        <v>416</v>
      </c>
      <c r="N44" s="174">
        <f t="shared" ca="1" si="3"/>
        <v>0</v>
      </c>
    </row>
    <row r="45" spans="2:22">
      <c r="B45" s="195" t="s">
        <v>1440</v>
      </c>
      <c r="E45" s="197"/>
      <c r="F45" s="179" t="s">
        <v>384</v>
      </c>
      <c r="G45" s="177"/>
      <c r="H45" s="177"/>
      <c r="I45" s="178"/>
      <c r="J45" s="174" t="s">
        <v>1485</v>
      </c>
      <c r="K45" s="174" t="s">
        <v>416</v>
      </c>
      <c r="N45" s="174">
        <f t="shared" ca="1" si="3"/>
        <v>0</v>
      </c>
    </row>
    <row r="46" spans="2:22">
      <c r="B46" s="195" t="s">
        <v>1441</v>
      </c>
      <c r="E46" s="197"/>
      <c r="F46" s="199" t="s">
        <v>385</v>
      </c>
      <c r="G46" s="177"/>
      <c r="H46" s="177"/>
      <c r="I46" s="178"/>
      <c r="J46" s="174" t="s">
        <v>1485</v>
      </c>
      <c r="K46" s="174" t="s">
        <v>416</v>
      </c>
      <c r="N46" s="174">
        <f t="shared" ca="1" si="3"/>
        <v>0</v>
      </c>
    </row>
    <row r="47" spans="2:22">
      <c r="B47" s="195" t="s">
        <v>1442</v>
      </c>
      <c r="E47" s="198"/>
      <c r="F47" s="198"/>
      <c r="G47" s="179" t="s">
        <v>405</v>
      </c>
      <c r="H47" s="177"/>
      <c r="I47" s="178"/>
      <c r="J47" s="174" t="s">
        <v>1214</v>
      </c>
      <c r="K47" s="174"/>
      <c r="N47" s="174" t="str">
        <f ca="1">INDIRECT($B$1&amp;B47)&amp;""</f>
        <v/>
      </c>
    </row>
    <row r="48" spans="2:22">
      <c r="B48" s="195" t="s">
        <v>1443</v>
      </c>
      <c r="E48" s="199" t="s">
        <v>374</v>
      </c>
      <c r="F48" s="186"/>
      <c r="G48" s="233" t="s">
        <v>1234</v>
      </c>
      <c r="H48" s="179" t="s">
        <v>406</v>
      </c>
      <c r="I48" s="178"/>
      <c r="J48" s="174" t="s">
        <v>1214</v>
      </c>
      <c r="K48" s="174"/>
      <c r="N48" s="174" t="str">
        <f ca="1">INDIRECT($B$1&amp;B48)&amp;""</f>
        <v/>
      </c>
    </row>
    <row r="49" spans="2:14">
      <c r="B49" s="195" t="s">
        <v>1444</v>
      </c>
      <c r="E49" s="231"/>
      <c r="F49" s="232"/>
      <c r="G49" s="234"/>
      <c r="H49" s="179" t="s">
        <v>407</v>
      </c>
      <c r="I49" s="178"/>
      <c r="J49" s="174" t="s">
        <v>1485</v>
      </c>
      <c r="K49" s="174" t="s">
        <v>417</v>
      </c>
      <c r="N49" s="174">
        <f ca="1">INDIRECT($B$1&amp;B49)</f>
        <v>0</v>
      </c>
    </row>
    <row r="50" spans="2:14">
      <c r="B50" s="195" t="s">
        <v>1445</v>
      </c>
      <c r="E50" s="231"/>
      <c r="F50" s="232"/>
      <c r="G50" s="233" t="s">
        <v>1235</v>
      </c>
      <c r="H50" s="179" t="s">
        <v>406</v>
      </c>
      <c r="I50" s="178"/>
      <c r="J50" s="174" t="s">
        <v>1214</v>
      </c>
      <c r="K50" s="174"/>
      <c r="N50" s="174" t="str">
        <f ca="1">INDIRECT($B$1&amp;B50)&amp;""</f>
        <v/>
      </c>
    </row>
    <row r="51" spans="2:14">
      <c r="B51" s="195" t="s">
        <v>1446</v>
      </c>
      <c r="E51" s="231"/>
      <c r="F51" s="232"/>
      <c r="G51" s="234"/>
      <c r="H51" s="179" t="s">
        <v>407</v>
      </c>
      <c r="I51" s="178"/>
      <c r="J51" s="174" t="s">
        <v>1485</v>
      </c>
      <c r="K51" s="174" t="s">
        <v>417</v>
      </c>
      <c r="N51" s="174">
        <f ca="1">INDIRECT($B$1&amp;B51)</f>
        <v>0</v>
      </c>
    </row>
    <row r="52" spans="2:14">
      <c r="B52" s="195" t="s">
        <v>1447</v>
      </c>
      <c r="E52" s="231"/>
      <c r="F52" s="232"/>
      <c r="G52" s="233" t="s">
        <v>1236</v>
      </c>
      <c r="H52" s="179" t="s">
        <v>406</v>
      </c>
      <c r="I52" s="178"/>
      <c r="J52" s="174" t="s">
        <v>1214</v>
      </c>
      <c r="K52" s="174"/>
      <c r="N52" s="174" t="str">
        <f ca="1">INDIRECT($B$1&amp;B52)&amp;""</f>
        <v/>
      </c>
    </row>
    <row r="53" spans="2:14">
      <c r="B53" s="195" t="s">
        <v>1448</v>
      </c>
      <c r="E53" s="231"/>
      <c r="F53" s="232"/>
      <c r="G53" s="234"/>
      <c r="H53" s="179" t="s">
        <v>407</v>
      </c>
      <c r="I53" s="178"/>
      <c r="J53" s="174" t="s">
        <v>1485</v>
      </c>
      <c r="K53" s="174" t="s">
        <v>417</v>
      </c>
      <c r="N53" s="174">
        <f ca="1">INDIRECT($B$1&amp;B53)</f>
        <v>0</v>
      </c>
    </row>
    <row r="54" spans="2:14">
      <c r="B54" s="195" t="s">
        <v>1449</v>
      </c>
      <c r="E54" s="231"/>
      <c r="F54" s="232"/>
      <c r="G54" s="233" t="s">
        <v>1237</v>
      </c>
      <c r="H54" s="179" t="s">
        <v>406</v>
      </c>
      <c r="I54" s="178"/>
      <c r="J54" s="174" t="s">
        <v>1214</v>
      </c>
      <c r="K54" s="174"/>
      <c r="N54" s="174" t="str">
        <f ca="1">INDIRECT($B$1&amp;B54)&amp;""</f>
        <v/>
      </c>
    </row>
    <row r="55" spans="2:14">
      <c r="B55" s="195" t="s">
        <v>1450</v>
      </c>
      <c r="E55" s="231"/>
      <c r="F55" s="232"/>
      <c r="G55" s="234"/>
      <c r="H55" s="179" t="s">
        <v>407</v>
      </c>
      <c r="I55" s="178"/>
      <c r="J55" s="174" t="s">
        <v>1485</v>
      </c>
      <c r="K55" s="174" t="s">
        <v>417</v>
      </c>
      <c r="N55" s="174">
        <f ca="1">INDIRECT($B$1&amp;B55)</f>
        <v>0</v>
      </c>
    </row>
    <row r="56" spans="2:14">
      <c r="B56" s="195" t="s">
        <v>1451</v>
      </c>
      <c r="E56" s="231"/>
      <c r="F56" s="232"/>
      <c r="G56" s="233" t="s">
        <v>1238</v>
      </c>
      <c r="H56" s="179" t="s">
        <v>406</v>
      </c>
      <c r="I56" s="178"/>
      <c r="J56" s="174" t="s">
        <v>1214</v>
      </c>
      <c r="K56" s="174"/>
      <c r="N56" s="174" t="str">
        <f ca="1">INDIRECT($B$1&amp;B56)&amp;""</f>
        <v/>
      </c>
    </row>
    <row r="57" spans="2:14">
      <c r="B57" s="195" t="s">
        <v>1452</v>
      </c>
      <c r="E57" s="231"/>
      <c r="F57" s="232"/>
      <c r="G57" s="234"/>
      <c r="H57" s="179" t="s">
        <v>407</v>
      </c>
      <c r="I57" s="178"/>
      <c r="J57" s="174" t="s">
        <v>1485</v>
      </c>
      <c r="K57" s="174" t="s">
        <v>417</v>
      </c>
      <c r="N57" s="174">
        <f ca="1">INDIRECT($B$1&amp;B57)</f>
        <v>0</v>
      </c>
    </row>
    <row r="58" spans="2:14">
      <c r="B58" s="195" t="s">
        <v>1453</v>
      </c>
      <c r="E58" s="231"/>
      <c r="F58" s="232"/>
      <c r="G58" s="233" t="s">
        <v>1239</v>
      </c>
      <c r="H58" s="179" t="s">
        <v>406</v>
      </c>
      <c r="I58" s="178"/>
      <c r="J58" s="174" t="s">
        <v>1214</v>
      </c>
      <c r="K58" s="174"/>
      <c r="N58" s="174" t="str">
        <f ca="1">INDIRECT($B$1&amp;B58)&amp;""</f>
        <v/>
      </c>
    </row>
    <row r="59" spans="2:14">
      <c r="B59" s="195" t="s">
        <v>1454</v>
      </c>
      <c r="E59" s="231"/>
      <c r="F59" s="232"/>
      <c r="G59" s="234"/>
      <c r="H59" s="179" t="s">
        <v>407</v>
      </c>
      <c r="I59" s="178"/>
      <c r="J59" s="174" t="s">
        <v>1485</v>
      </c>
      <c r="K59" s="174" t="s">
        <v>417</v>
      </c>
      <c r="N59" s="174">
        <f ca="1">INDIRECT($B$1&amp;B59)</f>
        <v>0</v>
      </c>
    </row>
    <row r="60" spans="2:14">
      <c r="B60" s="195" t="s">
        <v>1455</v>
      </c>
      <c r="E60" s="231"/>
      <c r="F60" s="232"/>
      <c r="G60" s="233" t="s">
        <v>1240</v>
      </c>
      <c r="H60" s="179" t="s">
        <v>406</v>
      </c>
      <c r="I60" s="178"/>
      <c r="J60" s="174" t="s">
        <v>1214</v>
      </c>
      <c r="K60" s="174"/>
      <c r="N60" s="174" t="str">
        <f ca="1">INDIRECT($B$1&amp;B60)&amp;""</f>
        <v/>
      </c>
    </row>
    <row r="61" spans="2:14">
      <c r="B61" s="195" t="s">
        <v>1456</v>
      </c>
      <c r="E61" s="231"/>
      <c r="F61" s="232"/>
      <c r="G61" s="234"/>
      <c r="H61" s="179" t="s">
        <v>407</v>
      </c>
      <c r="I61" s="178"/>
      <c r="J61" s="174" t="s">
        <v>1485</v>
      </c>
      <c r="K61" s="174" t="s">
        <v>417</v>
      </c>
      <c r="N61" s="174">
        <f ca="1">INDIRECT($B$1&amp;B61)</f>
        <v>0</v>
      </c>
    </row>
    <row r="62" spans="2:14">
      <c r="B62" s="195" t="s">
        <v>1457</v>
      </c>
      <c r="E62" s="231"/>
      <c r="F62" s="232"/>
      <c r="G62" s="233" t="s">
        <v>1241</v>
      </c>
      <c r="H62" s="179" t="s">
        <v>406</v>
      </c>
      <c r="I62" s="178"/>
      <c r="J62" s="174" t="s">
        <v>1214</v>
      </c>
      <c r="K62" s="174"/>
      <c r="N62" s="174" t="str">
        <f ca="1">INDIRECT($B$1&amp;B62)&amp;""</f>
        <v/>
      </c>
    </row>
    <row r="63" spans="2:14">
      <c r="B63" s="195" t="s">
        <v>1458</v>
      </c>
      <c r="E63" s="231"/>
      <c r="F63" s="232"/>
      <c r="G63" s="234"/>
      <c r="H63" s="179" t="s">
        <v>407</v>
      </c>
      <c r="I63" s="178"/>
      <c r="J63" s="174" t="s">
        <v>1485</v>
      </c>
      <c r="K63" s="174" t="s">
        <v>417</v>
      </c>
      <c r="N63" s="174">
        <f ca="1">INDIRECT($B$1&amp;B63)</f>
        <v>0</v>
      </c>
    </row>
    <row r="64" spans="2:14">
      <c r="B64" s="195" t="s">
        <v>1459</v>
      </c>
      <c r="E64" s="231"/>
      <c r="F64" s="232"/>
      <c r="G64" s="233" t="s">
        <v>1242</v>
      </c>
      <c r="H64" s="179" t="s">
        <v>406</v>
      </c>
      <c r="I64" s="178"/>
      <c r="J64" s="174" t="s">
        <v>1214</v>
      </c>
      <c r="K64" s="174"/>
      <c r="N64" s="174" t="str">
        <f ca="1">INDIRECT($B$1&amp;B64)&amp;""</f>
        <v/>
      </c>
    </row>
    <row r="65" spans="2:14">
      <c r="B65" s="195" t="s">
        <v>1460</v>
      </c>
      <c r="E65" s="231"/>
      <c r="F65" s="232"/>
      <c r="G65" s="234"/>
      <c r="H65" s="179" t="s">
        <v>407</v>
      </c>
      <c r="I65" s="178"/>
      <c r="J65" s="174" t="s">
        <v>1485</v>
      </c>
      <c r="K65" s="174" t="s">
        <v>417</v>
      </c>
      <c r="N65" s="174">
        <f ca="1">INDIRECT($B$1&amp;B65)</f>
        <v>0</v>
      </c>
    </row>
    <row r="66" spans="2:14">
      <c r="B66" s="195" t="s">
        <v>1461</v>
      </c>
      <c r="E66" s="231"/>
      <c r="F66" s="232"/>
      <c r="G66" s="233" t="s">
        <v>1243</v>
      </c>
      <c r="H66" s="179" t="s">
        <v>406</v>
      </c>
      <c r="I66" s="178"/>
      <c r="J66" s="174" t="s">
        <v>1214</v>
      </c>
      <c r="K66" s="174"/>
      <c r="N66" s="174" t="str">
        <f ca="1">INDIRECT($B$1&amp;B66)&amp;""</f>
        <v/>
      </c>
    </row>
    <row r="67" spans="2:14">
      <c r="B67" s="195" t="s">
        <v>1462</v>
      </c>
      <c r="E67" s="228"/>
      <c r="F67" s="230"/>
      <c r="G67" s="234"/>
      <c r="H67" s="179" t="s">
        <v>407</v>
      </c>
      <c r="I67" s="178"/>
      <c r="J67" s="174" t="s">
        <v>1485</v>
      </c>
      <c r="K67" s="174" t="s">
        <v>417</v>
      </c>
      <c r="N67" s="174">
        <f ca="1">INDIRECT($B$1&amp;B67)</f>
        <v>0</v>
      </c>
    </row>
    <row r="68" spans="2:14">
      <c r="B68" s="195" t="s">
        <v>1463</v>
      </c>
      <c r="E68" s="199" t="s">
        <v>375</v>
      </c>
      <c r="F68" s="186"/>
      <c r="G68" s="233" t="s">
        <v>1234</v>
      </c>
      <c r="H68" s="179" t="s">
        <v>406</v>
      </c>
      <c r="I68" s="178"/>
      <c r="J68" s="174" t="s">
        <v>1214</v>
      </c>
      <c r="K68" s="174"/>
      <c r="N68" s="174" t="str">
        <f ca="1">INDIRECT($B$1&amp;B68)&amp;""</f>
        <v/>
      </c>
    </row>
    <row r="69" spans="2:14">
      <c r="B69" s="195" t="s">
        <v>1464</v>
      </c>
      <c r="E69" s="231"/>
      <c r="F69" s="232"/>
      <c r="G69" s="234"/>
      <c r="H69" s="179" t="s">
        <v>407</v>
      </c>
      <c r="I69" s="178"/>
      <c r="J69" s="174" t="s">
        <v>1485</v>
      </c>
      <c r="K69" s="174" t="s">
        <v>417</v>
      </c>
      <c r="N69" s="174">
        <f ca="1">INDIRECT($B$1&amp;B69)</f>
        <v>0</v>
      </c>
    </row>
    <row r="70" spans="2:14">
      <c r="B70" s="195" t="s">
        <v>1465</v>
      </c>
      <c r="E70" s="231"/>
      <c r="F70" s="232"/>
      <c r="G70" s="233" t="s">
        <v>1235</v>
      </c>
      <c r="H70" s="179" t="s">
        <v>406</v>
      </c>
      <c r="I70" s="178"/>
      <c r="J70" s="174" t="s">
        <v>1214</v>
      </c>
      <c r="K70" s="174"/>
      <c r="N70" s="174" t="str">
        <f ca="1">INDIRECT($B$1&amp;B70)&amp;""</f>
        <v/>
      </c>
    </row>
    <row r="71" spans="2:14">
      <c r="B71" s="195" t="s">
        <v>1466</v>
      </c>
      <c r="E71" s="231"/>
      <c r="F71" s="232"/>
      <c r="G71" s="234"/>
      <c r="H71" s="179" t="s">
        <v>407</v>
      </c>
      <c r="I71" s="178"/>
      <c r="J71" s="174" t="s">
        <v>1485</v>
      </c>
      <c r="K71" s="174" t="s">
        <v>417</v>
      </c>
      <c r="N71" s="174">
        <f ca="1">INDIRECT($B$1&amp;B71)</f>
        <v>0</v>
      </c>
    </row>
    <row r="72" spans="2:14">
      <c r="B72" s="195" t="s">
        <v>1467</v>
      </c>
      <c r="E72" s="231"/>
      <c r="F72" s="232"/>
      <c r="G72" s="233" t="s">
        <v>1236</v>
      </c>
      <c r="H72" s="179" t="s">
        <v>406</v>
      </c>
      <c r="I72" s="178"/>
      <c r="J72" s="174" t="s">
        <v>1214</v>
      </c>
      <c r="K72" s="174"/>
      <c r="N72" s="174" t="str">
        <f ca="1">INDIRECT($B$1&amp;B72)&amp;""</f>
        <v/>
      </c>
    </row>
    <row r="73" spans="2:14">
      <c r="B73" s="195" t="s">
        <v>1468</v>
      </c>
      <c r="E73" s="231"/>
      <c r="F73" s="232"/>
      <c r="G73" s="234"/>
      <c r="H73" s="179" t="s">
        <v>407</v>
      </c>
      <c r="I73" s="178"/>
      <c r="J73" s="174" t="s">
        <v>1485</v>
      </c>
      <c r="K73" s="174" t="s">
        <v>417</v>
      </c>
      <c r="N73" s="174">
        <f ca="1">INDIRECT($B$1&amp;B73)</f>
        <v>0</v>
      </c>
    </row>
    <row r="74" spans="2:14">
      <c r="B74" s="195" t="s">
        <v>1469</v>
      </c>
      <c r="E74" s="231"/>
      <c r="F74" s="232"/>
      <c r="G74" s="233" t="s">
        <v>1237</v>
      </c>
      <c r="H74" s="179" t="s">
        <v>406</v>
      </c>
      <c r="I74" s="178"/>
      <c r="J74" s="174" t="s">
        <v>1214</v>
      </c>
      <c r="K74" s="174"/>
      <c r="N74" s="174" t="str">
        <f ca="1">INDIRECT($B$1&amp;B74)&amp;""</f>
        <v/>
      </c>
    </row>
    <row r="75" spans="2:14">
      <c r="B75" s="195" t="s">
        <v>1470</v>
      </c>
      <c r="E75" s="231"/>
      <c r="F75" s="232"/>
      <c r="G75" s="234"/>
      <c r="H75" s="179" t="s">
        <v>407</v>
      </c>
      <c r="I75" s="178"/>
      <c r="J75" s="174" t="s">
        <v>1485</v>
      </c>
      <c r="K75" s="174" t="s">
        <v>417</v>
      </c>
      <c r="N75" s="174">
        <f ca="1">INDIRECT($B$1&amp;B75)</f>
        <v>0</v>
      </c>
    </row>
    <row r="76" spans="2:14">
      <c r="B76" s="195" t="s">
        <v>1471</v>
      </c>
      <c r="E76" s="231"/>
      <c r="F76" s="232"/>
      <c r="G76" s="233" t="s">
        <v>1238</v>
      </c>
      <c r="H76" s="179" t="s">
        <v>406</v>
      </c>
      <c r="I76" s="178"/>
      <c r="J76" s="174" t="s">
        <v>1214</v>
      </c>
      <c r="K76" s="174"/>
      <c r="N76" s="174" t="str">
        <f ca="1">INDIRECT($B$1&amp;B76)&amp;""</f>
        <v/>
      </c>
    </row>
    <row r="77" spans="2:14">
      <c r="B77" s="195" t="s">
        <v>1472</v>
      </c>
      <c r="E77" s="231"/>
      <c r="F77" s="232"/>
      <c r="G77" s="234"/>
      <c r="H77" s="179" t="s">
        <v>407</v>
      </c>
      <c r="I77" s="178"/>
      <c r="J77" s="174" t="s">
        <v>1485</v>
      </c>
      <c r="K77" s="174" t="s">
        <v>417</v>
      </c>
      <c r="N77" s="174">
        <f ca="1">INDIRECT($B$1&amp;B77)</f>
        <v>0</v>
      </c>
    </row>
    <row r="78" spans="2:14">
      <c r="B78" s="195" t="s">
        <v>1473</v>
      </c>
      <c r="E78" s="231"/>
      <c r="F78" s="232"/>
      <c r="G78" s="233" t="s">
        <v>1239</v>
      </c>
      <c r="H78" s="179" t="s">
        <v>406</v>
      </c>
      <c r="I78" s="178"/>
      <c r="J78" s="174" t="s">
        <v>1214</v>
      </c>
      <c r="K78" s="174"/>
      <c r="N78" s="174" t="str">
        <f ca="1">INDIRECT($B$1&amp;B78)&amp;""</f>
        <v/>
      </c>
    </row>
    <row r="79" spans="2:14">
      <c r="B79" s="195" t="s">
        <v>1474</v>
      </c>
      <c r="E79" s="231"/>
      <c r="F79" s="232"/>
      <c r="G79" s="234"/>
      <c r="H79" s="179" t="s">
        <v>407</v>
      </c>
      <c r="I79" s="178"/>
      <c r="J79" s="174" t="s">
        <v>1485</v>
      </c>
      <c r="K79" s="174" t="s">
        <v>417</v>
      </c>
      <c r="N79" s="174">
        <f ca="1">INDIRECT($B$1&amp;B79)</f>
        <v>0</v>
      </c>
    </row>
    <row r="80" spans="2:14">
      <c r="B80" s="195" t="s">
        <v>1475</v>
      </c>
      <c r="E80" s="231"/>
      <c r="F80" s="232"/>
      <c r="G80" s="233" t="s">
        <v>1240</v>
      </c>
      <c r="H80" s="179" t="s">
        <v>406</v>
      </c>
      <c r="I80" s="178"/>
      <c r="J80" s="174" t="s">
        <v>1214</v>
      </c>
      <c r="K80" s="174"/>
      <c r="N80" s="174" t="str">
        <f ca="1">INDIRECT($B$1&amp;B80)&amp;""</f>
        <v/>
      </c>
    </row>
    <row r="81" spans="2:20">
      <c r="B81" s="195" t="s">
        <v>1476</v>
      </c>
      <c r="E81" s="231"/>
      <c r="F81" s="232"/>
      <c r="G81" s="234"/>
      <c r="H81" s="179" t="s">
        <v>407</v>
      </c>
      <c r="I81" s="178"/>
      <c r="J81" s="174" t="s">
        <v>1485</v>
      </c>
      <c r="K81" s="174" t="s">
        <v>417</v>
      </c>
      <c r="N81" s="174">
        <f ca="1">INDIRECT($B$1&amp;B81)</f>
        <v>0</v>
      </c>
    </row>
    <row r="82" spans="2:20">
      <c r="B82" s="195" t="s">
        <v>1477</v>
      </c>
      <c r="E82" s="231"/>
      <c r="F82" s="232"/>
      <c r="G82" s="233" t="s">
        <v>1241</v>
      </c>
      <c r="H82" s="179" t="s">
        <v>406</v>
      </c>
      <c r="I82" s="178"/>
      <c r="J82" s="174" t="s">
        <v>1214</v>
      </c>
      <c r="K82" s="174"/>
      <c r="N82" s="174" t="str">
        <f ca="1">INDIRECT($B$1&amp;B82)&amp;""</f>
        <v/>
      </c>
    </row>
    <row r="83" spans="2:20">
      <c r="B83" s="195" t="s">
        <v>1478</v>
      </c>
      <c r="E83" s="231"/>
      <c r="F83" s="232"/>
      <c r="G83" s="234"/>
      <c r="H83" s="179" t="s">
        <v>407</v>
      </c>
      <c r="I83" s="178"/>
      <c r="J83" s="174" t="s">
        <v>1485</v>
      </c>
      <c r="K83" s="174" t="s">
        <v>417</v>
      </c>
      <c r="N83" s="174">
        <f ca="1">INDIRECT($B$1&amp;B83)</f>
        <v>0</v>
      </c>
    </row>
    <row r="84" spans="2:20">
      <c r="B84" s="195" t="s">
        <v>1479</v>
      </c>
      <c r="E84" s="231"/>
      <c r="F84" s="232"/>
      <c r="G84" s="233" t="s">
        <v>1242</v>
      </c>
      <c r="H84" s="179" t="s">
        <v>406</v>
      </c>
      <c r="I84" s="178"/>
      <c r="J84" s="174" t="s">
        <v>1214</v>
      </c>
      <c r="K84" s="174"/>
      <c r="N84" s="174" t="str">
        <f ca="1">INDIRECT($B$1&amp;B84)&amp;""</f>
        <v/>
      </c>
    </row>
    <row r="85" spans="2:20">
      <c r="B85" s="195" t="s">
        <v>1480</v>
      </c>
      <c r="E85" s="231"/>
      <c r="F85" s="232"/>
      <c r="G85" s="234"/>
      <c r="H85" s="179" t="s">
        <v>407</v>
      </c>
      <c r="I85" s="178"/>
      <c r="J85" s="174" t="s">
        <v>1485</v>
      </c>
      <c r="K85" s="174" t="s">
        <v>417</v>
      </c>
      <c r="N85" s="174">
        <f ca="1">INDIRECT($B$1&amp;B85)</f>
        <v>0</v>
      </c>
    </row>
    <row r="86" spans="2:20">
      <c r="B86" s="195" t="s">
        <v>1481</v>
      </c>
      <c r="E86" s="231"/>
      <c r="F86" s="232"/>
      <c r="G86" s="233" t="s">
        <v>1243</v>
      </c>
      <c r="H86" s="179" t="s">
        <v>406</v>
      </c>
      <c r="I86" s="178"/>
      <c r="J86" s="174" t="s">
        <v>1214</v>
      </c>
      <c r="K86" s="174"/>
      <c r="N86" s="174" t="str">
        <f ca="1">INDIRECT($B$1&amp;B86)&amp;""</f>
        <v/>
      </c>
    </row>
    <row r="87" spans="2:20">
      <c r="B87" s="195" t="s">
        <v>1482</v>
      </c>
      <c r="E87" s="228"/>
      <c r="F87" s="230"/>
      <c r="G87" s="234"/>
      <c r="H87" s="179" t="s">
        <v>407</v>
      </c>
      <c r="I87" s="178"/>
      <c r="J87" s="174" t="s">
        <v>1485</v>
      </c>
      <c r="K87" s="174" t="s">
        <v>417</v>
      </c>
      <c r="N87" s="174">
        <f ca="1">INDIRECT($B$1&amp;B87)</f>
        <v>0</v>
      </c>
    </row>
    <row r="89" spans="2:20">
      <c r="D89" t="s">
        <v>418</v>
      </c>
      <c r="P89" s="255">
        <f ca="1">$N$19</f>
        <v>0</v>
      </c>
    </row>
    <row r="90" spans="2:20">
      <c r="E90" s="174" t="s">
        <v>330</v>
      </c>
      <c r="F90" s="179"/>
      <c r="G90" s="177"/>
      <c r="H90" s="177"/>
      <c r="I90" s="178"/>
      <c r="J90" s="174" t="s">
        <v>1211</v>
      </c>
      <c r="K90" s="174">
        <v>4</v>
      </c>
      <c r="N90" s="254"/>
    </row>
    <row r="91" spans="2:20">
      <c r="B91" s="195" t="s">
        <v>1501</v>
      </c>
      <c r="E91" s="196" t="s">
        <v>419</v>
      </c>
      <c r="F91" s="179" t="s">
        <v>421</v>
      </c>
      <c r="G91" s="177"/>
      <c r="H91" s="177"/>
      <c r="I91" s="178"/>
      <c r="J91" s="174" t="s">
        <v>1583</v>
      </c>
      <c r="K91" s="174" t="s">
        <v>1232</v>
      </c>
      <c r="N91" s="174">
        <f t="shared" ref="N91:N98" ca="1" si="4">INDIRECT($B$1&amp;B91)</f>
        <v>0</v>
      </c>
      <c r="S91" s="247" t="str">
        <f ca="1">IF(P89&gt;0,IF(SUM(N91:N92)=0,T91,""),"")</f>
        <v/>
      </c>
      <c r="T91" s="249" t="s">
        <v>1408</v>
      </c>
    </row>
    <row r="92" spans="2:20">
      <c r="B92" s="195" t="s">
        <v>1502</v>
      </c>
      <c r="E92" s="198"/>
      <c r="F92" s="179" t="s">
        <v>422</v>
      </c>
      <c r="G92" s="177"/>
      <c r="H92" s="177"/>
      <c r="I92" s="178"/>
      <c r="J92" s="174" t="s">
        <v>1583</v>
      </c>
      <c r="K92" s="174" t="s">
        <v>1233</v>
      </c>
      <c r="N92" s="174">
        <f t="shared" ca="1" si="4"/>
        <v>0</v>
      </c>
    </row>
    <row r="93" spans="2:20">
      <c r="B93" s="195" t="s">
        <v>1503</v>
      </c>
      <c r="E93" s="196" t="s">
        <v>373</v>
      </c>
      <c r="F93" s="179" t="s">
        <v>423</v>
      </c>
      <c r="G93" s="177"/>
      <c r="H93" s="177"/>
      <c r="I93" s="178"/>
      <c r="J93" s="174" t="s">
        <v>1583</v>
      </c>
      <c r="K93" s="174" t="s">
        <v>416</v>
      </c>
      <c r="N93" s="174">
        <f t="shared" ca="1" si="4"/>
        <v>0</v>
      </c>
      <c r="S93" s="247" t="str">
        <f ca="1">IF(P89&gt;0,IF(SUM(N93)=0,T93,""),"")</f>
        <v/>
      </c>
      <c r="T93" s="249" t="s">
        <v>1412</v>
      </c>
    </row>
    <row r="94" spans="2:20">
      <c r="B94" s="195" t="s">
        <v>1504</v>
      </c>
      <c r="E94" s="197"/>
      <c r="F94" s="179" t="s">
        <v>424</v>
      </c>
      <c r="G94" s="177"/>
      <c r="H94" s="177"/>
      <c r="I94" s="178"/>
      <c r="J94" s="174" t="s">
        <v>1583</v>
      </c>
      <c r="K94" s="174" t="s">
        <v>416</v>
      </c>
      <c r="N94" s="174">
        <f t="shared" ca="1" si="4"/>
        <v>0</v>
      </c>
      <c r="P94" s="251">
        <f ca="1">SUM(N94:N98)</f>
        <v>0</v>
      </c>
      <c r="S94" s="247" t="str">
        <f ca="1">IF(P89&gt;0,IF(N93&gt;0,IF(N93=P94,"",T94),""),"")</f>
        <v/>
      </c>
      <c r="T94" s="250" t="s">
        <v>1586</v>
      </c>
    </row>
    <row r="95" spans="2:20">
      <c r="B95" s="195" t="s">
        <v>1505</v>
      </c>
      <c r="E95" s="197"/>
      <c r="F95" s="179" t="s">
        <v>425</v>
      </c>
      <c r="G95" s="177"/>
      <c r="H95" s="177"/>
      <c r="I95" s="178"/>
      <c r="J95" s="174" t="s">
        <v>1583</v>
      </c>
      <c r="K95" s="174" t="s">
        <v>416</v>
      </c>
      <c r="N95" s="174">
        <f t="shared" ca="1" si="4"/>
        <v>0</v>
      </c>
    </row>
    <row r="96" spans="2:20">
      <c r="B96" s="195" t="s">
        <v>1506</v>
      </c>
      <c r="E96" s="197"/>
      <c r="F96" s="179" t="s">
        <v>426</v>
      </c>
      <c r="G96" s="177"/>
      <c r="H96" s="177"/>
      <c r="I96" s="178"/>
      <c r="J96" s="174" t="s">
        <v>1583</v>
      </c>
      <c r="K96" s="174" t="s">
        <v>416</v>
      </c>
      <c r="N96" s="174">
        <f t="shared" ca="1" si="4"/>
        <v>0</v>
      </c>
    </row>
    <row r="97" spans="2:14">
      <c r="B97" s="195" t="s">
        <v>1507</v>
      </c>
      <c r="E97" s="197"/>
      <c r="F97" s="179" t="s">
        <v>427</v>
      </c>
      <c r="G97" s="177"/>
      <c r="H97" s="177"/>
      <c r="I97" s="178"/>
      <c r="J97" s="174" t="s">
        <v>1583</v>
      </c>
      <c r="K97" s="174" t="s">
        <v>416</v>
      </c>
      <c r="N97" s="174">
        <f t="shared" ca="1" si="4"/>
        <v>0</v>
      </c>
    </row>
    <row r="98" spans="2:14">
      <c r="B98" s="195" t="s">
        <v>1508</v>
      </c>
      <c r="E98" s="197"/>
      <c r="F98" s="199" t="s">
        <v>428</v>
      </c>
      <c r="G98" s="177"/>
      <c r="H98" s="177"/>
      <c r="I98" s="178"/>
      <c r="J98" s="174" t="s">
        <v>1583</v>
      </c>
      <c r="K98" s="174" t="s">
        <v>416</v>
      </c>
      <c r="N98" s="264">
        <f t="shared" ca="1" si="4"/>
        <v>0</v>
      </c>
    </row>
    <row r="99" spans="2:14">
      <c r="B99" s="261" t="s">
        <v>1689</v>
      </c>
      <c r="E99" s="198"/>
      <c r="F99" s="198"/>
      <c r="G99" s="179" t="s">
        <v>436</v>
      </c>
      <c r="H99" s="177"/>
      <c r="I99" s="178"/>
      <c r="J99" s="174" t="s">
        <v>1214</v>
      </c>
      <c r="K99" s="174"/>
      <c r="N99" s="174" t="str">
        <f ca="1">INDIRECT($B$1&amp;B99)&amp;""</f>
        <v/>
      </c>
    </row>
    <row r="100" spans="2:14">
      <c r="B100" s="195" t="s">
        <v>1509</v>
      </c>
      <c r="E100" s="199" t="s">
        <v>420</v>
      </c>
      <c r="F100" s="186"/>
      <c r="G100" s="233" t="s">
        <v>1234</v>
      </c>
      <c r="H100" s="179" t="s">
        <v>406</v>
      </c>
      <c r="I100" s="178"/>
      <c r="J100" s="174" t="s">
        <v>1214</v>
      </c>
      <c r="K100" s="174"/>
      <c r="N100" s="174" t="str">
        <f ca="1">INDIRECT($B$1&amp;B100)&amp;""</f>
        <v/>
      </c>
    </row>
    <row r="101" spans="2:14">
      <c r="B101" s="195" t="s">
        <v>1510</v>
      </c>
      <c r="E101" s="231"/>
      <c r="F101" s="232"/>
      <c r="G101" s="234"/>
      <c r="H101" s="179" t="s">
        <v>407</v>
      </c>
      <c r="I101" s="178"/>
      <c r="J101" s="174" t="s">
        <v>1583</v>
      </c>
      <c r="K101" s="174" t="s">
        <v>417</v>
      </c>
      <c r="N101" s="174">
        <f ca="1">INDIRECT($B$1&amp;B101)</f>
        <v>0</v>
      </c>
    </row>
    <row r="102" spans="2:14">
      <c r="B102" s="195" t="s">
        <v>1511</v>
      </c>
      <c r="E102" s="231"/>
      <c r="F102" s="232"/>
      <c r="G102" s="233" t="s">
        <v>1235</v>
      </c>
      <c r="H102" s="179" t="s">
        <v>406</v>
      </c>
      <c r="I102" s="178"/>
      <c r="J102" s="174" t="s">
        <v>1214</v>
      </c>
      <c r="K102" s="174"/>
      <c r="N102" s="174" t="str">
        <f ca="1">INDIRECT($B$1&amp;B102)&amp;""</f>
        <v/>
      </c>
    </row>
    <row r="103" spans="2:14">
      <c r="B103" s="195" t="s">
        <v>1512</v>
      </c>
      <c r="E103" s="231"/>
      <c r="F103" s="232"/>
      <c r="G103" s="234"/>
      <c r="H103" s="179" t="s">
        <v>407</v>
      </c>
      <c r="I103" s="178"/>
      <c r="J103" s="174" t="s">
        <v>1583</v>
      </c>
      <c r="K103" s="174" t="s">
        <v>417</v>
      </c>
      <c r="N103" s="174">
        <f ca="1">INDIRECT($B$1&amp;B103)</f>
        <v>0</v>
      </c>
    </row>
    <row r="104" spans="2:14">
      <c r="B104" s="195" t="s">
        <v>1513</v>
      </c>
      <c r="E104" s="231"/>
      <c r="F104" s="232"/>
      <c r="G104" s="233" t="s">
        <v>1236</v>
      </c>
      <c r="H104" s="179" t="s">
        <v>406</v>
      </c>
      <c r="I104" s="178"/>
      <c r="J104" s="174" t="s">
        <v>1214</v>
      </c>
      <c r="K104" s="174"/>
      <c r="N104" s="174" t="str">
        <f ca="1">INDIRECT($B$1&amp;B104)&amp;""</f>
        <v/>
      </c>
    </row>
    <row r="105" spans="2:14">
      <c r="B105" s="195" t="s">
        <v>1514</v>
      </c>
      <c r="E105" s="231"/>
      <c r="F105" s="232"/>
      <c r="G105" s="234"/>
      <c r="H105" s="179" t="s">
        <v>407</v>
      </c>
      <c r="I105" s="178"/>
      <c r="J105" s="174" t="s">
        <v>1583</v>
      </c>
      <c r="K105" s="174" t="s">
        <v>417</v>
      </c>
      <c r="N105" s="174">
        <f ca="1">INDIRECT($B$1&amp;B105)</f>
        <v>0</v>
      </c>
    </row>
    <row r="106" spans="2:14">
      <c r="B106" s="195" t="s">
        <v>1515</v>
      </c>
      <c r="E106" s="231"/>
      <c r="F106" s="232"/>
      <c r="G106" s="233" t="s">
        <v>1237</v>
      </c>
      <c r="H106" s="179" t="s">
        <v>406</v>
      </c>
      <c r="I106" s="178"/>
      <c r="J106" s="174" t="s">
        <v>1214</v>
      </c>
      <c r="K106" s="174"/>
      <c r="N106" s="174" t="str">
        <f ca="1">INDIRECT($B$1&amp;B106)&amp;""</f>
        <v/>
      </c>
    </row>
    <row r="107" spans="2:14">
      <c r="B107" s="195" t="s">
        <v>1516</v>
      </c>
      <c r="E107" s="231"/>
      <c r="F107" s="232"/>
      <c r="G107" s="234"/>
      <c r="H107" s="179" t="s">
        <v>407</v>
      </c>
      <c r="I107" s="178"/>
      <c r="J107" s="174" t="s">
        <v>1583</v>
      </c>
      <c r="K107" s="174" t="s">
        <v>417</v>
      </c>
      <c r="N107" s="174">
        <f ca="1">INDIRECT($B$1&amp;B107)</f>
        <v>0</v>
      </c>
    </row>
    <row r="108" spans="2:14">
      <c r="B108" s="195" t="s">
        <v>1517</v>
      </c>
      <c r="E108" s="231"/>
      <c r="F108" s="232"/>
      <c r="G108" s="233" t="s">
        <v>1238</v>
      </c>
      <c r="H108" s="179" t="s">
        <v>406</v>
      </c>
      <c r="I108" s="178"/>
      <c r="J108" s="174" t="s">
        <v>1214</v>
      </c>
      <c r="K108" s="174"/>
      <c r="N108" s="174" t="str">
        <f ca="1">INDIRECT($B$1&amp;B108)&amp;""</f>
        <v/>
      </c>
    </row>
    <row r="109" spans="2:14">
      <c r="B109" s="195" t="s">
        <v>1518</v>
      </c>
      <c r="E109" s="231"/>
      <c r="F109" s="232"/>
      <c r="G109" s="234"/>
      <c r="H109" s="179" t="s">
        <v>407</v>
      </c>
      <c r="I109" s="178"/>
      <c r="J109" s="174" t="s">
        <v>1583</v>
      </c>
      <c r="K109" s="174" t="s">
        <v>417</v>
      </c>
      <c r="N109" s="174">
        <f ca="1">INDIRECT($B$1&amp;B109)</f>
        <v>0</v>
      </c>
    </row>
    <row r="110" spans="2:14">
      <c r="B110" s="195" t="s">
        <v>1519</v>
      </c>
      <c r="E110" s="231"/>
      <c r="F110" s="232"/>
      <c r="G110" s="233" t="s">
        <v>1239</v>
      </c>
      <c r="H110" s="179" t="s">
        <v>406</v>
      </c>
      <c r="I110" s="178"/>
      <c r="J110" s="174" t="s">
        <v>1214</v>
      </c>
      <c r="K110" s="174"/>
      <c r="N110" s="174" t="str">
        <f ca="1">INDIRECT($B$1&amp;B110)&amp;""</f>
        <v/>
      </c>
    </row>
    <row r="111" spans="2:14">
      <c r="B111" s="195" t="s">
        <v>1520</v>
      </c>
      <c r="E111" s="231"/>
      <c r="F111" s="232"/>
      <c r="G111" s="234"/>
      <c r="H111" s="179" t="s">
        <v>407</v>
      </c>
      <c r="I111" s="178"/>
      <c r="J111" s="174" t="s">
        <v>1583</v>
      </c>
      <c r="K111" s="174" t="s">
        <v>417</v>
      </c>
      <c r="N111" s="174">
        <f ca="1">INDIRECT($B$1&amp;B111)</f>
        <v>0</v>
      </c>
    </row>
    <row r="112" spans="2:14">
      <c r="B112" s="195" t="s">
        <v>1521</v>
      </c>
      <c r="E112" s="231"/>
      <c r="F112" s="232"/>
      <c r="G112" s="233" t="s">
        <v>1240</v>
      </c>
      <c r="H112" s="179" t="s">
        <v>406</v>
      </c>
      <c r="I112" s="178"/>
      <c r="J112" s="174" t="s">
        <v>1214</v>
      </c>
      <c r="K112" s="174"/>
      <c r="N112" s="174" t="str">
        <f ca="1">INDIRECT($B$1&amp;B112)&amp;""</f>
        <v/>
      </c>
    </row>
    <row r="113" spans="2:14">
      <c r="B113" s="195" t="s">
        <v>1522</v>
      </c>
      <c r="E113" s="231"/>
      <c r="F113" s="232"/>
      <c r="G113" s="234"/>
      <c r="H113" s="179" t="s">
        <v>407</v>
      </c>
      <c r="I113" s="178"/>
      <c r="J113" s="174" t="s">
        <v>1583</v>
      </c>
      <c r="K113" s="174" t="s">
        <v>417</v>
      </c>
      <c r="N113" s="174">
        <f ca="1">INDIRECT($B$1&amp;B113)</f>
        <v>0</v>
      </c>
    </row>
    <row r="114" spans="2:14">
      <c r="B114" s="195" t="s">
        <v>1523</v>
      </c>
      <c r="E114" s="231"/>
      <c r="F114" s="232"/>
      <c r="G114" s="233" t="s">
        <v>1241</v>
      </c>
      <c r="H114" s="179" t="s">
        <v>406</v>
      </c>
      <c r="I114" s="178"/>
      <c r="J114" s="174" t="s">
        <v>1214</v>
      </c>
      <c r="K114" s="174"/>
      <c r="N114" s="174" t="str">
        <f ca="1">INDIRECT($B$1&amp;B114)&amp;""</f>
        <v/>
      </c>
    </row>
    <row r="115" spans="2:14">
      <c r="B115" s="195" t="s">
        <v>1524</v>
      </c>
      <c r="E115" s="231"/>
      <c r="F115" s="232"/>
      <c r="G115" s="234"/>
      <c r="H115" s="179" t="s">
        <v>407</v>
      </c>
      <c r="I115" s="178"/>
      <c r="J115" s="174" t="s">
        <v>1583</v>
      </c>
      <c r="K115" s="174" t="s">
        <v>417</v>
      </c>
      <c r="N115" s="174">
        <f ca="1">INDIRECT($B$1&amp;B115)</f>
        <v>0</v>
      </c>
    </row>
    <row r="116" spans="2:14">
      <c r="B116" s="195" t="s">
        <v>1525</v>
      </c>
      <c r="E116" s="231"/>
      <c r="F116" s="232"/>
      <c r="G116" s="233" t="s">
        <v>1242</v>
      </c>
      <c r="H116" s="179" t="s">
        <v>406</v>
      </c>
      <c r="I116" s="178"/>
      <c r="J116" s="174" t="s">
        <v>1214</v>
      </c>
      <c r="K116" s="174"/>
      <c r="N116" s="174" t="str">
        <f ca="1">INDIRECT($B$1&amp;B116)&amp;""</f>
        <v/>
      </c>
    </row>
    <row r="117" spans="2:14">
      <c r="B117" s="195" t="s">
        <v>1526</v>
      </c>
      <c r="E117" s="231"/>
      <c r="F117" s="232"/>
      <c r="G117" s="234"/>
      <c r="H117" s="179" t="s">
        <v>407</v>
      </c>
      <c r="I117" s="178"/>
      <c r="J117" s="174" t="s">
        <v>1583</v>
      </c>
      <c r="K117" s="174" t="s">
        <v>417</v>
      </c>
      <c r="N117" s="174">
        <f ca="1">INDIRECT($B$1&amp;B117)</f>
        <v>0</v>
      </c>
    </row>
    <row r="118" spans="2:14">
      <c r="B118" s="195" t="s">
        <v>1527</v>
      </c>
      <c r="E118" s="231"/>
      <c r="F118" s="232"/>
      <c r="G118" s="233" t="s">
        <v>1243</v>
      </c>
      <c r="H118" s="179" t="s">
        <v>406</v>
      </c>
      <c r="I118" s="178"/>
      <c r="J118" s="174" t="s">
        <v>1214</v>
      </c>
      <c r="K118" s="174"/>
      <c r="N118" s="174" t="str">
        <f ca="1">INDIRECT($B$1&amp;B118)&amp;""</f>
        <v/>
      </c>
    </row>
    <row r="119" spans="2:14">
      <c r="B119" s="195" t="s">
        <v>1528</v>
      </c>
      <c r="E119" s="231"/>
      <c r="F119" s="232"/>
      <c r="G119" s="234"/>
      <c r="H119" s="179" t="s">
        <v>407</v>
      </c>
      <c r="I119" s="178"/>
      <c r="J119" s="174" t="s">
        <v>1583</v>
      </c>
      <c r="K119" s="174" t="s">
        <v>417</v>
      </c>
      <c r="N119" s="174">
        <f ca="1">INDIRECT($B$1&amp;B119)</f>
        <v>0</v>
      </c>
    </row>
    <row r="120" spans="2:14">
      <c r="B120" s="195" t="s">
        <v>1529</v>
      </c>
      <c r="E120" s="231"/>
      <c r="F120" s="232"/>
      <c r="G120" s="233" t="s">
        <v>1244</v>
      </c>
      <c r="H120" s="179" t="s">
        <v>406</v>
      </c>
      <c r="I120" s="178"/>
      <c r="J120" s="174" t="s">
        <v>1214</v>
      </c>
      <c r="K120" s="174"/>
      <c r="N120" s="174" t="str">
        <f ca="1">INDIRECT($B$1&amp;B120)&amp;""</f>
        <v/>
      </c>
    </row>
    <row r="121" spans="2:14">
      <c r="B121" s="195" t="s">
        <v>1530</v>
      </c>
      <c r="E121" s="231"/>
      <c r="F121" s="232"/>
      <c r="G121" s="234"/>
      <c r="H121" s="179" t="s">
        <v>407</v>
      </c>
      <c r="I121" s="178"/>
      <c r="J121" s="174" t="s">
        <v>1583</v>
      </c>
      <c r="K121" s="174" t="s">
        <v>417</v>
      </c>
      <c r="N121" s="174">
        <f ca="1">INDIRECT($B$1&amp;B121)</f>
        <v>0</v>
      </c>
    </row>
    <row r="122" spans="2:14">
      <c r="B122" s="195" t="s">
        <v>1531</v>
      </c>
      <c r="E122" s="231"/>
      <c r="F122" s="232"/>
      <c r="G122" s="233" t="s">
        <v>1245</v>
      </c>
      <c r="H122" s="179" t="s">
        <v>406</v>
      </c>
      <c r="I122" s="178"/>
      <c r="J122" s="174" t="s">
        <v>1214</v>
      </c>
      <c r="K122" s="174"/>
      <c r="N122" s="174" t="str">
        <f ca="1">INDIRECT($B$1&amp;B122)&amp;""</f>
        <v/>
      </c>
    </row>
    <row r="123" spans="2:14">
      <c r="B123" s="195" t="s">
        <v>1532</v>
      </c>
      <c r="E123" s="231"/>
      <c r="F123" s="232"/>
      <c r="G123" s="234"/>
      <c r="H123" s="179" t="s">
        <v>407</v>
      </c>
      <c r="I123" s="178"/>
      <c r="J123" s="174" t="s">
        <v>1583</v>
      </c>
      <c r="K123" s="174" t="s">
        <v>417</v>
      </c>
      <c r="N123" s="174">
        <f ca="1">INDIRECT($B$1&amp;B123)</f>
        <v>0</v>
      </c>
    </row>
    <row r="124" spans="2:14">
      <c r="B124" s="195" t="s">
        <v>1533</v>
      </c>
      <c r="E124" s="231"/>
      <c r="F124" s="232"/>
      <c r="G124" s="233" t="s">
        <v>1246</v>
      </c>
      <c r="H124" s="179" t="s">
        <v>406</v>
      </c>
      <c r="I124" s="178"/>
      <c r="J124" s="174" t="s">
        <v>1214</v>
      </c>
      <c r="K124" s="174"/>
      <c r="N124" s="174" t="str">
        <f ca="1">INDIRECT($B$1&amp;B124)&amp;""</f>
        <v/>
      </c>
    </row>
    <row r="125" spans="2:14">
      <c r="B125" s="195" t="s">
        <v>1534</v>
      </c>
      <c r="E125" s="231"/>
      <c r="F125" s="232"/>
      <c r="G125" s="234"/>
      <c r="H125" s="179" t="s">
        <v>407</v>
      </c>
      <c r="I125" s="178"/>
      <c r="J125" s="174" t="s">
        <v>1583</v>
      </c>
      <c r="K125" s="174" t="s">
        <v>417</v>
      </c>
      <c r="N125" s="174">
        <f ca="1">INDIRECT($B$1&amp;B125)</f>
        <v>0</v>
      </c>
    </row>
    <row r="126" spans="2:14">
      <c r="B126" s="195" t="s">
        <v>1535</v>
      </c>
      <c r="E126" s="231"/>
      <c r="F126" s="232"/>
      <c r="G126" s="233" t="s">
        <v>1247</v>
      </c>
      <c r="H126" s="179" t="s">
        <v>406</v>
      </c>
      <c r="I126" s="178"/>
      <c r="J126" s="174" t="s">
        <v>1214</v>
      </c>
      <c r="K126" s="174"/>
      <c r="N126" s="174" t="str">
        <f ca="1">INDIRECT($B$1&amp;B126)&amp;""</f>
        <v/>
      </c>
    </row>
    <row r="127" spans="2:14">
      <c r="B127" s="195" t="s">
        <v>1536</v>
      </c>
      <c r="E127" s="228"/>
      <c r="F127" s="230"/>
      <c r="G127" s="234"/>
      <c r="H127" s="179" t="s">
        <v>407</v>
      </c>
      <c r="I127" s="178"/>
      <c r="J127" s="174" t="s">
        <v>1583</v>
      </c>
      <c r="K127" s="174" t="s">
        <v>417</v>
      </c>
      <c r="N127" s="174">
        <f ca="1">INDIRECT($B$1&amp;B127)</f>
        <v>0</v>
      </c>
    </row>
    <row r="129" spans="2:45">
      <c r="D129" t="s">
        <v>437</v>
      </c>
      <c r="P129" s="255">
        <f ca="1">$N$20</f>
        <v>0</v>
      </c>
    </row>
    <row r="130" spans="2:45">
      <c r="E130" s="174" t="s">
        <v>330</v>
      </c>
      <c r="F130" s="179"/>
      <c r="G130" s="177"/>
      <c r="H130" s="177"/>
      <c r="I130" s="178"/>
      <c r="J130" s="174" t="s">
        <v>1211</v>
      </c>
      <c r="K130" s="174">
        <v>4</v>
      </c>
      <c r="N130" s="254"/>
    </row>
    <row r="131" spans="2:45">
      <c r="B131" s="195" t="s">
        <v>1537</v>
      </c>
      <c r="E131" s="196" t="s">
        <v>372</v>
      </c>
      <c r="F131" s="179" t="s">
        <v>439</v>
      </c>
      <c r="G131" s="177"/>
      <c r="H131" s="177"/>
      <c r="I131" s="178"/>
      <c r="J131" s="174" t="s">
        <v>1583</v>
      </c>
      <c r="K131" s="174" t="s">
        <v>475</v>
      </c>
      <c r="N131" s="174">
        <f t="shared" ref="N131:N162" ca="1" si="5">INDIRECT($B$1&amp;B131)</f>
        <v>0</v>
      </c>
      <c r="S131" s="247" t="str">
        <f ca="1">IF(P129&gt;0,IF(SUM(N131:N133)=0,T131,""),"")</f>
        <v/>
      </c>
      <c r="T131" s="260" t="s">
        <v>1408</v>
      </c>
      <c r="U131" s="222"/>
      <c r="V131" s="222"/>
      <c r="W131" s="222"/>
      <c r="X131" s="222"/>
      <c r="Y131" s="222"/>
      <c r="Z131" s="222"/>
      <c r="AA131" s="222"/>
      <c r="AB131" s="222"/>
      <c r="AC131" s="222"/>
      <c r="AD131" s="222"/>
      <c r="AE131" s="222"/>
      <c r="AF131" s="222"/>
      <c r="AG131" s="222"/>
      <c r="AH131" s="222"/>
      <c r="AI131" s="222"/>
      <c r="AJ131" s="222"/>
      <c r="AK131" s="222"/>
      <c r="AL131" s="222"/>
      <c r="AM131" s="222"/>
      <c r="AN131" s="222"/>
      <c r="AO131" s="222"/>
      <c r="AP131" s="222"/>
      <c r="AQ131" s="222"/>
      <c r="AR131" s="222"/>
      <c r="AS131" s="222"/>
    </row>
    <row r="132" spans="2:45">
      <c r="B132" s="195" t="s">
        <v>1538</v>
      </c>
      <c r="E132" s="197"/>
      <c r="F132" s="199" t="s">
        <v>440</v>
      </c>
      <c r="G132" s="190"/>
      <c r="H132" s="190"/>
      <c r="I132" s="186"/>
      <c r="J132" s="174" t="s">
        <v>1584</v>
      </c>
      <c r="K132" s="174" t="s">
        <v>476</v>
      </c>
      <c r="N132" s="174">
        <f t="shared" ca="1" si="5"/>
        <v>0</v>
      </c>
      <c r="S132" s="247" t="str">
        <f ca="1">IF(P129&gt;0,IF(SUM(N132:N133)=0,T132,""),"")</f>
        <v/>
      </c>
      <c r="T132" s="249" t="s">
        <v>1411</v>
      </c>
    </row>
    <row r="133" spans="2:45">
      <c r="B133" s="195" t="s">
        <v>1539</v>
      </c>
      <c r="E133" s="198"/>
      <c r="F133" s="228"/>
      <c r="G133" s="229"/>
      <c r="H133" s="229"/>
      <c r="I133" s="230"/>
      <c r="J133" s="174" t="s">
        <v>1584</v>
      </c>
      <c r="K133" s="174" t="s">
        <v>477</v>
      </c>
      <c r="N133" s="174">
        <f t="shared" ca="1" si="5"/>
        <v>0</v>
      </c>
      <c r="S133" s="247" t="str">
        <f ca="1">IF(N132&gt;0,IF(N133&gt;N132,V133,""),"")</f>
        <v/>
      </c>
      <c r="V133" s="250" t="s">
        <v>1684</v>
      </c>
    </row>
    <row r="134" spans="2:45">
      <c r="B134" s="195" t="s">
        <v>1540</v>
      </c>
      <c r="E134" s="196" t="s">
        <v>373</v>
      </c>
      <c r="F134" s="179" t="s">
        <v>378</v>
      </c>
      <c r="G134" s="177"/>
      <c r="H134" s="177"/>
      <c r="I134" s="178"/>
      <c r="J134" s="174" t="s">
        <v>1583</v>
      </c>
      <c r="K134" s="174" t="s">
        <v>1248</v>
      </c>
      <c r="N134" s="174">
        <f t="shared" ca="1" si="5"/>
        <v>0</v>
      </c>
      <c r="S134" s="247" t="str">
        <f ca="1">IF(P129&gt;0,IF(SUM(N134:N135,N137,N162)=0,T134,""),"")</f>
        <v/>
      </c>
      <c r="T134" s="249" t="s">
        <v>1412</v>
      </c>
    </row>
    <row r="135" spans="2:45">
      <c r="B135" s="195" t="s">
        <v>1541</v>
      </c>
      <c r="E135" s="197"/>
      <c r="F135" s="179" t="s">
        <v>441</v>
      </c>
      <c r="G135" s="177"/>
      <c r="H135" s="177"/>
      <c r="I135" s="178"/>
      <c r="J135" s="174" t="s">
        <v>1583</v>
      </c>
      <c r="K135" s="174" t="s">
        <v>479</v>
      </c>
      <c r="N135" s="174">
        <f t="shared" ca="1" si="5"/>
        <v>0</v>
      </c>
    </row>
    <row r="136" spans="2:45">
      <c r="B136" s="195" t="s">
        <v>1542</v>
      </c>
      <c r="E136" s="197"/>
      <c r="F136" s="179" t="s">
        <v>442</v>
      </c>
      <c r="G136" s="177"/>
      <c r="H136" s="177"/>
      <c r="I136" s="178"/>
      <c r="J136" s="174" t="s">
        <v>1583</v>
      </c>
      <c r="K136" s="174" t="s">
        <v>1248</v>
      </c>
      <c r="N136" s="247">
        <f t="shared" ca="1" si="5"/>
        <v>0</v>
      </c>
      <c r="S136" s="247" t="str">
        <f ca="1">IF(P129&gt;0,IF(N136&lt;0,T136,""),"")</f>
        <v/>
      </c>
      <c r="T136" s="250" t="s">
        <v>1609</v>
      </c>
    </row>
    <row r="137" spans="2:45">
      <c r="B137" s="195" t="s">
        <v>1543</v>
      </c>
      <c r="E137" s="197"/>
      <c r="F137" s="179" t="s">
        <v>443</v>
      </c>
      <c r="G137" s="177"/>
      <c r="H137" s="177"/>
      <c r="I137" s="178"/>
      <c r="J137" s="174" t="s">
        <v>1583</v>
      </c>
      <c r="K137" s="174" t="s">
        <v>479</v>
      </c>
      <c r="N137" s="174">
        <f t="shared" ca="1" si="5"/>
        <v>0</v>
      </c>
      <c r="P137" s="251">
        <f ca="1">SUM(N138,N142,N146,N150,N154,N158)</f>
        <v>0</v>
      </c>
      <c r="S137" s="247" t="str">
        <f ca="1">IF($P$129&gt;0,IF(N137&gt;0,IF(N137=P137,"",T137),""),"")</f>
        <v/>
      </c>
      <c r="T137" s="250" t="s">
        <v>1566</v>
      </c>
    </row>
    <row r="138" spans="2:45">
      <c r="B138" s="195" t="s">
        <v>1544</v>
      </c>
      <c r="E138" s="197"/>
      <c r="F138" s="199" t="s">
        <v>444</v>
      </c>
      <c r="G138" s="177"/>
      <c r="H138" s="177"/>
      <c r="I138" s="178"/>
      <c r="J138" s="174" t="s">
        <v>1583</v>
      </c>
      <c r="K138" s="174" t="s">
        <v>479</v>
      </c>
      <c r="N138" s="174">
        <f t="shared" ca="1" si="5"/>
        <v>0</v>
      </c>
      <c r="P138" s="251">
        <f ca="1">SUM(N139:N141)</f>
        <v>0</v>
      </c>
      <c r="S138" s="247" t="str">
        <f ca="1">IF($P$129&gt;0,IF(N138&gt;0,IF(N138=P138,"",T138),""),"")</f>
        <v/>
      </c>
      <c r="T138" s="249" t="s">
        <v>1567</v>
      </c>
    </row>
    <row r="139" spans="2:45">
      <c r="B139" s="195" t="s">
        <v>1545</v>
      </c>
      <c r="E139" s="197"/>
      <c r="F139" s="197"/>
      <c r="G139" s="179" t="s">
        <v>462</v>
      </c>
      <c r="H139" s="177"/>
      <c r="I139" s="178"/>
      <c r="J139" s="174" t="s">
        <v>1583</v>
      </c>
      <c r="K139" s="174" t="s">
        <v>479</v>
      </c>
      <c r="N139" s="174">
        <f t="shared" ca="1" si="5"/>
        <v>0</v>
      </c>
    </row>
    <row r="140" spans="2:45">
      <c r="B140" s="261" t="s">
        <v>1568</v>
      </c>
      <c r="E140" s="197"/>
      <c r="F140" s="197"/>
      <c r="G140" s="179" t="s">
        <v>463</v>
      </c>
      <c r="H140" s="177"/>
      <c r="I140" s="178"/>
      <c r="J140" s="174" t="s">
        <v>1583</v>
      </c>
      <c r="K140" s="174" t="s">
        <v>479</v>
      </c>
      <c r="N140" s="174">
        <f t="shared" ca="1" si="5"/>
        <v>0</v>
      </c>
    </row>
    <row r="141" spans="2:45">
      <c r="B141" s="195" t="s">
        <v>1546</v>
      </c>
      <c r="E141" s="197"/>
      <c r="F141" s="198"/>
      <c r="G141" s="179" t="s">
        <v>464</v>
      </c>
      <c r="H141" s="177"/>
      <c r="I141" s="178"/>
      <c r="J141" s="174" t="s">
        <v>1583</v>
      </c>
      <c r="K141" s="174" t="s">
        <v>479</v>
      </c>
      <c r="N141" s="174">
        <f t="shared" ca="1" si="5"/>
        <v>0</v>
      </c>
    </row>
    <row r="142" spans="2:45">
      <c r="B142" s="195" t="s">
        <v>1547</v>
      </c>
      <c r="E142" s="197"/>
      <c r="F142" s="199" t="s">
        <v>445</v>
      </c>
      <c r="G142" s="177"/>
      <c r="H142" s="177"/>
      <c r="I142" s="178"/>
      <c r="J142" s="174" t="s">
        <v>1583</v>
      </c>
      <c r="K142" s="174" t="s">
        <v>479</v>
      </c>
      <c r="N142" s="174">
        <f t="shared" ca="1" si="5"/>
        <v>0</v>
      </c>
      <c r="P142" s="251">
        <f ca="1">SUM(N143:N145)</f>
        <v>0</v>
      </c>
      <c r="S142" s="247" t="str">
        <f ca="1">IF($P$129&gt;0,IF(N142&gt;0,IF(N142=P142,"",T142),""),"")</f>
        <v/>
      </c>
      <c r="T142" s="250" t="str">
        <f>"「"&amp;F142&amp;"」とその内訳の合計を一致させてください。"</f>
        <v>「⑥廃プラスチック」とその内訳の合計を一致させてください。</v>
      </c>
    </row>
    <row r="143" spans="2:45">
      <c r="B143" s="195" t="s">
        <v>1548</v>
      </c>
      <c r="E143" s="197"/>
      <c r="F143" s="197"/>
      <c r="G143" s="179" t="s">
        <v>462</v>
      </c>
      <c r="H143" s="177"/>
      <c r="I143" s="178"/>
      <c r="J143" s="174" t="s">
        <v>1583</v>
      </c>
      <c r="K143" s="174" t="s">
        <v>479</v>
      </c>
      <c r="N143" s="174">
        <f t="shared" ca="1" si="5"/>
        <v>0</v>
      </c>
    </row>
    <row r="144" spans="2:45">
      <c r="B144" s="195" t="s">
        <v>1549</v>
      </c>
      <c r="E144" s="197"/>
      <c r="F144" s="197"/>
      <c r="G144" s="179" t="s">
        <v>463</v>
      </c>
      <c r="H144" s="177"/>
      <c r="I144" s="178"/>
      <c r="J144" s="174" t="s">
        <v>1583</v>
      </c>
      <c r="K144" s="174" t="s">
        <v>479</v>
      </c>
      <c r="N144" s="174">
        <f t="shared" ca="1" si="5"/>
        <v>0</v>
      </c>
    </row>
    <row r="145" spans="2:20">
      <c r="B145" s="195" t="s">
        <v>1550</v>
      </c>
      <c r="E145" s="197"/>
      <c r="F145" s="198"/>
      <c r="G145" s="179" t="s">
        <v>464</v>
      </c>
      <c r="H145" s="177"/>
      <c r="I145" s="178"/>
      <c r="J145" s="174" t="s">
        <v>1583</v>
      </c>
      <c r="K145" s="174" t="s">
        <v>479</v>
      </c>
      <c r="N145" s="174">
        <f t="shared" ca="1" si="5"/>
        <v>0</v>
      </c>
    </row>
    <row r="146" spans="2:20">
      <c r="B146" s="195" t="s">
        <v>1551</v>
      </c>
      <c r="E146" s="197"/>
      <c r="F146" s="199" t="s">
        <v>446</v>
      </c>
      <c r="G146" s="177"/>
      <c r="H146" s="177"/>
      <c r="I146" s="178"/>
      <c r="J146" s="174" t="s">
        <v>1583</v>
      </c>
      <c r="K146" s="174" t="s">
        <v>479</v>
      </c>
      <c r="N146" s="174">
        <f t="shared" ca="1" si="5"/>
        <v>0</v>
      </c>
      <c r="P146" s="251">
        <f ca="1">SUM(N147:N149)</f>
        <v>0</v>
      </c>
      <c r="S146" s="247" t="str">
        <f ca="1">IF($P$129&gt;0,IF(N146&gt;0,IF(N146=P146,"",T146),""),"")</f>
        <v/>
      </c>
      <c r="T146" s="250" t="str">
        <f>"「"&amp;F146&amp;"」とその内訳の合計を一致させてください。"</f>
        <v>「⑦廃石膏ボード」とその内訳の合計を一致させてください。</v>
      </c>
    </row>
    <row r="147" spans="2:20">
      <c r="B147" s="195" t="s">
        <v>1552</v>
      </c>
      <c r="E147" s="197"/>
      <c r="F147" s="197"/>
      <c r="G147" s="179" t="s">
        <v>462</v>
      </c>
      <c r="H147" s="177"/>
      <c r="I147" s="178"/>
      <c r="J147" s="174" t="s">
        <v>1583</v>
      </c>
      <c r="K147" s="174" t="s">
        <v>479</v>
      </c>
      <c r="N147" s="174">
        <f t="shared" ca="1" si="5"/>
        <v>0</v>
      </c>
    </row>
    <row r="148" spans="2:20">
      <c r="B148" s="261" t="s">
        <v>1569</v>
      </c>
      <c r="E148" s="197"/>
      <c r="F148" s="197"/>
      <c r="G148" s="179" t="s">
        <v>463</v>
      </c>
      <c r="H148" s="177"/>
      <c r="I148" s="178"/>
      <c r="J148" s="174" t="s">
        <v>1583</v>
      </c>
      <c r="K148" s="174" t="s">
        <v>479</v>
      </c>
      <c r="N148" s="174">
        <f t="shared" ca="1" si="5"/>
        <v>0</v>
      </c>
    </row>
    <row r="149" spans="2:20">
      <c r="B149" s="195" t="s">
        <v>1553</v>
      </c>
      <c r="E149" s="197"/>
      <c r="F149" s="198"/>
      <c r="G149" s="179" t="s">
        <v>464</v>
      </c>
      <c r="H149" s="177"/>
      <c r="I149" s="178"/>
      <c r="J149" s="174" t="s">
        <v>1583</v>
      </c>
      <c r="K149" s="174" t="s">
        <v>479</v>
      </c>
      <c r="N149" s="174">
        <f t="shared" ca="1" si="5"/>
        <v>0</v>
      </c>
    </row>
    <row r="150" spans="2:20">
      <c r="B150" s="195" t="s">
        <v>1554</v>
      </c>
      <c r="E150" s="197"/>
      <c r="F150" s="199" t="s">
        <v>447</v>
      </c>
      <c r="G150" s="177"/>
      <c r="H150" s="177"/>
      <c r="I150" s="178"/>
      <c r="J150" s="174" t="s">
        <v>1583</v>
      </c>
      <c r="K150" s="174" t="s">
        <v>479</v>
      </c>
      <c r="N150" s="174">
        <f t="shared" ca="1" si="5"/>
        <v>0</v>
      </c>
      <c r="P150" s="251">
        <f ca="1">SUM(N151:N153)</f>
        <v>0</v>
      </c>
      <c r="S150" s="247" t="str">
        <f ca="1">IF($P$129&gt;0,IF(N150&gt;0,IF(N150=P150,"",T150),""),"")</f>
        <v/>
      </c>
      <c r="T150" s="250" t="str">
        <f>"「"&amp;F150&amp;"」とその内訳の合計を一致させてください。"</f>
        <v>「⑧コンクリート塊」とその内訳の合計を一致させてください。</v>
      </c>
    </row>
    <row r="151" spans="2:20">
      <c r="B151" s="195" t="s">
        <v>1555</v>
      </c>
      <c r="E151" s="197"/>
      <c r="F151" s="197"/>
      <c r="G151" s="179" t="s">
        <v>462</v>
      </c>
      <c r="H151" s="177"/>
      <c r="I151" s="178"/>
      <c r="J151" s="174" t="s">
        <v>1583</v>
      </c>
      <c r="K151" s="174" t="s">
        <v>479</v>
      </c>
      <c r="N151" s="174">
        <f t="shared" ca="1" si="5"/>
        <v>0</v>
      </c>
    </row>
    <row r="152" spans="2:20">
      <c r="B152" s="261" t="s">
        <v>1570</v>
      </c>
      <c r="E152" s="197"/>
      <c r="F152" s="197"/>
      <c r="G152" s="179" t="s">
        <v>463</v>
      </c>
      <c r="H152" s="177"/>
      <c r="I152" s="178"/>
      <c r="J152" s="174" t="s">
        <v>1583</v>
      </c>
      <c r="K152" s="174" t="s">
        <v>479</v>
      </c>
      <c r="N152" s="174">
        <f t="shared" ca="1" si="5"/>
        <v>0</v>
      </c>
    </row>
    <row r="153" spans="2:20">
      <c r="B153" s="195" t="s">
        <v>1556</v>
      </c>
      <c r="E153" s="197"/>
      <c r="F153" s="198"/>
      <c r="G153" s="179" t="s">
        <v>464</v>
      </c>
      <c r="H153" s="177"/>
      <c r="I153" s="178"/>
      <c r="J153" s="174" t="s">
        <v>1583</v>
      </c>
      <c r="K153" s="174" t="s">
        <v>479</v>
      </c>
      <c r="N153" s="174">
        <f t="shared" ca="1" si="5"/>
        <v>0</v>
      </c>
    </row>
    <row r="154" spans="2:20">
      <c r="B154" s="195" t="s">
        <v>1557</v>
      </c>
      <c r="E154" s="197"/>
      <c r="F154" s="199" t="s">
        <v>448</v>
      </c>
      <c r="G154" s="177"/>
      <c r="H154" s="177"/>
      <c r="I154" s="178"/>
      <c r="J154" s="174" t="s">
        <v>1583</v>
      </c>
      <c r="K154" s="174" t="s">
        <v>479</v>
      </c>
      <c r="N154" s="174">
        <f t="shared" ca="1" si="5"/>
        <v>0</v>
      </c>
      <c r="P154" s="251">
        <f ca="1">SUM(N155:N157)</f>
        <v>0</v>
      </c>
      <c r="S154" s="247" t="str">
        <f ca="1">IF($P$129&gt;0,IF(N154&gt;0,IF(N154=P154,"",T154),""),"")</f>
        <v/>
      </c>
      <c r="T154" s="250" t="str">
        <f>"「"&amp;F154&amp;"」とその内訳の合計を一致させてください。"</f>
        <v>「⑨ｱｽﾌｧﾙﾄ・ｺﾝｸﾘｰﾄ塊」とその内訳の合計を一致させてください。</v>
      </c>
    </row>
    <row r="155" spans="2:20">
      <c r="B155" s="195" t="s">
        <v>1558</v>
      </c>
      <c r="E155" s="197"/>
      <c r="F155" s="197"/>
      <c r="G155" s="179" t="s">
        <v>462</v>
      </c>
      <c r="H155" s="177"/>
      <c r="I155" s="178"/>
      <c r="J155" s="174" t="s">
        <v>1583</v>
      </c>
      <c r="K155" s="174" t="s">
        <v>479</v>
      </c>
      <c r="N155" s="174">
        <f t="shared" ca="1" si="5"/>
        <v>0</v>
      </c>
    </row>
    <row r="156" spans="2:20">
      <c r="B156" s="261" t="s">
        <v>1571</v>
      </c>
      <c r="E156" s="197"/>
      <c r="F156" s="197"/>
      <c r="G156" s="179" t="s">
        <v>463</v>
      </c>
      <c r="H156" s="177"/>
      <c r="I156" s="178"/>
      <c r="J156" s="174" t="s">
        <v>1583</v>
      </c>
      <c r="K156" s="174" t="s">
        <v>479</v>
      </c>
      <c r="N156" s="174">
        <f t="shared" ca="1" si="5"/>
        <v>0</v>
      </c>
    </row>
    <row r="157" spans="2:20">
      <c r="B157" s="195" t="s">
        <v>1559</v>
      </c>
      <c r="E157" s="197"/>
      <c r="F157" s="198"/>
      <c r="G157" s="179" t="s">
        <v>464</v>
      </c>
      <c r="H157" s="177"/>
      <c r="I157" s="178"/>
      <c r="J157" s="174" t="s">
        <v>1583</v>
      </c>
      <c r="K157" s="174" t="s">
        <v>479</v>
      </c>
      <c r="N157" s="174">
        <f t="shared" ca="1" si="5"/>
        <v>0</v>
      </c>
    </row>
    <row r="158" spans="2:20">
      <c r="B158" s="195" t="s">
        <v>1560</v>
      </c>
      <c r="E158" s="197"/>
      <c r="F158" s="199" t="s">
        <v>449</v>
      </c>
      <c r="G158" s="177"/>
      <c r="H158" s="177"/>
      <c r="I158" s="178"/>
      <c r="J158" s="174" t="s">
        <v>1583</v>
      </c>
      <c r="K158" s="174" t="s">
        <v>479</v>
      </c>
      <c r="N158" s="174">
        <f t="shared" ca="1" si="5"/>
        <v>0</v>
      </c>
      <c r="P158" s="251">
        <f ca="1">SUM(N159:N161)</f>
        <v>0</v>
      </c>
      <c r="S158" s="247" t="str">
        <f ca="1">IF($P$129&gt;0,IF(N158&gt;0,IF(N158=P158,"",T158),""),"")</f>
        <v/>
      </c>
      <c r="T158" s="250" t="str">
        <f>"「"&amp;F158&amp;"」とその内訳の合計を一致させてください。"</f>
        <v>「⑩その他」とその内訳の合計を一致させてください。</v>
      </c>
    </row>
    <row r="159" spans="2:20">
      <c r="B159" s="195" t="s">
        <v>1561</v>
      </c>
      <c r="E159" s="197"/>
      <c r="F159" s="197"/>
      <c r="G159" s="179" t="s">
        <v>462</v>
      </c>
      <c r="H159" s="177"/>
      <c r="I159" s="178"/>
      <c r="J159" s="174" t="s">
        <v>1583</v>
      </c>
      <c r="K159" s="174" t="s">
        <v>479</v>
      </c>
      <c r="N159" s="174">
        <f t="shared" ca="1" si="5"/>
        <v>0</v>
      </c>
    </row>
    <row r="160" spans="2:20">
      <c r="B160" s="195" t="s">
        <v>1562</v>
      </c>
      <c r="E160" s="197"/>
      <c r="F160" s="197"/>
      <c r="G160" s="179" t="s">
        <v>463</v>
      </c>
      <c r="H160" s="177"/>
      <c r="I160" s="178"/>
      <c r="J160" s="174" t="s">
        <v>1583</v>
      </c>
      <c r="K160" s="174" t="s">
        <v>479</v>
      </c>
      <c r="N160" s="174">
        <f t="shared" ca="1" si="5"/>
        <v>0</v>
      </c>
    </row>
    <row r="161" spans="2:20">
      <c r="B161" s="195" t="s">
        <v>1563</v>
      </c>
      <c r="E161" s="197"/>
      <c r="F161" s="198"/>
      <c r="G161" s="179" t="s">
        <v>464</v>
      </c>
      <c r="H161" s="177"/>
      <c r="I161" s="178"/>
      <c r="J161" s="174" t="s">
        <v>1583</v>
      </c>
      <c r="K161" s="174" t="s">
        <v>479</v>
      </c>
      <c r="N161" s="174">
        <f t="shared" ca="1" si="5"/>
        <v>0</v>
      </c>
    </row>
    <row r="162" spans="2:20">
      <c r="B162" s="195" t="s">
        <v>1564</v>
      </c>
      <c r="E162" s="198"/>
      <c r="F162" s="179" t="s">
        <v>450</v>
      </c>
      <c r="G162" s="177"/>
      <c r="H162" s="177"/>
      <c r="I162" s="178"/>
      <c r="J162" s="174" t="s">
        <v>1583</v>
      </c>
      <c r="K162" s="174" t="s">
        <v>479</v>
      </c>
      <c r="N162" s="174">
        <f t="shared" ca="1" si="5"/>
        <v>0</v>
      </c>
    </row>
    <row r="163" spans="2:20">
      <c r="B163" s="195" t="s">
        <v>1572</v>
      </c>
      <c r="E163" s="196" t="s">
        <v>1249</v>
      </c>
      <c r="F163" s="179" t="s">
        <v>451</v>
      </c>
      <c r="G163" s="177"/>
      <c r="H163" s="177"/>
      <c r="I163" s="178"/>
      <c r="J163" s="174" t="s">
        <v>1211</v>
      </c>
      <c r="K163" s="174">
        <v>1</v>
      </c>
      <c r="N163" s="174" t="str">
        <f t="shared" ref="N163:N168" ca="1" si="6">INDIRECT($B$1&amp;B163)&amp;""</f>
        <v/>
      </c>
      <c r="P163" s="251">
        <f t="shared" ref="P163:P168" ca="1" si="7">IF(N163="",0,1)</f>
        <v>0</v>
      </c>
      <c r="S163" s="247" t="str">
        <f ca="1">IF(P129&gt;0,IF(SUM(P163:P175)=0,T163,""),"")</f>
        <v/>
      </c>
      <c r="T163" s="249" t="s">
        <v>1413</v>
      </c>
    </row>
    <row r="164" spans="2:20">
      <c r="B164" s="195" t="s">
        <v>1573</v>
      </c>
      <c r="E164" s="197"/>
      <c r="F164" s="179" t="s">
        <v>452</v>
      </c>
      <c r="G164" s="177"/>
      <c r="H164" s="177"/>
      <c r="I164" s="178"/>
      <c r="J164" s="174" t="s">
        <v>1211</v>
      </c>
      <c r="K164" s="174">
        <v>1</v>
      </c>
      <c r="N164" s="174" t="str">
        <f t="shared" ca="1" si="6"/>
        <v/>
      </c>
      <c r="P164" s="251">
        <f t="shared" ca="1" si="7"/>
        <v>0</v>
      </c>
    </row>
    <row r="165" spans="2:20">
      <c r="B165" s="195" t="s">
        <v>1574</v>
      </c>
      <c r="E165" s="197"/>
      <c r="F165" s="179" t="s">
        <v>453</v>
      </c>
      <c r="G165" s="177"/>
      <c r="H165" s="177"/>
      <c r="I165" s="178"/>
      <c r="J165" s="174" t="s">
        <v>1211</v>
      </c>
      <c r="K165" s="174">
        <v>1</v>
      </c>
      <c r="N165" s="174" t="str">
        <f t="shared" ca="1" si="6"/>
        <v/>
      </c>
      <c r="P165" s="251">
        <f t="shared" ca="1" si="7"/>
        <v>0</v>
      </c>
    </row>
    <row r="166" spans="2:20">
      <c r="B166" s="195" t="s">
        <v>1575</v>
      </c>
      <c r="E166" s="197"/>
      <c r="F166" s="179" t="s">
        <v>454</v>
      </c>
      <c r="G166" s="177"/>
      <c r="H166" s="177"/>
      <c r="I166" s="178"/>
      <c r="J166" s="174" t="s">
        <v>1211</v>
      </c>
      <c r="K166" s="174">
        <v>1</v>
      </c>
      <c r="N166" s="174" t="str">
        <f t="shared" ca="1" si="6"/>
        <v/>
      </c>
      <c r="P166" s="251">
        <f t="shared" ca="1" si="7"/>
        <v>0</v>
      </c>
    </row>
    <row r="167" spans="2:20">
      <c r="B167" s="195" t="s">
        <v>1576</v>
      </c>
      <c r="E167" s="197"/>
      <c r="F167" s="179" t="s">
        <v>455</v>
      </c>
      <c r="G167" s="177"/>
      <c r="H167" s="177"/>
      <c r="I167" s="178"/>
      <c r="J167" s="174" t="s">
        <v>1211</v>
      </c>
      <c r="K167" s="174">
        <v>1</v>
      </c>
      <c r="N167" s="174" t="str">
        <f t="shared" ca="1" si="6"/>
        <v/>
      </c>
      <c r="P167" s="251">
        <f t="shared" ca="1" si="7"/>
        <v>0</v>
      </c>
    </row>
    <row r="168" spans="2:20">
      <c r="B168" s="195" t="s">
        <v>1577</v>
      </c>
      <c r="E168" s="197"/>
      <c r="F168" s="199" t="s">
        <v>456</v>
      </c>
      <c r="G168" s="177"/>
      <c r="H168" s="177"/>
      <c r="I168" s="178"/>
      <c r="J168" s="174" t="s">
        <v>1211</v>
      </c>
      <c r="K168" s="174">
        <v>1</v>
      </c>
      <c r="N168" s="174" t="str">
        <f t="shared" ca="1" si="6"/>
        <v/>
      </c>
      <c r="P168" s="251">
        <f t="shared" ca="1" si="7"/>
        <v>0</v>
      </c>
    </row>
    <row r="169" spans="2:20">
      <c r="B169" s="195" t="s">
        <v>482</v>
      </c>
      <c r="E169" s="197"/>
      <c r="F169" s="198"/>
      <c r="G169" s="179" t="s">
        <v>465</v>
      </c>
      <c r="H169" s="177"/>
      <c r="I169" s="178"/>
      <c r="J169" s="174" t="s">
        <v>1584</v>
      </c>
      <c r="K169" s="174" t="s">
        <v>1250</v>
      </c>
      <c r="N169" s="174">
        <f ca="1">INDIRECT($B$1&amp;B169)</f>
        <v>0</v>
      </c>
    </row>
    <row r="170" spans="2:20">
      <c r="B170" s="195" t="s">
        <v>1578</v>
      </c>
      <c r="E170" s="197"/>
      <c r="F170" s="179" t="s">
        <v>457</v>
      </c>
      <c r="G170" s="177"/>
      <c r="H170" s="177"/>
      <c r="I170" s="178"/>
      <c r="J170" s="174" t="s">
        <v>1211</v>
      </c>
      <c r="K170" s="174">
        <v>1</v>
      </c>
      <c r="N170" s="174" t="str">
        <f ca="1">INDIRECT($B$1&amp;B170)&amp;""</f>
        <v/>
      </c>
      <c r="P170" s="251">
        <f ca="1">IF(N170="",0,1)</f>
        <v>0</v>
      </c>
    </row>
    <row r="171" spans="2:20">
      <c r="B171" s="195" t="s">
        <v>1579</v>
      </c>
      <c r="E171" s="197"/>
      <c r="F171" s="179" t="s">
        <v>458</v>
      </c>
      <c r="G171" s="177"/>
      <c r="H171" s="177"/>
      <c r="I171" s="178"/>
      <c r="J171" s="174" t="s">
        <v>1211</v>
      </c>
      <c r="K171" s="174">
        <v>1</v>
      </c>
      <c r="N171" s="174" t="str">
        <f ca="1">INDIRECT($B$1&amp;B171)&amp;""</f>
        <v/>
      </c>
      <c r="P171" s="251">
        <f ca="1">IF(N171="",0,1)</f>
        <v>0</v>
      </c>
    </row>
    <row r="172" spans="2:20">
      <c r="B172" s="195" t="s">
        <v>1580</v>
      </c>
      <c r="E172" s="197"/>
      <c r="F172" s="179" t="s">
        <v>459</v>
      </c>
      <c r="G172" s="177"/>
      <c r="H172" s="177"/>
      <c r="I172" s="178"/>
      <c r="J172" s="174" t="s">
        <v>1211</v>
      </c>
      <c r="K172" s="174">
        <v>1</v>
      </c>
      <c r="N172" s="174" t="str">
        <f ca="1">INDIRECT($B$1&amp;B172)&amp;""</f>
        <v/>
      </c>
      <c r="P172" s="251">
        <f ca="1">IF(N172="",0,1)</f>
        <v>0</v>
      </c>
    </row>
    <row r="173" spans="2:20">
      <c r="B173" s="195" t="s">
        <v>1581</v>
      </c>
      <c r="E173" s="197"/>
      <c r="F173" s="199" t="s">
        <v>460</v>
      </c>
      <c r="G173" s="177"/>
      <c r="H173" s="177"/>
      <c r="I173" s="178"/>
      <c r="J173" s="174" t="s">
        <v>1211</v>
      </c>
      <c r="K173" s="174">
        <v>1</v>
      </c>
      <c r="N173" s="174" t="str">
        <f ca="1">INDIRECT($B$1&amp;B173)&amp;""</f>
        <v/>
      </c>
      <c r="P173" s="251">
        <f ca="1">IF(N173="",0,1)</f>
        <v>0</v>
      </c>
    </row>
    <row r="174" spans="2:20">
      <c r="B174" s="195" t="s">
        <v>483</v>
      </c>
      <c r="E174" s="197"/>
      <c r="F174" s="198"/>
      <c r="G174" s="179" t="s">
        <v>466</v>
      </c>
      <c r="H174" s="177"/>
      <c r="I174" s="178"/>
      <c r="J174" s="174" t="s">
        <v>1584</v>
      </c>
      <c r="K174" s="174" t="s">
        <v>1250</v>
      </c>
      <c r="N174" s="174">
        <f ca="1">INDIRECT($B$1&amp;B174)</f>
        <v>0</v>
      </c>
    </row>
    <row r="175" spans="2:20">
      <c r="B175" s="195" t="s">
        <v>1582</v>
      </c>
      <c r="E175" s="197"/>
      <c r="F175" s="199" t="s">
        <v>461</v>
      </c>
      <c r="G175" s="177"/>
      <c r="H175" s="177"/>
      <c r="I175" s="178"/>
      <c r="J175" s="174" t="s">
        <v>1211</v>
      </c>
      <c r="K175" s="174">
        <v>1</v>
      </c>
      <c r="N175" s="174" t="str">
        <f ca="1">INDIRECT($B$1&amp;B175)&amp;""</f>
        <v/>
      </c>
      <c r="P175" s="251">
        <f ca="1">IF(N175="",0,1)</f>
        <v>0</v>
      </c>
    </row>
    <row r="176" spans="2:20">
      <c r="B176" s="195" t="s">
        <v>1565</v>
      </c>
      <c r="E176" s="198"/>
      <c r="F176" s="198"/>
      <c r="G176" s="179" t="s">
        <v>405</v>
      </c>
      <c r="H176" s="177"/>
      <c r="I176" s="178"/>
      <c r="J176" s="174" t="s">
        <v>1214</v>
      </c>
      <c r="K176" s="174"/>
      <c r="N176" s="174" t="str">
        <f ca="1">INDIRECT($B$1&amp;B176)&amp;""</f>
        <v/>
      </c>
    </row>
    <row r="177" spans="2:14">
      <c r="B177" s="195" t="s">
        <v>484</v>
      </c>
      <c r="E177" s="199" t="s">
        <v>420</v>
      </c>
      <c r="F177" s="186"/>
      <c r="G177" s="233" t="s">
        <v>1234</v>
      </c>
      <c r="H177" s="179" t="s">
        <v>467</v>
      </c>
      <c r="I177" s="178"/>
      <c r="J177" s="174" t="s">
        <v>1214</v>
      </c>
      <c r="K177" s="174"/>
      <c r="N177" s="174" t="str">
        <f ca="1">INDIRECT($B$1&amp;B177)&amp;""</f>
        <v/>
      </c>
    </row>
    <row r="178" spans="2:14">
      <c r="B178" s="195" t="s">
        <v>485</v>
      </c>
      <c r="E178" s="231"/>
      <c r="F178" s="232"/>
      <c r="G178" s="259"/>
      <c r="H178" s="179" t="s">
        <v>407</v>
      </c>
      <c r="I178" s="178"/>
      <c r="J178" s="174" t="s">
        <v>1585</v>
      </c>
      <c r="K178" s="174"/>
      <c r="N178" s="174">
        <f ca="1">INDIRECT($B$1&amp;B178)</f>
        <v>0</v>
      </c>
    </row>
    <row r="179" spans="2:14">
      <c r="B179" s="195" t="s">
        <v>1251</v>
      </c>
      <c r="E179" s="231"/>
      <c r="F179" s="232"/>
      <c r="G179" s="234"/>
      <c r="H179" s="179" t="s">
        <v>468</v>
      </c>
      <c r="I179" s="178"/>
      <c r="J179" s="174" t="s">
        <v>1214</v>
      </c>
      <c r="K179" s="174"/>
      <c r="N179" s="174" t="str">
        <f ca="1">INDIRECT($B$1&amp;B179)&amp;""</f>
        <v/>
      </c>
    </row>
    <row r="180" spans="2:14">
      <c r="B180" s="195" t="s">
        <v>1252</v>
      </c>
      <c r="E180" s="231"/>
      <c r="F180" s="232"/>
      <c r="G180" s="233" t="s">
        <v>1235</v>
      </c>
      <c r="H180" s="179" t="s">
        <v>467</v>
      </c>
      <c r="I180" s="178"/>
      <c r="J180" s="174" t="s">
        <v>1214</v>
      </c>
      <c r="K180" s="174"/>
      <c r="N180" s="174" t="str">
        <f ca="1">INDIRECT($B$1&amp;B180)&amp;""</f>
        <v/>
      </c>
    </row>
    <row r="181" spans="2:14">
      <c r="B181" s="195" t="s">
        <v>1253</v>
      </c>
      <c r="E181" s="231"/>
      <c r="F181" s="232"/>
      <c r="G181" s="259"/>
      <c r="H181" s="179" t="s">
        <v>407</v>
      </c>
      <c r="I181" s="178"/>
      <c r="J181" s="174" t="s">
        <v>1585</v>
      </c>
      <c r="K181" s="174"/>
      <c r="N181" s="174">
        <f ca="1">INDIRECT($B$1&amp;B181)</f>
        <v>0</v>
      </c>
    </row>
    <row r="182" spans="2:14">
      <c r="B182" s="195" t="s">
        <v>1254</v>
      </c>
      <c r="E182" s="231"/>
      <c r="F182" s="232"/>
      <c r="G182" s="234"/>
      <c r="H182" s="179" t="s">
        <v>468</v>
      </c>
      <c r="I182" s="178"/>
      <c r="J182" s="174" t="s">
        <v>1214</v>
      </c>
      <c r="K182" s="174"/>
      <c r="N182" s="174" t="str">
        <f ca="1">INDIRECT($B$1&amp;B182)&amp;""</f>
        <v/>
      </c>
    </row>
    <row r="183" spans="2:14">
      <c r="B183" s="195" t="s">
        <v>1255</v>
      </c>
      <c r="E183" s="231"/>
      <c r="F183" s="232"/>
      <c r="G183" s="233" t="s">
        <v>1236</v>
      </c>
      <c r="H183" s="179" t="s">
        <v>467</v>
      </c>
      <c r="I183" s="178"/>
      <c r="J183" s="174" t="s">
        <v>1214</v>
      </c>
      <c r="K183" s="174"/>
      <c r="N183" s="174" t="str">
        <f ca="1">INDIRECT($B$1&amp;B183)&amp;""</f>
        <v/>
      </c>
    </row>
    <row r="184" spans="2:14">
      <c r="B184" s="195" t="s">
        <v>1256</v>
      </c>
      <c r="E184" s="231"/>
      <c r="F184" s="232"/>
      <c r="G184" s="259"/>
      <c r="H184" s="179" t="s">
        <v>407</v>
      </c>
      <c r="I184" s="178"/>
      <c r="J184" s="174" t="s">
        <v>1585</v>
      </c>
      <c r="K184" s="174"/>
      <c r="N184" s="174">
        <f ca="1">INDIRECT($B$1&amp;B184)</f>
        <v>0</v>
      </c>
    </row>
    <row r="185" spans="2:14">
      <c r="B185" s="195" t="s">
        <v>1257</v>
      </c>
      <c r="E185" s="231"/>
      <c r="F185" s="232"/>
      <c r="G185" s="234"/>
      <c r="H185" s="179" t="s">
        <v>468</v>
      </c>
      <c r="I185" s="178"/>
      <c r="J185" s="174" t="s">
        <v>1214</v>
      </c>
      <c r="K185" s="174"/>
      <c r="N185" s="174" t="str">
        <f ca="1">INDIRECT($B$1&amp;B185)&amp;""</f>
        <v/>
      </c>
    </row>
    <row r="186" spans="2:14">
      <c r="B186" s="195" t="s">
        <v>1258</v>
      </c>
      <c r="E186" s="231"/>
      <c r="F186" s="232"/>
      <c r="G186" s="233" t="s">
        <v>1237</v>
      </c>
      <c r="H186" s="179" t="s">
        <v>467</v>
      </c>
      <c r="I186" s="178"/>
      <c r="J186" s="174" t="s">
        <v>1214</v>
      </c>
      <c r="K186" s="174"/>
      <c r="N186" s="174" t="str">
        <f ca="1">INDIRECT($B$1&amp;B186)&amp;""</f>
        <v/>
      </c>
    </row>
    <row r="187" spans="2:14">
      <c r="B187" s="195" t="s">
        <v>1259</v>
      </c>
      <c r="E187" s="231"/>
      <c r="F187" s="232"/>
      <c r="G187" s="259"/>
      <c r="H187" s="179" t="s">
        <v>407</v>
      </c>
      <c r="I187" s="178"/>
      <c r="J187" s="174" t="s">
        <v>1585</v>
      </c>
      <c r="K187" s="174"/>
      <c r="N187" s="174">
        <f ca="1">INDIRECT($B$1&amp;B187)</f>
        <v>0</v>
      </c>
    </row>
    <row r="188" spans="2:14">
      <c r="B188" s="195" t="s">
        <v>1260</v>
      </c>
      <c r="E188" s="231"/>
      <c r="F188" s="232"/>
      <c r="G188" s="234"/>
      <c r="H188" s="179" t="s">
        <v>468</v>
      </c>
      <c r="I188" s="178"/>
      <c r="J188" s="174" t="s">
        <v>1214</v>
      </c>
      <c r="K188" s="174"/>
      <c r="N188" s="174" t="str">
        <f ca="1">INDIRECT($B$1&amp;B188)&amp;""</f>
        <v/>
      </c>
    </row>
    <row r="189" spans="2:14">
      <c r="B189" s="195" t="s">
        <v>1261</v>
      </c>
      <c r="E189" s="231"/>
      <c r="F189" s="232"/>
      <c r="G189" s="233" t="s">
        <v>1238</v>
      </c>
      <c r="H189" s="179" t="s">
        <v>467</v>
      </c>
      <c r="I189" s="178"/>
      <c r="J189" s="174" t="s">
        <v>1214</v>
      </c>
      <c r="K189" s="174"/>
      <c r="N189" s="174" t="str">
        <f ca="1">INDIRECT($B$1&amp;B189)&amp;""</f>
        <v/>
      </c>
    </row>
    <row r="190" spans="2:14">
      <c r="B190" s="195" t="s">
        <v>1262</v>
      </c>
      <c r="E190" s="231"/>
      <c r="F190" s="232"/>
      <c r="G190" s="259"/>
      <c r="H190" s="179" t="s">
        <v>407</v>
      </c>
      <c r="I190" s="178"/>
      <c r="J190" s="174" t="s">
        <v>1585</v>
      </c>
      <c r="K190" s="174"/>
      <c r="N190" s="174">
        <f ca="1">INDIRECT($B$1&amp;B190)</f>
        <v>0</v>
      </c>
    </row>
    <row r="191" spans="2:14">
      <c r="B191" s="195" t="s">
        <v>1263</v>
      </c>
      <c r="E191" s="231"/>
      <c r="F191" s="232"/>
      <c r="G191" s="234"/>
      <c r="H191" s="179" t="s">
        <v>468</v>
      </c>
      <c r="I191" s="178"/>
      <c r="J191" s="174" t="s">
        <v>1214</v>
      </c>
      <c r="K191" s="174"/>
      <c r="N191" s="174" t="str">
        <f ca="1">INDIRECT($B$1&amp;B191)&amp;""</f>
        <v/>
      </c>
    </row>
    <row r="192" spans="2:14">
      <c r="B192" s="195" t="s">
        <v>486</v>
      </c>
      <c r="E192" s="231"/>
      <c r="F192" s="232"/>
      <c r="G192" s="233" t="s">
        <v>1239</v>
      </c>
      <c r="H192" s="179" t="s">
        <v>467</v>
      </c>
      <c r="I192" s="178"/>
      <c r="J192" s="174" t="s">
        <v>1214</v>
      </c>
      <c r="K192" s="174"/>
      <c r="N192" s="174" t="str">
        <f ca="1">INDIRECT($B$1&amp;B192)&amp;""</f>
        <v/>
      </c>
    </row>
    <row r="193" spans="2:16">
      <c r="B193" s="195" t="s">
        <v>487</v>
      </c>
      <c r="E193" s="231"/>
      <c r="F193" s="232"/>
      <c r="G193" s="259"/>
      <c r="H193" s="179" t="s">
        <v>407</v>
      </c>
      <c r="I193" s="178"/>
      <c r="J193" s="174" t="s">
        <v>1585</v>
      </c>
      <c r="K193" s="174"/>
      <c r="N193" s="174">
        <f ca="1">INDIRECT($B$1&amp;B193)</f>
        <v>0</v>
      </c>
    </row>
    <row r="194" spans="2:16">
      <c r="B194" s="195" t="s">
        <v>1264</v>
      </c>
      <c r="E194" s="231"/>
      <c r="F194" s="232"/>
      <c r="G194" s="234"/>
      <c r="H194" s="179" t="s">
        <v>468</v>
      </c>
      <c r="I194" s="178"/>
      <c r="J194" s="174" t="s">
        <v>1214</v>
      </c>
      <c r="K194" s="174"/>
      <c r="N194" s="174" t="str">
        <f ca="1">INDIRECT($B$1&amp;B194)&amp;""</f>
        <v/>
      </c>
    </row>
    <row r="195" spans="2:16">
      <c r="B195" s="195" t="s">
        <v>1265</v>
      </c>
      <c r="E195" s="231"/>
      <c r="F195" s="232"/>
      <c r="G195" s="233" t="s">
        <v>1240</v>
      </c>
      <c r="H195" s="179" t="s">
        <v>467</v>
      </c>
      <c r="I195" s="178"/>
      <c r="J195" s="174" t="s">
        <v>1214</v>
      </c>
      <c r="K195" s="174"/>
      <c r="N195" s="174" t="str">
        <f ca="1">INDIRECT($B$1&amp;B195)&amp;""</f>
        <v/>
      </c>
    </row>
    <row r="196" spans="2:16">
      <c r="B196" s="195" t="s">
        <v>1266</v>
      </c>
      <c r="E196" s="231"/>
      <c r="F196" s="232"/>
      <c r="G196" s="259"/>
      <c r="H196" s="179" t="s">
        <v>407</v>
      </c>
      <c r="I196" s="178"/>
      <c r="J196" s="174" t="s">
        <v>1585</v>
      </c>
      <c r="K196" s="174"/>
      <c r="N196" s="174">
        <f ca="1">INDIRECT($B$1&amp;B196)</f>
        <v>0</v>
      </c>
    </row>
    <row r="197" spans="2:16">
      <c r="B197" s="195" t="s">
        <v>1267</v>
      </c>
      <c r="E197" s="231"/>
      <c r="F197" s="232"/>
      <c r="G197" s="234"/>
      <c r="H197" s="179" t="s">
        <v>468</v>
      </c>
      <c r="I197" s="178"/>
      <c r="J197" s="174" t="s">
        <v>1214</v>
      </c>
      <c r="K197" s="174"/>
      <c r="N197" s="174" t="str">
        <f ca="1">INDIRECT($B$1&amp;B197)&amp;""</f>
        <v/>
      </c>
    </row>
    <row r="198" spans="2:16">
      <c r="B198" s="195" t="s">
        <v>1268</v>
      </c>
      <c r="E198" s="231"/>
      <c r="F198" s="232"/>
      <c r="G198" s="233" t="s">
        <v>1241</v>
      </c>
      <c r="H198" s="179" t="s">
        <v>467</v>
      </c>
      <c r="I198" s="178"/>
      <c r="J198" s="174" t="s">
        <v>1214</v>
      </c>
      <c r="K198" s="174"/>
      <c r="N198" s="174" t="str">
        <f ca="1">INDIRECT($B$1&amp;B198)&amp;""</f>
        <v/>
      </c>
    </row>
    <row r="199" spans="2:16">
      <c r="B199" s="195" t="s">
        <v>1269</v>
      </c>
      <c r="E199" s="231"/>
      <c r="F199" s="232"/>
      <c r="G199" s="259"/>
      <c r="H199" s="179" t="s">
        <v>407</v>
      </c>
      <c r="I199" s="178"/>
      <c r="J199" s="174" t="s">
        <v>1585</v>
      </c>
      <c r="K199" s="174"/>
      <c r="N199" s="174">
        <f ca="1">INDIRECT($B$1&amp;B199)</f>
        <v>0</v>
      </c>
    </row>
    <row r="200" spans="2:16">
      <c r="B200" s="195" t="s">
        <v>1270</v>
      </c>
      <c r="E200" s="231"/>
      <c r="F200" s="232"/>
      <c r="G200" s="234"/>
      <c r="H200" s="179" t="s">
        <v>468</v>
      </c>
      <c r="I200" s="178"/>
      <c r="J200" s="174" t="s">
        <v>1214</v>
      </c>
      <c r="K200" s="174"/>
      <c r="N200" s="174" t="str">
        <f ca="1">INDIRECT($B$1&amp;B200)&amp;""</f>
        <v/>
      </c>
    </row>
    <row r="201" spans="2:16">
      <c r="B201" s="195" t="s">
        <v>1271</v>
      </c>
      <c r="E201" s="231"/>
      <c r="F201" s="232"/>
      <c r="G201" s="233" t="s">
        <v>1242</v>
      </c>
      <c r="H201" s="179" t="s">
        <v>467</v>
      </c>
      <c r="I201" s="178"/>
      <c r="J201" s="174" t="s">
        <v>1214</v>
      </c>
      <c r="K201" s="174"/>
      <c r="N201" s="174" t="str">
        <f ca="1">INDIRECT($B$1&amp;B201)&amp;""</f>
        <v/>
      </c>
    </row>
    <row r="202" spans="2:16">
      <c r="B202" s="195" t="s">
        <v>1272</v>
      </c>
      <c r="E202" s="231"/>
      <c r="F202" s="232"/>
      <c r="G202" s="259"/>
      <c r="H202" s="179" t="s">
        <v>407</v>
      </c>
      <c r="I202" s="178"/>
      <c r="J202" s="174" t="s">
        <v>1585</v>
      </c>
      <c r="K202" s="174"/>
      <c r="N202" s="174">
        <f ca="1">INDIRECT($B$1&amp;B202)</f>
        <v>0</v>
      </c>
    </row>
    <row r="203" spans="2:16">
      <c r="B203" s="195" t="s">
        <v>1273</v>
      </c>
      <c r="E203" s="231"/>
      <c r="F203" s="232"/>
      <c r="G203" s="234"/>
      <c r="H203" s="179" t="s">
        <v>468</v>
      </c>
      <c r="I203" s="178"/>
      <c r="J203" s="174" t="s">
        <v>1214</v>
      </c>
      <c r="K203" s="174"/>
      <c r="N203" s="174" t="str">
        <f ca="1">INDIRECT($B$1&amp;B203)&amp;""</f>
        <v/>
      </c>
    </row>
    <row r="204" spans="2:16">
      <c r="B204" s="195" t="s">
        <v>1274</v>
      </c>
      <c r="E204" s="231"/>
      <c r="F204" s="232"/>
      <c r="G204" s="233" t="s">
        <v>1243</v>
      </c>
      <c r="H204" s="179" t="s">
        <v>467</v>
      </c>
      <c r="I204" s="178"/>
      <c r="J204" s="174" t="s">
        <v>1214</v>
      </c>
      <c r="K204" s="174"/>
      <c r="N204" s="174" t="str">
        <f ca="1">INDIRECT($B$1&amp;B204)&amp;""</f>
        <v/>
      </c>
    </row>
    <row r="205" spans="2:16">
      <c r="B205" s="195" t="s">
        <v>1275</v>
      </c>
      <c r="E205" s="231"/>
      <c r="F205" s="232"/>
      <c r="G205" s="259"/>
      <c r="H205" s="179" t="s">
        <v>407</v>
      </c>
      <c r="I205" s="178"/>
      <c r="J205" s="174" t="s">
        <v>1585</v>
      </c>
      <c r="K205" s="174"/>
      <c r="N205" s="174">
        <f ca="1">INDIRECT($B$1&amp;B205)</f>
        <v>0</v>
      </c>
    </row>
    <row r="206" spans="2:16">
      <c r="B206" s="195" t="s">
        <v>1276</v>
      </c>
      <c r="E206" s="228"/>
      <c r="F206" s="230"/>
      <c r="G206" s="234"/>
      <c r="H206" s="179" t="s">
        <v>468</v>
      </c>
      <c r="I206" s="178"/>
      <c r="J206" s="174" t="s">
        <v>1214</v>
      </c>
      <c r="K206" s="174"/>
      <c r="N206" s="174" t="str">
        <f ca="1">INDIRECT($B$1&amp;B206)&amp;""</f>
        <v/>
      </c>
    </row>
    <row r="208" spans="2:16">
      <c r="D208" t="s">
        <v>488</v>
      </c>
      <c r="P208" s="255">
        <f ca="1">$N$20</f>
        <v>0</v>
      </c>
    </row>
    <row r="209" spans="2:22">
      <c r="E209" s="174" t="s">
        <v>330</v>
      </c>
      <c r="F209" s="179"/>
      <c r="G209" s="177"/>
      <c r="H209" s="177"/>
      <c r="I209" s="178"/>
      <c r="J209" s="174" t="s">
        <v>1211</v>
      </c>
      <c r="K209" s="174">
        <v>4</v>
      </c>
      <c r="N209" s="254"/>
    </row>
    <row r="210" spans="2:22">
      <c r="B210" s="195" t="s">
        <v>1587</v>
      </c>
      <c r="E210" s="196" t="s">
        <v>489</v>
      </c>
      <c r="F210" s="179" t="s">
        <v>491</v>
      </c>
      <c r="G210" s="177"/>
      <c r="H210" s="177"/>
      <c r="I210" s="178"/>
      <c r="J210" s="174" t="s">
        <v>1211</v>
      </c>
      <c r="K210" s="174">
        <v>1</v>
      </c>
      <c r="L210" s="178" t="str">
        <f ca="1">INDIRECT($B$1&amp;B210)&amp;""</f>
        <v/>
      </c>
      <c r="N210" s="251">
        <f ca="1">IF(L210="",0,1)</f>
        <v>0</v>
      </c>
      <c r="S210" s="247" t="str">
        <f ca="1">IF(P208&gt;0,IF(SUM(N210:N212)=0,T210,""),"")</f>
        <v/>
      </c>
      <c r="T210" s="249" t="s">
        <v>1407</v>
      </c>
    </row>
    <row r="211" spans="2:22">
      <c r="B211" s="261" t="s">
        <v>1588</v>
      </c>
      <c r="E211" s="197"/>
      <c r="F211" s="179" t="s">
        <v>492</v>
      </c>
      <c r="G211" s="177"/>
      <c r="H211" s="177"/>
      <c r="I211" s="178"/>
      <c r="J211" s="174" t="s">
        <v>1211</v>
      </c>
      <c r="K211" s="174">
        <v>1</v>
      </c>
      <c r="L211" s="178" t="str">
        <f ca="1">INDIRECT($B$1&amp;B211)&amp;""</f>
        <v/>
      </c>
      <c r="N211" s="251">
        <f ca="1">IF(L211="",0,1)</f>
        <v>0</v>
      </c>
    </row>
    <row r="212" spans="2:22">
      <c r="B212" s="261" t="s">
        <v>1589</v>
      </c>
      <c r="E212" s="198"/>
      <c r="F212" s="179" t="s">
        <v>493</v>
      </c>
      <c r="G212" s="177"/>
      <c r="H212" s="177"/>
      <c r="I212" s="178"/>
      <c r="J212" s="174" t="s">
        <v>1211</v>
      </c>
      <c r="K212" s="174">
        <v>1</v>
      </c>
      <c r="L212" s="178" t="str">
        <f ca="1">INDIRECT($B$1&amp;B212)&amp;""</f>
        <v/>
      </c>
      <c r="N212" s="251">
        <f ca="1">IF(L212="",0,1)</f>
        <v>0</v>
      </c>
    </row>
    <row r="213" spans="2:22">
      <c r="B213" s="195" t="s">
        <v>517</v>
      </c>
      <c r="E213" s="196" t="s">
        <v>372</v>
      </c>
      <c r="F213" s="179" t="s">
        <v>439</v>
      </c>
      <c r="G213" s="177"/>
      <c r="H213" s="177"/>
      <c r="I213" s="178"/>
      <c r="J213" s="174" t="s">
        <v>1583</v>
      </c>
      <c r="K213" s="174" t="s">
        <v>475</v>
      </c>
      <c r="N213" s="174">
        <f t="shared" ref="N213:N223" ca="1" si="8">INDIRECT($B$1&amp;B213)</f>
        <v>0</v>
      </c>
      <c r="P213" s="255">
        <f ca="1">IF(AND(P208&gt;0,SUM(N210:N212)&gt;0),1,0)</f>
        <v>0</v>
      </c>
      <c r="S213" s="247" t="str">
        <f ca="1">IF(P213&gt;0,IF(SUM(N213:N216)=0,T213,""),"")</f>
        <v/>
      </c>
      <c r="T213" s="260" t="s">
        <v>1408</v>
      </c>
    </row>
    <row r="214" spans="2:22">
      <c r="B214" s="195" t="s">
        <v>518</v>
      </c>
      <c r="E214" s="197"/>
      <c r="F214" s="199" t="s">
        <v>494</v>
      </c>
      <c r="G214" s="190"/>
      <c r="H214" s="190"/>
      <c r="I214" s="186"/>
      <c r="J214" s="174" t="s">
        <v>1584</v>
      </c>
      <c r="K214" s="174" t="s">
        <v>476</v>
      </c>
      <c r="N214" s="174">
        <f t="shared" ca="1" si="8"/>
        <v>0</v>
      </c>
      <c r="S214" s="247" t="str">
        <f ca="1">IF(P213&gt;0,IF(SUM(N214:N216)=0,T214,""),"")</f>
        <v/>
      </c>
      <c r="T214" s="262" t="str">
        <f ca="1">"同一敷地内に焼却設備"&amp;IF(N210&gt;0,"、発電設備","")&amp;"が複数ある場合は、処理能力は合計値を入力してください。"</f>
        <v>同一敷地内に焼却設備が複数ある場合は、処理能力は合計値を入力してください。</v>
      </c>
    </row>
    <row r="215" spans="2:22">
      <c r="B215" s="195" t="s">
        <v>519</v>
      </c>
      <c r="E215" s="197"/>
      <c r="F215" s="228"/>
      <c r="G215" s="229"/>
      <c r="H215" s="229"/>
      <c r="I215" s="230"/>
      <c r="J215" s="174" t="s">
        <v>1584</v>
      </c>
      <c r="K215" s="174" t="s">
        <v>477</v>
      </c>
      <c r="N215" s="174">
        <f t="shared" ca="1" si="8"/>
        <v>0</v>
      </c>
      <c r="S215" s="247" t="str">
        <f ca="1">IF(N214&gt;0,IF(N215&gt;N214,V215,""),"")</f>
        <v/>
      </c>
      <c r="V215" s="250" t="s">
        <v>1684</v>
      </c>
    </row>
    <row r="216" spans="2:22">
      <c r="B216" s="195" t="s">
        <v>520</v>
      </c>
      <c r="E216" s="198"/>
      <c r="F216" s="179" t="s">
        <v>495</v>
      </c>
      <c r="G216" s="177"/>
      <c r="H216" s="177"/>
      <c r="I216" s="178"/>
      <c r="J216" s="174" t="s">
        <v>1584</v>
      </c>
      <c r="K216" s="174" t="s">
        <v>1279</v>
      </c>
      <c r="N216" s="174">
        <f t="shared" ca="1" si="8"/>
        <v>0</v>
      </c>
    </row>
    <row r="217" spans="2:22">
      <c r="B217" s="195" t="s">
        <v>521</v>
      </c>
      <c r="E217" s="196" t="s">
        <v>373</v>
      </c>
      <c r="F217" s="179" t="s">
        <v>378</v>
      </c>
      <c r="G217" s="177"/>
      <c r="H217" s="177"/>
      <c r="I217" s="178"/>
      <c r="J217" s="174" t="s">
        <v>1583</v>
      </c>
      <c r="K217" s="174" t="s">
        <v>1248</v>
      </c>
      <c r="N217" s="174">
        <f t="shared" ca="1" si="8"/>
        <v>0</v>
      </c>
      <c r="S217" s="247" t="str">
        <f ca="1">IF(P213&gt;0,IF(SUM(N217:N219,N221,N223)=0,T217,""),"")</f>
        <v/>
      </c>
      <c r="T217" s="249" t="s">
        <v>1412</v>
      </c>
    </row>
    <row r="218" spans="2:22">
      <c r="B218" s="195" t="s">
        <v>522</v>
      </c>
      <c r="E218" s="197"/>
      <c r="F218" s="179" t="s">
        <v>441</v>
      </c>
      <c r="G218" s="177"/>
      <c r="H218" s="177"/>
      <c r="I218" s="178"/>
      <c r="J218" s="174" t="s">
        <v>1583</v>
      </c>
      <c r="K218" s="174" t="s">
        <v>479</v>
      </c>
      <c r="N218" s="174">
        <f t="shared" ca="1" si="8"/>
        <v>0</v>
      </c>
    </row>
    <row r="219" spans="2:22">
      <c r="B219" s="195" t="s">
        <v>523</v>
      </c>
      <c r="E219" s="197"/>
      <c r="F219" s="179" t="s">
        <v>496</v>
      </c>
      <c r="G219" s="177"/>
      <c r="H219" s="177"/>
      <c r="I219" s="178"/>
      <c r="J219" s="174" t="s">
        <v>1583</v>
      </c>
      <c r="K219" s="174" t="s">
        <v>479</v>
      </c>
      <c r="N219" s="174">
        <f t="shared" ca="1" si="8"/>
        <v>0</v>
      </c>
    </row>
    <row r="220" spans="2:22">
      <c r="B220" s="195" t="s">
        <v>524</v>
      </c>
      <c r="E220" s="197"/>
      <c r="F220" s="179" t="s">
        <v>381</v>
      </c>
      <c r="G220" s="177"/>
      <c r="H220" s="177"/>
      <c r="I220" s="178"/>
      <c r="J220" s="174" t="s">
        <v>1583</v>
      </c>
      <c r="K220" s="174" t="s">
        <v>1248</v>
      </c>
      <c r="N220" s="247">
        <f t="shared" ca="1" si="8"/>
        <v>0</v>
      </c>
      <c r="S220" s="247" t="str">
        <f ca="1">IF(P213&gt;0,IF(N220&lt;0,T220,""),"")</f>
        <v/>
      </c>
      <c r="T220" s="250" t="s">
        <v>1610</v>
      </c>
    </row>
    <row r="221" spans="2:22">
      <c r="B221" s="195" t="s">
        <v>525</v>
      </c>
      <c r="E221" s="197"/>
      <c r="F221" s="199" t="s">
        <v>497</v>
      </c>
      <c r="G221" s="177"/>
      <c r="H221" s="177"/>
      <c r="I221" s="178"/>
      <c r="J221" s="174" t="s">
        <v>1583</v>
      </c>
      <c r="K221" s="174" t="s">
        <v>479</v>
      </c>
      <c r="N221" s="174">
        <f t="shared" ca="1" si="8"/>
        <v>0</v>
      </c>
      <c r="S221" s="247" t="str">
        <f ca="1">IF(P213&gt;0,IF(N221&gt;0,IF(N222&gt;N221,T221,""),""),"")</f>
        <v/>
      </c>
      <c r="T221" s="249" t="s">
        <v>1590</v>
      </c>
    </row>
    <row r="222" spans="2:22">
      <c r="B222" s="195" t="s">
        <v>526</v>
      </c>
      <c r="E222" s="197"/>
      <c r="F222" s="198"/>
      <c r="G222" s="179" t="s">
        <v>513</v>
      </c>
      <c r="H222" s="177"/>
      <c r="I222" s="178"/>
      <c r="J222" s="174" t="s">
        <v>1583</v>
      </c>
      <c r="K222" s="174" t="s">
        <v>479</v>
      </c>
      <c r="N222" s="174">
        <f t="shared" ca="1" si="8"/>
        <v>0</v>
      </c>
    </row>
    <row r="223" spans="2:22">
      <c r="B223" s="195" t="s">
        <v>527</v>
      </c>
      <c r="E223" s="198"/>
      <c r="F223" s="179" t="s">
        <v>498</v>
      </c>
      <c r="G223" s="177"/>
      <c r="H223" s="177"/>
      <c r="I223" s="178"/>
      <c r="J223" s="174" t="s">
        <v>1583</v>
      </c>
      <c r="K223" s="174" t="s">
        <v>479</v>
      </c>
      <c r="N223" s="174">
        <f t="shared" ca="1" si="8"/>
        <v>0</v>
      </c>
    </row>
    <row r="224" spans="2:22">
      <c r="B224" s="195" t="s">
        <v>1591</v>
      </c>
      <c r="E224" s="196" t="s">
        <v>1249</v>
      </c>
      <c r="F224" s="179" t="s">
        <v>499</v>
      </c>
      <c r="G224" s="177"/>
      <c r="H224" s="177"/>
      <c r="I224" s="178"/>
      <c r="J224" s="174" t="s">
        <v>1211</v>
      </c>
      <c r="K224" s="174">
        <v>1</v>
      </c>
      <c r="L224" s="178" t="str">
        <f ca="1">INDIRECT($B$1&amp;B224)&amp;""</f>
        <v/>
      </c>
      <c r="N224" s="251">
        <f ca="1">IF(L224="",0,1)</f>
        <v>0</v>
      </c>
      <c r="S224" s="247" t="str">
        <f ca="1">IF(P213&gt;0,IF(SUM(N224:N230)=0,T224,""),"")</f>
        <v/>
      </c>
      <c r="T224" s="249" t="s">
        <v>1413</v>
      </c>
    </row>
    <row r="225" spans="2:14">
      <c r="B225" s="195" t="s">
        <v>1592</v>
      </c>
      <c r="E225" s="197"/>
      <c r="F225" s="199" t="s">
        <v>1277</v>
      </c>
      <c r="G225" s="177"/>
      <c r="H225" s="177"/>
      <c r="I225" s="178"/>
      <c r="J225" s="174" t="s">
        <v>1211</v>
      </c>
      <c r="K225" s="174">
        <v>1</v>
      </c>
      <c r="L225" s="178" t="str">
        <f ca="1">INDIRECT($B$1&amp;B225)&amp;""</f>
        <v/>
      </c>
      <c r="N225" s="251">
        <f ca="1">IF(L225="",0,1)</f>
        <v>0</v>
      </c>
    </row>
    <row r="226" spans="2:14">
      <c r="B226" s="195" t="s">
        <v>528</v>
      </c>
      <c r="E226" s="197"/>
      <c r="F226" s="198"/>
      <c r="G226" s="179" t="s">
        <v>514</v>
      </c>
      <c r="H226" s="177"/>
      <c r="I226" s="178"/>
      <c r="J226" s="174" t="s">
        <v>1231</v>
      </c>
      <c r="K226" s="174" t="s">
        <v>1250</v>
      </c>
      <c r="N226" s="174">
        <f ca="1">INDIRECT($B$1&amp;B226)</f>
        <v>0</v>
      </c>
    </row>
    <row r="227" spans="2:14">
      <c r="B227" s="195" t="s">
        <v>1593</v>
      </c>
      <c r="E227" s="197"/>
      <c r="F227" s="179" t="s">
        <v>501</v>
      </c>
      <c r="G227" s="177"/>
      <c r="H227" s="177"/>
      <c r="I227" s="178"/>
      <c r="J227" s="174" t="s">
        <v>1211</v>
      </c>
      <c r="K227" s="174">
        <v>1</v>
      </c>
      <c r="L227" s="178" t="str">
        <f ca="1">INDIRECT($B$1&amp;B227)&amp;""</f>
        <v/>
      </c>
      <c r="N227" s="251">
        <f ca="1">IF(L227="",0,1)</f>
        <v>0</v>
      </c>
    </row>
    <row r="228" spans="2:14">
      <c r="B228" s="195" t="s">
        <v>1594</v>
      </c>
      <c r="E228" s="197"/>
      <c r="F228" s="199" t="s">
        <v>1278</v>
      </c>
      <c r="G228" s="177"/>
      <c r="H228" s="177"/>
      <c r="I228" s="178"/>
      <c r="J228" s="174" t="s">
        <v>1211</v>
      </c>
      <c r="K228" s="174">
        <v>1</v>
      </c>
      <c r="L228" s="178" t="str">
        <f ca="1">INDIRECT($B$1&amp;B228)&amp;""</f>
        <v/>
      </c>
      <c r="N228" s="251">
        <f ca="1">IF(L228="",0,1)</f>
        <v>0</v>
      </c>
    </row>
    <row r="229" spans="2:14">
      <c r="B229" s="195" t="s">
        <v>529</v>
      </c>
      <c r="E229" s="197"/>
      <c r="F229" s="198"/>
      <c r="G229" s="179" t="s">
        <v>466</v>
      </c>
      <c r="H229" s="177"/>
      <c r="I229" s="178"/>
      <c r="J229" s="174" t="s">
        <v>1231</v>
      </c>
      <c r="K229" s="174" t="s">
        <v>1250</v>
      </c>
      <c r="N229" s="174">
        <f ca="1">INDIRECT($B$1&amp;B229)</f>
        <v>0</v>
      </c>
    </row>
    <row r="230" spans="2:14">
      <c r="B230" s="195" t="s">
        <v>1595</v>
      </c>
      <c r="E230" s="197"/>
      <c r="F230" s="199" t="s">
        <v>503</v>
      </c>
      <c r="G230" s="177"/>
      <c r="H230" s="177"/>
      <c r="I230" s="178"/>
      <c r="J230" s="174" t="s">
        <v>1211</v>
      </c>
      <c r="K230" s="174">
        <v>1</v>
      </c>
      <c r="L230" s="178" t="str">
        <f ca="1">INDIRECT($B$1&amp;B230)&amp;""</f>
        <v/>
      </c>
      <c r="N230" s="251">
        <f ca="1">IF(L230="",0,1)</f>
        <v>0</v>
      </c>
    </row>
    <row r="231" spans="2:14">
      <c r="B231" s="195" t="s">
        <v>530</v>
      </c>
      <c r="E231" s="198"/>
      <c r="F231" s="198"/>
      <c r="G231" s="179" t="s">
        <v>405</v>
      </c>
      <c r="H231" s="177"/>
      <c r="I231" s="178"/>
      <c r="J231" s="174" t="s">
        <v>1214</v>
      </c>
      <c r="K231" s="174"/>
      <c r="N231" s="174" t="str">
        <f ca="1">INDIRECT($B$1&amp;B231)&amp;""</f>
        <v/>
      </c>
    </row>
    <row r="232" spans="2:14">
      <c r="B232" s="195" t="s">
        <v>531</v>
      </c>
      <c r="E232" s="231" t="s">
        <v>420</v>
      </c>
      <c r="F232" s="232"/>
      <c r="G232" s="259" t="s">
        <v>1234</v>
      </c>
      <c r="H232" s="228" t="s">
        <v>467</v>
      </c>
      <c r="I232" s="230"/>
      <c r="J232" s="198" t="s">
        <v>1214</v>
      </c>
      <c r="K232" s="198"/>
      <c r="N232" s="174" t="str">
        <f ca="1">INDIRECT($B$1&amp;B232)&amp;""</f>
        <v/>
      </c>
    </row>
    <row r="233" spans="2:14">
      <c r="B233" s="195" t="s">
        <v>532</v>
      </c>
      <c r="E233" s="231"/>
      <c r="F233" s="232"/>
      <c r="G233" s="259"/>
      <c r="H233" s="179" t="s">
        <v>407</v>
      </c>
      <c r="I233" s="178"/>
      <c r="J233" s="174" t="s">
        <v>1585</v>
      </c>
      <c r="K233" s="174"/>
      <c r="N233" s="174">
        <f ca="1">INDIRECT($B$1&amp;B233)</f>
        <v>0</v>
      </c>
    </row>
    <row r="234" spans="2:14">
      <c r="B234" s="195" t="s">
        <v>1280</v>
      </c>
      <c r="E234" s="231"/>
      <c r="F234" s="232"/>
      <c r="G234" s="234"/>
      <c r="H234" s="179" t="s">
        <v>468</v>
      </c>
      <c r="I234" s="178"/>
      <c r="J234" s="174" t="s">
        <v>1214</v>
      </c>
      <c r="K234" s="174"/>
      <c r="N234" s="174" t="str">
        <f ca="1">INDIRECT($B$1&amp;B234)&amp;""</f>
        <v/>
      </c>
    </row>
    <row r="235" spans="2:14">
      <c r="B235" s="195" t="s">
        <v>1281</v>
      </c>
      <c r="E235" s="231"/>
      <c r="F235" s="232"/>
      <c r="G235" s="233" t="s">
        <v>1235</v>
      </c>
      <c r="H235" s="179" t="s">
        <v>467</v>
      </c>
      <c r="I235" s="178"/>
      <c r="J235" s="174" t="s">
        <v>1214</v>
      </c>
      <c r="K235" s="174"/>
      <c r="N235" s="174" t="str">
        <f ca="1">INDIRECT($B$1&amp;B235)&amp;""</f>
        <v/>
      </c>
    </row>
    <row r="236" spans="2:14">
      <c r="B236" s="195" t="s">
        <v>1282</v>
      </c>
      <c r="E236" s="231"/>
      <c r="F236" s="232"/>
      <c r="G236" s="259"/>
      <c r="H236" s="179" t="s">
        <v>407</v>
      </c>
      <c r="I236" s="178"/>
      <c r="J236" s="174" t="s">
        <v>1585</v>
      </c>
      <c r="K236" s="174"/>
      <c r="N236" s="174">
        <f ca="1">INDIRECT($B$1&amp;B236)</f>
        <v>0</v>
      </c>
    </row>
    <row r="237" spans="2:14">
      <c r="B237" s="195" t="s">
        <v>1283</v>
      </c>
      <c r="E237" s="231"/>
      <c r="F237" s="232"/>
      <c r="G237" s="234"/>
      <c r="H237" s="179" t="s">
        <v>468</v>
      </c>
      <c r="I237" s="178"/>
      <c r="J237" s="174" t="s">
        <v>1214</v>
      </c>
      <c r="K237" s="174"/>
      <c r="N237" s="174" t="str">
        <f ca="1">INDIRECT($B$1&amp;B237)&amp;""</f>
        <v/>
      </c>
    </row>
    <row r="238" spans="2:14">
      <c r="B238" s="195" t="s">
        <v>1284</v>
      </c>
      <c r="E238" s="231"/>
      <c r="F238" s="232"/>
      <c r="G238" s="233" t="s">
        <v>1236</v>
      </c>
      <c r="H238" s="179" t="s">
        <v>467</v>
      </c>
      <c r="I238" s="178"/>
      <c r="J238" s="174" t="s">
        <v>1214</v>
      </c>
      <c r="K238" s="174"/>
      <c r="N238" s="174" t="str">
        <f ca="1">INDIRECT($B$1&amp;B238)&amp;""</f>
        <v/>
      </c>
    </row>
    <row r="239" spans="2:14">
      <c r="B239" s="195" t="s">
        <v>1285</v>
      </c>
      <c r="E239" s="231"/>
      <c r="F239" s="232"/>
      <c r="G239" s="259"/>
      <c r="H239" s="179" t="s">
        <v>407</v>
      </c>
      <c r="I239" s="178"/>
      <c r="J239" s="174" t="s">
        <v>1585</v>
      </c>
      <c r="K239" s="174"/>
      <c r="N239" s="174">
        <f ca="1">INDIRECT($B$1&amp;B239)</f>
        <v>0</v>
      </c>
    </row>
    <row r="240" spans="2:14">
      <c r="B240" s="195" t="s">
        <v>1286</v>
      </c>
      <c r="E240" s="231"/>
      <c r="F240" s="232"/>
      <c r="G240" s="234"/>
      <c r="H240" s="179" t="s">
        <v>468</v>
      </c>
      <c r="I240" s="178"/>
      <c r="J240" s="174" t="s">
        <v>1214</v>
      </c>
      <c r="K240" s="174"/>
      <c r="N240" s="174" t="str">
        <f ca="1">INDIRECT($B$1&amp;B240)&amp;""</f>
        <v/>
      </c>
    </row>
    <row r="241" spans="2:14">
      <c r="B241" s="195" t="s">
        <v>1287</v>
      </c>
      <c r="E241" s="231"/>
      <c r="F241" s="232"/>
      <c r="G241" s="233" t="s">
        <v>1237</v>
      </c>
      <c r="H241" s="179" t="s">
        <v>467</v>
      </c>
      <c r="I241" s="178"/>
      <c r="J241" s="174" t="s">
        <v>1214</v>
      </c>
      <c r="K241" s="174"/>
      <c r="N241" s="174" t="str">
        <f ca="1">INDIRECT($B$1&amp;B241)&amp;""</f>
        <v/>
      </c>
    </row>
    <row r="242" spans="2:14">
      <c r="B242" s="195" t="s">
        <v>1288</v>
      </c>
      <c r="E242" s="231"/>
      <c r="F242" s="232"/>
      <c r="G242" s="259"/>
      <c r="H242" s="179" t="s">
        <v>407</v>
      </c>
      <c r="I242" s="178"/>
      <c r="J242" s="174" t="s">
        <v>1585</v>
      </c>
      <c r="K242" s="174"/>
      <c r="N242" s="174">
        <f ca="1">INDIRECT($B$1&amp;B242)</f>
        <v>0</v>
      </c>
    </row>
    <row r="243" spans="2:14">
      <c r="B243" s="195" t="s">
        <v>1289</v>
      </c>
      <c r="E243" s="231"/>
      <c r="F243" s="232"/>
      <c r="G243" s="234"/>
      <c r="H243" s="179" t="s">
        <v>468</v>
      </c>
      <c r="I243" s="178"/>
      <c r="J243" s="174" t="s">
        <v>1214</v>
      </c>
      <c r="K243" s="174"/>
      <c r="N243" s="174" t="str">
        <f ca="1">INDIRECT($B$1&amp;B243)&amp;""</f>
        <v/>
      </c>
    </row>
    <row r="244" spans="2:14">
      <c r="B244" s="195" t="s">
        <v>1290</v>
      </c>
      <c r="E244" s="231"/>
      <c r="F244" s="232"/>
      <c r="G244" s="233" t="s">
        <v>1238</v>
      </c>
      <c r="H244" s="179" t="s">
        <v>467</v>
      </c>
      <c r="I244" s="178"/>
      <c r="J244" s="174" t="s">
        <v>1214</v>
      </c>
      <c r="K244" s="174"/>
      <c r="N244" s="174" t="str">
        <f ca="1">INDIRECT($B$1&amp;B244)&amp;""</f>
        <v/>
      </c>
    </row>
    <row r="245" spans="2:14">
      <c r="B245" s="195" t="s">
        <v>1291</v>
      </c>
      <c r="E245" s="231"/>
      <c r="F245" s="232"/>
      <c r="G245" s="259"/>
      <c r="H245" s="179" t="s">
        <v>407</v>
      </c>
      <c r="I245" s="178"/>
      <c r="J245" s="174" t="s">
        <v>1585</v>
      </c>
      <c r="K245" s="174"/>
      <c r="N245" s="174">
        <f ca="1">INDIRECT($B$1&amp;B245)</f>
        <v>0</v>
      </c>
    </row>
    <row r="246" spans="2:14">
      <c r="B246" s="195" t="s">
        <v>1292</v>
      </c>
      <c r="E246" s="231"/>
      <c r="F246" s="232"/>
      <c r="G246" s="234"/>
      <c r="H246" s="179" t="s">
        <v>468</v>
      </c>
      <c r="I246" s="178"/>
      <c r="J246" s="174" t="s">
        <v>1214</v>
      </c>
      <c r="K246" s="174"/>
      <c r="N246" s="174" t="str">
        <f ca="1">INDIRECT($B$1&amp;B246)&amp;""</f>
        <v/>
      </c>
    </row>
    <row r="247" spans="2:14">
      <c r="B247" s="195" t="s">
        <v>533</v>
      </c>
      <c r="E247" s="231"/>
      <c r="F247" s="232"/>
      <c r="G247" s="233" t="s">
        <v>1239</v>
      </c>
      <c r="H247" s="179" t="s">
        <v>467</v>
      </c>
      <c r="I247" s="178"/>
      <c r="J247" s="174" t="s">
        <v>1214</v>
      </c>
      <c r="K247" s="174"/>
      <c r="N247" s="174" t="str">
        <f ca="1">INDIRECT($B$1&amp;B247)&amp;""</f>
        <v/>
      </c>
    </row>
    <row r="248" spans="2:14">
      <c r="B248" s="195" t="s">
        <v>534</v>
      </c>
      <c r="E248" s="231"/>
      <c r="F248" s="232"/>
      <c r="G248" s="259"/>
      <c r="H248" s="179" t="s">
        <v>407</v>
      </c>
      <c r="I248" s="178"/>
      <c r="J248" s="174" t="s">
        <v>1585</v>
      </c>
      <c r="K248" s="174"/>
      <c r="N248" s="174">
        <f ca="1">INDIRECT($B$1&amp;B248)</f>
        <v>0</v>
      </c>
    </row>
    <row r="249" spans="2:14">
      <c r="B249" s="195" t="s">
        <v>535</v>
      </c>
      <c r="E249" s="231"/>
      <c r="F249" s="232"/>
      <c r="G249" s="234"/>
      <c r="H249" s="179" t="s">
        <v>468</v>
      </c>
      <c r="I249" s="178"/>
      <c r="J249" s="174" t="s">
        <v>1214</v>
      </c>
      <c r="K249" s="174"/>
      <c r="N249" s="174" t="str">
        <f ca="1">INDIRECT($B$1&amp;B249)&amp;""</f>
        <v/>
      </c>
    </row>
    <row r="250" spans="2:14">
      <c r="B250" s="195" t="s">
        <v>1293</v>
      </c>
      <c r="E250" s="231"/>
      <c r="F250" s="232"/>
      <c r="G250" s="233" t="s">
        <v>1240</v>
      </c>
      <c r="H250" s="179" t="s">
        <v>467</v>
      </c>
      <c r="I250" s="178"/>
      <c r="J250" s="174" t="s">
        <v>1214</v>
      </c>
      <c r="K250" s="174"/>
      <c r="N250" s="174" t="str">
        <f ca="1">INDIRECT($B$1&amp;B250)&amp;""</f>
        <v/>
      </c>
    </row>
    <row r="251" spans="2:14">
      <c r="B251" s="195" t="s">
        <v>1294</v>
      </c>
      <c r="E251" s="231"/>
      <c r="F251" s="232"/>
      <c r="G251" s="259"/>
      <c r="H251" s="179" t="s">
        <v>407</v>
      </c>
      <c r="I251" s="178"/>
      <c r="J251" s="174" t="s">
        <v>1585</v>
      </c>
      <c r="K251" s="174"/>
      <c r="N251" s="174">
        <f ca="1">INDIRECT($B$1&amp;B251)</f>
        <v>0</v>
      </c>
    </row>
    <row r="252" spans="2:14">
      <c r="B252" s="195" t="s">
        <v>1295</v>
      </c>
      <c r="E252" s="231"/>
      <c r="F252" s="232"/>
      <c r="G252" s="234"/>
      <c r="H252" s="179" t="s">
        <v>468</v>
      </c>
      <c r="I252" s="178"/>
      <c r="J252" s="174" t="s">
        <v>1214</v>
      </c>
      <c r="K252" s="174"/>
      <c r="N252" s="174" t="str">
        <f ca="1">INDIRECT($B$1&amp;B252)&amp;""</f>
        <v/>
      </c>
    </row>
    <row r="253" spans="2:14">
      <c r="B253" s="195" t="s">
        <v>1296</v>
      </c>
      <c r="E253" s="231"/>
      <c r="F253" s="232"/>
      <c r="G253" s="233" t="s">
        <v>1241</v>
      </c>
      <c r="H253" s="179" t="s">
        <v>467</v>
      </c>
      <c r="I253" s="178"/>
      <c r="J253" s="174" t="s">
        <v>1214</v>
      </c>
      <c r="K253" s="174"/>
      <c r="N253" s="174" t="str">
        <f ca="1">INDIRECT($B$1&amp;B253)&amp;""</f>
        <v/>
      </c>
    </row>
    <row r="254" spans="2:14">
      <c r="B254" s="195" t="s">
        <v>1297</v>
      </c>
      <c r="E254" s="231"/>
      <c r="F254" s="232"/>
      <c r="G254" s="259"/>
      <c r="H254" s="179" t="s">
        <v>407</v>
      </c>
      <c r="I254" s="178"/>
      <c r="J254" s="174" t="s">
        <v>1585</v>
      </c>
      <c r="K254" s="174"/>
      <c r="N254" s="174">
        <f ca="1">INDIRECT($B$1&amp;B254)</f>
        <v>0</v>
      </c>
    </row>
    <row r="255" spans="2:14">
      <c r="B255" s="195" t="s">
        <v>1298</v>
      </c>
      <c r="E255" s="231"/>
      <c r="F255" s="232"/>
      <c r="G255" s="234"/>
      <c r="H255" s="179" t="s">
        <v>468</v>
      </c>
      <c r="I255" s="178"/>
      <c r="J255" s="174" t="s">
        <v>1214</v>
      </c>
      <c r="K255" s="174"/>
      <c r="N255" s="174" t="str">
        <f ca="1">INDIRECT($B$1&amp;B255)&amp;""</f>
        <v/>
      </c>
    </row>
    <row r="256" spans="2:14">
      <c r="B256" s="195" t="s">
        <v>1299</v>
      </c>
      <c r="E256" s="231"/>
      <c r="F256" s="232"/>
      <c r="G256" s="233" t="s">
        <v>1242</v>
      </c>
      <c r="H256" s="179" t="s">
        <v>467</v>
      </c>
      <c r="I256" s="178"/>
      <c r="J256" s="174" t="s">
        <v>1214</v>
      </c>
      <c r="K256" s="174"/>
      <c r="N256" s="174" t="str">
        <f ca="1">INDIRECT($B$1&amp;B256)&amp;""</f>
        <v/>
      </c>
    </row>
    <row r="257" spans="2:22">
      <c r="B257" s="195" t="s">
        <v>1300</v>
      </c>
      <c r="E257" s="231"/>
      <c r="F257" s="232"/>
      <c r="G257" s="259"/>
      <c r="H257" s="179" t="s">
        <v>407</v>
      </c>
      <c r="I257" s="178"/>
      <c r="J257" s="174" t="s">
        <v>1585</v>
      </c>
      <c r="K257" s="174"/>
      <c r="N257" s="174">
        <f ca="1">INDIRECT($B$1&amp;B257)</f>
        <v>0</v>
      </c>
    </row>
    <row r="258" spans="2:22">
      <c r="B258" s="195" t="s">
        <v>1301</v>
      </c>
      <c r="E258" s="231"/>
      <c r="F258" s="232"/>
      <c r="G258" s="234"/>
      <c r="H258" s="179" t="s">
        <v>468</v>
      </c>
      <c r="I258" s="178"/>
      <c r="J258" s="174" t="s">
        <v>1214</v>
      </c>
      <c r="K258" s="174"/>
      <c r="N258" s="174" t="str">
        <f ca="1">INDIRECT($B$1&amp;B258)&amp;""</f>
        <v/>
      </c>
    </row>
    <row r="259" spans="2:22">
      <c r="B259" s="195" t="s">
        <v>1302</v>
      </c>
      <c r="E259" s="231"/>
      <c r="F259" s="232"/>
      <c r="G259" s="233" t="s">
        <v>1243</v>
      </c>
      <c r="H259" s="179" t="s">
        <v>467</v>
      </c>
      <c r="I259" s="178"/>
      <c r="J259" s="174" t="s">
        <v>1214</v>
      </c>
      <c r="K259" s="174"/>
      <c r="N259" s="174" t="str">
        <f ca="1">INDIRECT($B$1&amp;B259)&amp;""</f>
        <v/>
      </c>
    </row>
    <row r="260" spans="2:22">
      <c r="B260" s="195" t="s">
        <v>1303</v>
      </c>
      <c r="E260" s="231"/>
      <c r="F260" s="232"/>
      <c r="G260" s="259"/>
      <c r="H260" s="179" t="s">
        <v>407</v>
      </c>
      <c r="I260" s="178"/>
      <c r="J260" s="174" t="s">
        <v>1585</v>
      </c>
      <c r="K260" s="174"/>
      <c r="N260" s="174">
        <f ca="1">INDIRECT($B$1&amp;B260)</f>
        <v>0</v>
      </c>
    </row>
    <row r="261" spans="2:22">
      <c r="B261" s="195" t="s">
        <v>1304</v>
      </c>
      <c r="E261" s="228"/>
      <c r="F261" s="230"/>
      <c r="G261" s="234"/>
      <c r="H261" s="179" t="s">
        <v>468</v>
      </c>
      <c r="I261" s="178"/>
      <c r="J261" s="174" t="s">
        <v>1214</v>
      </c>
      <c r="K261" s="174"/>
      <c r="N261" s="174" t="str">
        <f ca="1">INDIRECT($B$1&amp;B261)&amp;""</f>
        <v/>
      </c>
    </row>
    <row r="263" spans="2:22">
      <c r="D263" t="s">
        <v>536</v>
      </c>
      <c r="P263" s="255">
        <f ca="1">N21</f>
        <v>0</v>
      </c>
    </row>
    <row r="264" spans="2:22">
      <c r="E264" s="174" t="s">
        <v>330</v>
      </c>
      <c r="F264" s="179"/>
      <c r="G264" s="177"/>
      <c r="H264" s="177"/>
      <c r="I264" s="178"/>
      <c r="J264" s="174" t="s">
        <v>1211</v>
      </c>
      <c r="K264" s="174">
        <v>4</v>
      </c>
      <c r="N264" s="254"/>
    </row>
    <row r="265" spans="2:22">
      <c r="B265" s="195" t="s">
        <v>1305</v>
      </c>
      <c r="E265" s="196" t="s">
        <v>372</v>
      </c>
      <c r="F265" s="179" t="s">
        <v>439</v>
      </c>
      <c r="G265" s="177"/>
      <c r="H265" s="177"/>
      <c r="I265" s="178"/>
      <c r="J265" s="174" t="s">
        <v>1583</v>
      </c>
      <c r="K265" s="174" t="s">
        <v>475</v>
      </c>
      <c r="N265" s="174">
        <f t="shared" ref="N265:N278" ca="1" si="9">INDIRECT($B$1&amp;B265)</f>
        <v>0</v>
      </c>
      <c r="S265" s="247" t="str">
        <f ca="1">IF(P263&gt;0,IF(SUM(N265:N267)=0,T265,""),"")</f>
        <v/>
      </c>
      <c r="T265" s="260" t="s">
        <v>1408</v>
      </c>
    </row>
    <row r="266" spans="2:22">
      <c r="B266" s="195" t="s">
        <v>553</v>
      </c>
      <c r="E266" s="197"/>
      <c r="F266" s="179" t="s">
        <v>440</v>
      </c>
      <c r="G266" s="177"/>
      <c r="H266" s="177"/>
      <c r="I266" s="178"/>
      <c r="J266" s="174" t="s">
        <v>1584</v>
      </c>
      <c r="K266" s="174" t="s">
        <v>476</v>
      </c>
      <c r="N266" s="174">
        <f t="shared" ca="1" si="9"/>
        <v>0</v>
      </c>
      <c r="S266" s="247" t="str">
        <f ca="1">IF(P263&gt;0,IF(SUM(N266:N267)=0,T266,""),"")</f>
        <v/>
      </c>
      <c r="T266" s="249" t="s">
        <v>1411</v>
      </c>
    </row>
    <row r="267" spans="2:22">
      <c r="B267" s="195" t="s">
        <v>554</v>
      </c>
      <c r="E267" s="198"/>
      <c r="F267" s="179"/>
      <c r="G267" s="177"/>
      <c r="H267" s="177"/>
      <c r="I267" s="178"/>
      <c r="J267" s="174" t="s">
        <v>1584</v>
      </c>
      <c r="K267" s="174" t="s">
        <v>477</v>
      </c>
      <c r="N267" s="174">
        <f t="shared" ca="1" si="9"/>
        <v>0</v>
      </c>
      <c r="S267" s="247" t="str">
        <f ca="1">IF(N266&gt;0,IF(N267&gt;N266,V267,""),"")</f>
        <v/>
      </c>
      <c r="V267" s="250" t="s">
        <v>1684</v>
      </c>
    </row>
    <row r="268" spans="2:22">
      <c r="B268" s="195" t="s">
        <v>555</v>
      </c>
      <c r="E268" s="196" t="s">
        <v>373</v>
      </c>
      <c r="F268" s="179" t="s">
        <v>378</v>
      </c>
      <c r="G268" s="177"/>
      <c r="H268" s="177"/>
      <c r="I268" s="178"/>
      <c r="J268" s="174" t="s">
        <v>1583</v>
      </c>
      <c r="K268" s="174" t="s">
        <v>1248</v>
      </c>
      <c r="N268" s="174">
        <f t="shared" ca="1" si="9"/>
        <v>0</v>
      </c>
      <c r="S268" s="247" t="str">
        <f ca="1">IF(P263&gt;0,IF(SUM(N268:N269,N271:N273,N296)=0,T268,""),"")</f>
        <v/>
      </c>
      <c r="T268" s="249" t="s">
        <v>1412</v>
      </c>
    </row>
    <row r="269" spans="2:22">
      <c r="B269" s="195" t="s">
        <v>556</v>
      </c>
      <c r="E269" s="197"/>
      <c r="F269" s="179" t="s">
        <v>441</v>
      </c>
      <c r="G269" s="177"/>
      <c r="H269" s="177"/>
      <c r="I269" s="178"/>
      <c r="J269" s="174" t="s">
        <v>1583</v>
      </c>
      <c r="K269" s="174" t="s">
        <v>479</v>
      </c>
      <c r="N269" s="174">
        <f t="shared" ca="1" si="9"/>
        <v>0</v>
      </c>
    </row>
    <row r="270" spans="2:22">
      <c r="B270" s="195" t="s">
        <v>557</v>
      </c>
      <c r="E270" s="197"/>
      <c r="F270" s="179" t="s">
        <v>539</v>
      </c>
      <c r="G270" s="177"/>
      <c r="H270" s="177"/>
      <c r="I270" s="178"/>
      <c r="J270" s="174" t="s">
        <v>1583</v>
      </c>
      <c r="K270" s="174" t="s">
        <v>1248</v>
      </c>
      <c r="N270" s="247">
        <f t="shared" ca="1" si="9"/>
        <v>0</v>
      </c>
      <c r="S270" s="247" t="str">
        <f ca="1">IF(P263&gt;0,IF(N270&lt;0,T270,""),"")</f>
        <v/>
      </c>
      <c r="T270" s="250" t="s">
        <v>1609</v>
      </c>
    </row>
    <row r="271" spans="2:22">
      <c r="B271" s="195" t="s">
        <v>558</v>
      </c>
      <c r="E271" s="197"/>
      <c r="F271" s="179" t="s">
        <v>540</v>
      </c>
      <c r="G271" s="177"/>
      <c r="H271" s="177"/>
      <c r="I271" s="178"/>
      <c r="J271" s="174" t="s">
        <v>1583</v>
      </c>
      <c r="K271" s="174" t="s">
        <v>479</v>
      </c>
      <c r="N271" s="174">
        <f t="shared" ca="1" si="9"/>
        <v>0</v>
      </c>
    </row>
    <row r="272" spans="2:22">
      <c r="B272" s="195" t="s">
        <v>559</v>
      </c>
      <c r="E272" s="197"/>
      <c r="F272" s="179" t="s">
        <v>541</v>
      </c>
      <c r="G272" s="177"/>
      <c r="H272" s="177"/>
      <c r="I272" s="178"/>
      <c r="J272" s="174" t="s">
        <v>1583</v>
      </c>
      <c r="K272" s="174" t="s">
        <v>479</v>
      </c>
      <c r="N272" s="174">
        <f t="shared" ca="1" si="9"/>
        <v>0</v>
      </c>
    </row>
    <row r="273" spans="2:20">
      <c r="B273" s="195" t="s">
        <v>560</v>
      </c>
      <c r="E273" s="197"/>
      <c r="F273" s="179" t="s">
        <v>498</v>
      </c>
      <c r="G273" s="177"/>
      <c r="H273" s="177"/>
      <c r="I273" s="178"/>
      <c r="J273" s="174" t="s">
        <v>1583</v>
      </c>
      <c r="K273" s="174" t="s">
        <v>479</v>
      </c>
      <c r="N273" s="174">
        <f t="shared" ca="1" si="9"/>
        <v>0</v>
      </c>
    </row>
    <row r="274" spans="2:20">
      <c r="B274" s="195" t="s">
        <v>561</v>
      </c>
      <c r="E274" s="197"/>
      <c r="F274" s="179" t="s">
        <v>542</v>
      </c>
      <c r="G274" s="177"/>
      <c r="H274" s="177"/>
      <c r="I274" s="178"/>
      <c r="J274" s="174" t="s">
        <v>1583</v>
      </c>
      <c r="K274" s="174" t="s">
        <v>479</v>
      </c>
      <c r="N274" s="174">
        <f t="shared" ca="1" si="9"/>
        <v>0</v>
      </c>
      <c r="P274" s="251">
        <f ca="1">SUM(N274:N278)</f>
        <v>0</v>
      </c>
      <c r="S274" s="247" t="str">
        <f ca="1">IF(P263&gt;0,IF(N272&gt;0,IF(N272=P274,"",T274),""),"")</f>
        <v/>
      </c>
      <c r="T274" s="250" t="s">
        <v>1597</v>
      </c>
    </row>
    <row r="275" spans="2:20">
      <c r="B275" s="195" t="s">
        <v>562</v>
      </c>
      <c r="E275" s="197"/>
      <c r="F275" s="179" t="s">
        <v>543</v>
      </c>
      <c r="G275" s="177"/>
      <c r="H275" s="177"/>
      <c r="I275" s="178"/>
      <c r="J275" s="174" t="s">
        <v>1583</v>
      </c>
      <c r="K275" s="174" t="s">
        <v>479</v>
      </c>
      <c r="N275" s="174">
        <f t="shared" ca="1" si="9"/>
        <v>0</v>
      </c>
    </row>
    <row r="276" spans="2:20">
      <c r="B276" s="195" t="s">
        <v>563</v>
      </c>
      <c r="E276" s="197"/>
      <c r="F276" s="179" t="s">
        <v>544</v>
      </c>
      <c r="G276" s="177"/>
      <c r="H276" s="177"/>
      <c r="I276" s="178"/>
      <c r="J276" s="174" t="s">
        <v>1583</v>
      </c>
      <c r="K276" s="174" t="s">
        <v>479</v>
      </c>
      <c r="N276" s="174">
        <f t="shared" ca="1" si="9"/>
        <v>0</v>
      </c>
    </row>
    <row r="277" spans="2:20">
      <c r="B277" s="195" t="s">
        <v>564</v>
      </c>
      <c r="E277" s="197"/>
      <c r="F277" s="179" t="s">
        <v>545</v>
      </c>
      <c r="G277" s="177"/>
      <c r="H277" s="177"/>
      <c r="I277" s="178"/>
      <c r="J277" s="174" t="s">
        <v>1583</v>
      </c>
      <c r="K277" s="174" t="s">
        <v>479</v>
      </c>
      <c r="N277" s="174">
        <f t="shared" ca="1" si="9"/>
        <v>0</v>
      </c>
    </row>
    <row r="278" spans="2:20">
      <c r="B278" s="195" t="s">
        <v>565</v>
      </c>
      <c r="E278" s="197"/>
      <c r="F278" s="199" t="s">
        <v>546</v>
      </c>
      <c r="G278" s="177"/>
      <c r="H278" s="177"/>
      <c r="I278" s="178"/>
      <c r="J278" s="174" t="s">
        <v>1583</v>
      </c>
      <c r="K278" s="174" t="s">
        <v>479</v>
      </c>
      <c r="N278" s="174">
        <f t="shared" ca="1" si="9"/>
        <v>0</v>
      </c>
    </row>
    <row r="279" spans="2:20">
      <c r="B279" s="195" t="s">
        <v>566</v>
      </c>
      <c r="E279" s="198"/>
      <c r="F279" s="198"/>
      <c r="G279" s="179" t="s">
        <v>405</v>
      </c>
      <c r="H279" s="177"/>
      <c r="I279" s="178"/>
      <c r="J279" s="174" t="s">
        <v>1214</v>
      </c>
      <c r="K279" s="174"/>
      <c r="N279" s="174" t="str">
        <f ca="1">INDIRECT($B$1&amp;B279)&amp;""</f>
        <v/>
      </c>
    </row>
    <row r="280" spans="2:20">
      <c r="B280" s="195" t="s">
        <v>567</v>
      </c>
      <c r="E280" s="196" t="s">
        <v>537</v>
      </c>
      <c r="F280" s="179" t="s">
        <v>547</v>
      </c>
      <c r="G280" s="177"/>
      <c r="H280" s="177"/>
      <c r="I280" s="178"/>
      <c r="J280" s="174" t="s">
        <v>1583</v>
      </c>
      <c r="K280" s="174" t="s">
        <v>1248</v>
      </c>
      <c r="N280" s="174">
        <f ca="1">INDIRECT($B$1&amp;B280)</f>
        <v>0</v>
      </c>
      <c r="P280" s="251">
        <f ca="1">SUM(N280:N282)</f>
        <v>0</v>
      </c>
      <c r="S280" s="247" t="str">
        <f ca="1">IF(P263&gt;0,IF(N269&gt;0,IF(N269=P280,"",T280),""),"")</f>
        <v/>
      </c>
      <c r="T280" s="250" t="s">
        <v>1598</v>
      </c>
    </row>
    <row r="281" spans="2:20">
      <c r="B281" s="195" t="s">
        <v>568</v>
      </c>
      <c r="E281" s="197"/>
      <c r="F281" s="179" t="s">
        <v>548</v>
      </c>
      <c r="G281" s="177"/>
      <c r="H281" s="177"/>
      <c r="I281" s="178"/>
      <c r="J281" s="174" t="s">
        <v>1583</v>
      </c>
      <c r="K281" s="174" t="s">
        <v>1248</v>
      </c>
      <c r="N281" s="174">
        <f ca="1">INDIRECT($B$1&amp;B281)</f>
        <v>0</v>
      </c>
    </row>
    <row r="282" spans="2:20">
      <c r="B282" s="195" t="s">
        <v>569</v>
      </c>
      <c r="E282" s="198"/>
      <c r="F282" s="179" t="s">
        <v>428</v>
      </c>
      <c r="G282" s="177"/>
      <c r="H282" s="177"/>
      <c r="I282" s="178"/>
      <c r="J282" s="174" t="s">
        <v>1583</v>
      </c>
      <c r="K282" s="174" t="s">
        <v>1248</v>
      </c>
      <c r="N282" s="174">
        <f ca="1">INDIRECT($B$1&amp;B282)</f>
        <v>0</v>
      </c>
    </row>
    <row r="283" spans="2:20">
      <c r="B283" s="195" t="s">
        <v>570</v>
      </c>
      <c r="E283" s="199" t="s">
        <v>420</v>
      </c>
      <c r="F283" s="186"/>
      <c r="G283" s="233" t="s">
        <v>1234</v>
      </c>
      <c r="H283" s="179" t="s">
        <v>467</v>
      </c>
      <c r="I283" s="178"/>
      <c r="J283" s="174" t="s">
        <v>1214</v>
      </c>
      <c r="K283" s="174"/>
      <c r="N283" s="174" t="str">
        <f ca="1">INDIRECT($B$1&amp;B283)&amp;""</f>
        <v/>
      </c>
    </row>
    <row r="284" spans="2:20">
      <c r="B284" s="195" t="s">
        <v>571</v>
      </c>
      <c r="E284" s="231"/>
      <c r="F284" s="232"/>
      <c r="G284" s="259"/>
      <c r="H284" s="179" t="s">
        <v>407</v>
      </c>
      <c r="I284" s="178"/>
      <c r="J284" s="174" t="s">
        <v>1583</v>
      </c>
      <c r="K284" s="174"/>
      <c r="N284" s="174">
        <f ca="1">INDIRECT($B$1&amp;B284)</f>
        <v>0</v>
      </c>
    </row>
    <row r="285" spans="2:20">
      <c r="B285" s="195" t="s">
        <v>572</v>
      </c>
      <c r="E285" s="231"/>
      <c r="F285" s="232"/>
      <c r="G285" s="234"/>
      <c r="H285" s="179" t="s">
        <v>468</v>
      </c>
      <c r="I285" s="178"/>
      <c r="J285" s="174" t="s">
        <v>1596</v>
      </c>
      <c r="K285" s="174"/>
      <c r="N285" s="174" t="str">
        <f ca="1">INDIRECT($B$1&amp;B285)&amp;""</f>
        <v/>
      </c>
    </row>
    <row r="286" spans="2:20">
      <c r="B286" s="195" t="s">
        <v>573</v>
      </c>
      <c r="E286" s="231"/>
      <c r="F286" s="232"/>
      <c r="G286" s="233" t="s">
        <v>1235</v>
      </c>
      <c r="H286" s="179" t="s">
        <v>467</v>
      </c>
      <c r="I286" s="178"/>
      <c r="J286" s="174" t="s">
        <v>1214</v>
      </c>
      <c r="K286" s="174"/>
      <c r="N286" s="174" t="str">
        <f ca="1">INDIRECT($B$1&amp;B286)&amp;""</f>
        <v/>
      </c>
    </row>
    <row r="287" spans="2:20">
      <c r="B287" s="195" t="s">
        <v>574</v>
      </c>
      <c r="E287" s="231"/>
      <c r="F287" s="232"/>
      <c r="G287" s="259"/>
      <c r="H287" s="179" t="s">
        <v>407</v>
      </c>
      <c r="I287" s="178"/>
      <c r="J287" s="174" t="s">
        <v>1583</v>
      </c>
      <c r="K287" s="174"/>
      <c r="N287" s="174">
        <f ca="1">INDIRECT($B$1&amp;B287)</f>
        <v>0</v>
      </c>
    </row>
    <row r="288" spans="2:20">
      <c r="B288" s="195" t="s">
        <v>1306</v>
      </c>
      <c r="E288" s="231"/>
      <c r="F288" s="232"/>
      <c r="G288" s="234"/>
      <c r="H288" s="179" t="s">
        <v>468</v>
      </c>
      <c r="I288" s="178"/>
      <c r="J288" s="174" t="s">
        <v>1596</v>
      </c>
      <c r="K288" s="174"/>
      <c r="N288" s="174" t="str">
        <f ca="1">INDIRECT($B$1&amp;B288)&amp;""</f>
        <v/>
      </c>
    </row>
    <row r="289" spans="2:14">
      <c r="B289" s="195" t="s">
        <v>1307</v>
      </c>
      <c r="E289" s="231"/>
      <c r="F289" s="232"/>
      <c r="G289" s="233" t="s">
        <v>1236</v>
      </c>
      <c r="H289" s="179" t="s">
        <v>467</v>
      </c>
      <c r="I289" s="178"/>
      <c r="J289" s="174" t="s">
        <v>1214</v>
      </c>
      <c r="K289" s="174"/>
      <c r="N289" s="174" t="str">
        <f ca="1">INDIRECT($B$1&amp;B289)&amp;""</f>
        <v/>
      </c>
    </row>
    <row r="290" spans="2:14">
      <c r="B290" s="195" t="s">
        <v>1308</v>
      </c>
      <c r="E290" s="231"/>
      <c r="F290" s="232"/>
      <c r="G290" s="259"/>
      <c r="H290" s="179" t="s">
        <v>407</v>
      </c>
      <c r="I290" s="178"/>
      <c r="J290" s="174" t="s">
        <v>1583</v>
      </c>
      <c r="K290" s="174"/>
      <c r="N290" s="174">
        <f ca="1">INDIRECT($B$1&amp;B290)</f>
        <v>0</v>
      </c>
    </row>
    <row r="291" spans="2:14">
      <c r="B291" s="195" t="s">
        <v>1309</v>
      </c>
      <c r="E291" s="231"/>
      <c r="F291" s="232"/>
      <c r="G291" s="234"/>
      <c r="H291" s="179" t="s">
        <v>468</v>
      </c>
      <c r="I291" s="178"/>
      <c r="J291" s="174" t="s">
        <v>1596</v>
      </c>
      <c r="K291" s="174"/>
      <c r="N291" s="174" t="str">
        <f ca="1">INDIRECT($B$1&amp;B291)&amp;""</f>
        <v/>
      </c>
    </row>
    <row r="292" spans="2:14">
      <c r="B292" s="195" t="s">
        <v>575</v>
      </c>
      <c r="E292" s="231"/>
      <c r="F292" s="232"/>
      <c r="G292" s="233" t="s">
        <v>1237</v>
      </c>
      <c r="H292" s="179" t="s">
        <v>467</v>
      </c>
      <c r="I292" s="178"/>
      <c r="J292" s="174" t="s">
        <v>1214</v>
      </c>
      <c r="K292" s="174"/>
      <c r="N292" s="174" t="str">
        <f ca="1">INDIRECT($B$1&amp;B292)&amp;""</f>
        <v/>
      </c>
    </row>
    <row r="293" spans="2:14">
      <c r="B293" s="195" t="s">
        <v>576</v>
      </c>
      <c r="E293" s="231"/>
      <c r="F293" s="232"/>
      <c r="G293" s="259"/>
      <c r="H293" s="179" t="s">
        <v>407</v>
      </c>
      <c r="I293" s="178"/>
      <c r="J293" s="174" t="s">
        <v>1583</v>
      </c>
      <c r="K293" s="174"/>
      <c r="N293" s="174">
        <f ca="1">INDIRECT($B$1&amp;B293)</f>
        <v>0</v>
      </c>
    </row>
    <row r="294" spans="2:14">
      <c r="B294" s="195" t="s">
        <v>1310</v>
      </c>
      <c r="E294" s="231"/>
      <c r="F294" s="232"/>
      <c r="G294" s="234"/>
      <c r="H294" s="179" t="s">
        <v>468</v>
      </c>
      <c r="I294" s="178"/>
      <c r="J294" s="174" t="s">
        <v>1596</v>
      </c>
      <c r="K294" s="174"/>
      <c r="N294" s="174" t="str">
        <f ca="1">INDIRECT($B$1&amp;B294)&amp;""</f>
        <v/>
      </c>
    </row>
    <row r="295" spans="2:14">
      <c r="B295" s="195" t="s">
        <v>577</v>
      </c>
      <c r="E295" s="231"/>
      <c r="F295" s="232"/>
      <c r="G295" s="233" t="s">
        <v>1238</v>
      </c>
      <c r="H295" s="179" t="s">
        <v>467</v>
      </c>
      <c r="I295" s="178"/>
      <c r="J295" s="174" t="s">
        <v>1214</v>
      </c>
      <c r="K295" s="174"/>
      <c r="N295" s="174" t="str">
        <f ca="1">INDIRECT($B$1&amp;B295)&amp;""</f>
        <v/>
      </c>
    </row>
    <row r="296" spans="2:14">
      <c r="B296" s="195" t="s">
        <v>578</v>
      </c>
      <c r="E296" s="231"/>
      <c r="F296" s="232"/>
      <c r="G296" s="259"/>
      <c r="H296" s="179" t="s">
        <v>407</v>
      </c>
      <c r="I296" s="178"/>
      <c r="J296" s="174" t="s">
        <v>1583</v>
      </c>
      <c r="K296" s="174"/>
      <c r="N296" s="174">
        <f ca="1">INDIRECT($B$1&amp;B296)</f>
        <v>0</v>
      </c>
    </row>
    <row r="297" spans="2:14">
      <c r="B297" s="195" t="s">
        <v>1311</v>
      </c>
      <c r="E297" s="231"/>
      <c r="F297" s="232"/>
      <c r="G297" s="234"/>
      <c r="H297" s="179" t="s">
        <v>468</v>
      </c>
      <c r="I297" s="178"/>
      <c r="J297" s="174" t="s">
        <v>1596</v>
      </c>
      <c r="K297" s="174"/>
      <c r="N297" s="174" t="str">
        <f ca="1">INDIRECT($B$1&amp;B297)&amp;""</f>
        <v/>
      </c>
    </row>
    <row r="298" spans="2:14">
      <c r="B298" s="195" t="s">
        <v>579</v>
      </c>
      <c r="E298" s="231"/>
      <c r="F298" s="232"/>
      <c r="G298" s="233" t="s">
        <v>1239</v>
      </c>
      <c r="H298" s="179" t="s">
        <v>467</v>
      </c>
      <c r="I298" s="178"/>
      <c r="J298" s="174" t="s">
        <v>1214</v>
      </c>
      <c r="K298" s="174"/>
      <c r="N298" s="174" t="str">
        <f ca="1">INDIRECT($B$1&amp;B298)&amp;""</f>
        <v/>
      </c>
    </row>
    <row r="299" spans="2:14">
      <c r="B299" s="195" t="s">
        <v>580</v>
      </c>
      <c r="E299" s="231"/>
      <c r="F299" s="232"/>
      <c r="G299" s="259"/>
      <c r="H299" s="179" t="s">
        <v>407</v>
      </c>
      <c r="I299" s="178"/>
      <c r="J299" s="174" t="s">
        <v>1583</v>
      </c>
      <c r="K299" s="174"/>
      <c r="N299" s="174">
        <f ca="1">INDIRECT($B$1&amp;B299)</f>
        <v>0</v>
      </c>
    </row>
    <row r="300" spans="2:14">
      <c r="B300" s="195" t="s">
        <v>1312</v>
      </c>
      <c r="E300" s="231"/>
      <c r="F300" s="232"/>
      <c r="G300" s="234"/>
      <c r="H300" s="179" t="s">
        <v>468</v>
      </c>
      <c r="I300" s="178"/>
      <c r="J300" s="174" t="s">
        <v>1596</v>
      </c>
      <c r="K300" s="174"/>
      <c r="N300" s="174" t="str">
        <f ca="1">INDIRECT($B$1&amp;B300)&amp;""</f>
        <v/>
      </c>
    </row>
    <row r="301" spans="2:14">
      <c r="B301" s="195" t="s">
        <v>581</v>
      </c>
      <c r="E301" s="231"/>
      <c r="F301" s="232"/>
      <c r="G301" s="233" t="s">
        <v>1240</v>
      </c>
      <c r="H301" s="179" t="s">
        <v>467</v>
      </c>
      <c r="I301" s="178"/>
      <c r="J301" s="174" t="s">
        <v>1214</v>
      </c>
      <c r="K301" s="174"/>
      <c r="N301" s="174" t="str">
        <f ca="1">INDIRECT($B$1&amp;B301)&amp;""</f>
        <v/>
      </c>
    </row>
    <row r="302" spans="2:14">
      <c r="B302" s="195" t="s">
        <v>582</v>
      </c>
      <c r="E302" s="231"/>
      <c r="F302" s="232"/>
      <c r="G302" s="259"/>
      <c r="H302" s="179" t="s">
        <v>407</v>
      </c>
      <c r="I302" s="178"/>
      <c r="J302" s="174" t="s">
        <v>1583</v>
      </c>
      <c r="K302" s="174"/>
      <c r="N302" s="174">
        <f ca="1">INDIRECT($B$1&amp;B302)</f>
        <v>0</v>
      </c>
    </row>
    <row r="303" spans="2:14">
      <c r="B303" s="195" t="s">
        <v>1313</v>
      </c>
      <c r="E303" s="231"/>
      <c r="F303" s="232"/>
      <c r="G303" s="234"/>
      <c r="H303" s="179" t="s">
        <v>468</v>
      </c>
      <c r="I303" s="178"/>
      <c r="J303" s="174" t="s">
        <v>1596</v>
      </c>
      <c r="K303" s="174"/>
      <c r="N303" s="174" t="str">
        <f ca="1">INDIRECT($B$1&amp;B303)&amp;""</f>
        <v/>
      </c>
    </row>
    <row r="304" spans="2:14">
      <c r="B304" s="195" t="s">
        <v>583</v>
      </c>
      <c r="E304" s="231"/>
      <c r="F304" s="232"/>
      <c r="G304" s="233" t="s">
        <v>1241</v>
      </c>
      <c r="H304" s="179" t="s">
        <v>467</v>
      </c>
      <c r="I304" s="178"/>
      <c r="J304" s="174" t="s">
        <v>1214</v>
      </c>
      <c r="K304" s="174"/>
      <c r="N304" s="174" t="str">
        <f ca="1">INDIRECT($B$1&amp;B304)&amp;""</f>
        <v/>
      </c>
    </row>
    <row r="305" spans="2:14">
      <c r="B305" s="195" t="s">
        <v>584</v>
      </c>
      <c r="E305" s="231"/>
      <c r="F305" s="232"/>
      <c r="G305" s="259"/>
      <c r="H305" s="179" t="s">
        <v>407</v>
      </c>
      <c r="I305" s="178"/>
      <c r="J305" s="174" t="s">
        <v>1583</v>
      </c>
      <c r="K305" s="174"/>
      <c r="N305" s="174">
        <f ca="1">INDIRECT($B$1&amp;B305)</f>
        <v>0</v>
      </c>
    </row>
    <row r="306" spans="2:14">
      <c r="B306" s="195" t="s">
        <v>1314</v>
      </c>
      <c r="E306" s="231"/>
      <c r="F306" s="232"/>
      <c r="G306" s="234"/>
      <c r="H306" s="179" t="s">
        <v>468</v>
      </c>
      <c r="I306" s="178"/>
      <c r="J306" s="174" t="s">
        <v>1596</v>
      </c>
      <c r="K306" s="174"/>
      <c r="N306" s="174" t="str">
        <f ca="1">INDIRECT($B$1&amp;B306)&amp;""</f>
        <v/>
      </c>
    </row>
    <row r="307" spans="2:14">
      <c r="B307" s="195" t="s">
        <v>1315</v>
      </c>
      <c r="E307" s="231"/>
      <c r="F307" s="232"/>
      <c r="G307" s="233" t="s">
        <v>1242</v>
      </c>
      <c r="H307" s="179" t="s">
        <v>467</v>
      </c>
      <c r="I307" s="178"/>
      <c r="J307" s="174" t="s">
        <v>1214</v>
      </c>
      <c r="K307" s="174"/>
      <c r="N307" s="174" t="str">
        <f ca="1">INDIRECT($B$1&amp;B307)&amp;""</f>
        <v/>
      </c>
    </row>
    <row r="308" spans="2:14">
      <c r="B308" s="195" t="s">
        <v>585</v>
      </c>
      <c r="E308" s="231"/>
      <c r="F308" s="232"/>
      <c r="G308" s="259"/>
      <c r="H308" s="179" t="s">
        <v>407</v>
      </c>
      <c r="I308" s="178"/>
      <c r="J308" s="174" t="s">
        <v>1583</v>
      </c>
      <c r="K308" s="174"/>
      <c r="N308" s="174">
        <f ca="1">INDIRECT($B$1&amp;B308)</f>
        <v>0</v>
      </c>
    </row>
    <row r="309" spans="2:14">
      <c r="B309" s="195" t="s">
        <v>1316</v>
      </c>
      <c r="E309" s="231"/>
      <c r="F309" s="232"/>
      <c r="G309" s="234"/>
      <c r="H309" s="179" t="s">
        <v>468</v>
      </c>
      <c r="I309" s="178"/>
      <c r="J309" s="174" t="s">
        <v>1596</v>
      </c>
      <c r="K309" s="174"/>
      <c r="N309" s="174" t="str">
        <f ca="1">INDIRECT($B$1&amp;B309)&amp;""</f>
        <v/>
      </c>
    </row>
    <row r="310" spans="2:14">
      <c r="B310" s="195" t="s">
        <v>586</v>
      </c>
      <c r="E310" s="231"/>
      <c r="F310" s="232"/>
      <c r="G310" s="233" t="s">
        <v>1243</v>
      </c>
      <c r="H310" s="179" t="s">
        <v>467</v>
      </c>
      <c r="I310" s="178"/>
      <c r="J310" s="174" t="s">
        <v>1214</v>
      </c>
      <c r="K310" s="174"/>
      <c r="N310" s="174" t="str">
        <f ca="1">INDIRECT($B$1&amp;B310)&amp;""</f>
        <v/>
      </c>
    </row>
    <row r="311" spans="2:14">
      <c r="B311" s="195" t="s">
        <v>587</v>
      </c>
      <c r="E311" s="231"/>
      <c r="F311" s="232"/>
      <c r="G311" s="259"/>
      <c r="H311" s="179" t="s">
        <v>407</v>
      </c>
      <c r="I311" s="178"/>
      <c r="J311" s="174" t="s">
        <v>1583</v>
      </c>
      <c r="K311" s="174"/>
      <c r="N311" s="174">
        <f ca="1">INDIRECT($B$1&amp;B311)</f>
        <v>0</v>
      </c>
    </row>
    <row r="312" spans="2:14">
      <c r="B312" s="195" t="s">
        <v>1317</v>
      </c>
      <c r="E312" s="228"/>
      <c r="F312" s="230"/>
      <c r="G312" s="234"/>
      <c r="H312" s="179" t="s">
        <v>468</v>
      </c>
      <c r="I312" s="178"/>
      <c r="J312" s="174" t="s">
        <v>1596</v>
      </c>
      <c r="K312" s="174"/>
      <c r="N312" s="174" t="str">
        <f ca="1">INDIRECT($B$1&amp;B312)&amp;""</f>
        <v/>
      </c>
    </row>
    <row r="313" spans="2:14">
      <c r="B313" s="195" t="s">
        <v>588</v>
      </c>
      <c r="E313" s="199" t="s">
        <v>538</v>
      </c>
      <c r="F313" s="186"/>
      <c r="G313" s="233" t="s">
        <v>1234</v>
      </c>
      <c r="H313" s="179" t="s">
        <v>552</v>
      </c>
      <c r="I313" s="178"/>
      <c r="J313" s="174" t="s">
        <v>1214</v>
      </c>
      <c r="K313" s="174"/>
      <c r="N313" s="174" t="str">
        <f ca="1">INDIRECT($B$1&amp;B313)&amp;""</f>
        <v/>
      </c>
    </row>
    <row r="314" spans="2:14">
      <c r="B314" s="195" t="s">
        <v>589</v>
      </c>
      <c r="E314" s="231"/>
      <c r="F314" s="232"/>
      <c r="G314" s="259"/>
      <c r="H314" s="179" t="s">
        <v>407</v>
      </c>
      <c r="I314" s="178"/>
      <c r="J314" s="174" t="s">
        <v>1583</v>
      </c>
      <c r="K314" s="174"/>
      <c r="N314" s="174">
        <f ca="1">INDIRECT($B$1&amp;B314)</f>
        <v>0</v>
      </c>
    </row>
    <row r="315" spans="2:14">
      <c r="B315" s="195" t="s">
        <v>590</v>
      </c>
      <c r="E315" s="231"/>
      <c r="F315" s="232"/>
      <c r="G315" s="234"/>
      <c r="H315" s="179" t="s">
        <v>468</v>
      </c>
      <c r="I315" s="178"/>
      <c r="J315" s="174" t="s">
        <v>1596</v>
      </c>
      <c r="K315" s="174"/>
      <c r="N315" s="174" t="str">
        <f ca="1">INDIRECT($B$1&amp;B315)&amp;""</f>
        <v/>
      </c>
    </row>
    <row r="316" spans="2:14">
      <c r="B316" s="195" t="s">
        <v>591</v>
      </c>
      <c r="E316" s="231"/>
      <c r="F316" s="232"/>
      <c r="G316" s="233" t="s">
        <v>1235</v>
      </c>
      <c r="H316" s="179" t="s">
        <v>552</v>
      </c>
      <c r="I316" s="178"/>
      <c r="J316" s="174" t="s">
        <v>1214</v>
      </c>
      <c r="K316" s="174"/>
      <c r="N316" s="174" t="str">
        <f ca="1">INDIRECT($B$1&amp;B316)&amp;""</f>
        <v/>
      </c>
    </row>
    <row r="317" spans="2:14">
      <c r="B317" s="195" t="s">
        <v>592</v>
      </c>
      <c r="E317" s="231"/>
      <c r="F317" s="232"/>
      <c r="G317" s="259"/>
      <c r="H317" s="179" t="s">
        <v>407</v>
      </c>
      <c r="I317" s="178"/>
      <c r="J317" s="174" t="s">
        <v>1583</v>
      </c>
      <c r="K317" s="174"/>
      <c r="N317" s="174">
        <f ca="1">INDIRECT($B$1&amp;B317)</f>
        <v>0</v>
      </c>
    </row>
    <row r="318" spans="2:14">
      <c r="B318" s="195" t="s">
        <v>1318</v>
      </c>
      <c r="E318" s="231"/>
      <c r="F318" s="232"/>
      <c r="G318" s="234"/>
      <c r="H318" s="179" t="s">
        <v>468</v>
      </c>
      <c r="I318" s="178"/>
      <c r="J318" s="174" t="s">
        <v>1596</v>
      </c>
      <c r="K318" s="174"/>
      <c r="N318" s="174" t="str">
        <f ca="1">INDIRECT($B$1&amp;B318)&amp;""</f>
        <v/>
      </c>
    </row>
    <row r="319" spans="2:14">
      <c r="B319" s="195" t="s">
        <v>593</v>
      </c>
      <c r="E319" s="231"/>
      <c r="F319" s="232"/>
      <c r="G319" s="233" t="s">
        <v>1236</v>
      </c>
      <c r="H319" s="179" t="s">
        <v>552</v>
      </c>
      <c r="I319" s="178"/>
      <c r="J319" s="174" t="s">
        <v>1214</v>
      </c>
      <c r="K319" s="174"/>
      <c r="N319" s="174" t="str">
        <f ca="1">INDIRECT($B$1&amp;B319)&amp;""</f>
        <v/>
      </c>
    </row>
    <row r="320" spans="2:14">
      <c r="B320" s="195" t="s">
        <v>594</v>
      </c>
      <c r="E320" s="231"/>
      <c r="F320" s="232"/>
      <c r="G320" s="259"/>
      <c r="H320" s="179" t="s">
        <v>407</v>
      </c>
      <c r="I320" s="178"/>
      <c r="J320" s="174" t="s">
        <v>1583</v>
      </c>
      <c r="K320" s="174"/>
      <c r="N320" s="174">
        <f ca="1">INDIRECT($B$1&amp;B320)</f>
        <v>0</v>
      </c>
    </row>
    <row r="321" spans="2:14">
      <c r="B321" s="195" t="s">
        <v>1319</v>
      </c>
      <c r="E321" s="231"/>
      <c r="F321" s="232"/>
      <c r="G321" s="234"/>
      <c r="H321" s="179" t="s">
        <v>468</v>
      </c>
      <c r="I321" s="178"/>
      <c r="J321" s="174" t="s">
        <v>1596</v>
      </c>
      <c r="K321" s="174"/>
      <c r="N321" s="174" t="str">
        <f ca="1">INDIRECT($B$1&amp;B321)&amp;""</f>
        <v/>
      </c>
    </row>
    <row r="322" spans="2:14">
      <c r="B322" s="195" t="s">
        <v>595</v>
      </c>
      <c r="E322" s="231"/>
      <c r="F322" s="232"/>
      <c r="G322" s="233" t="s">
        <v>1237</v>
      </c>
      <c r="H322" s="179" t="s">
        <v>552</v>
      </c>
      <c r="I322" s="178"/>
      <c r="J322" s="174" t="s">
        <v>1214</v>
      </c>
      <c r="K322" s="174"/>
      <c r="N322" s="174" t="str">
        <f ca="1">INDIRECT($B$1&amp;B322)&amp;""</f>
        <v/>
      </c>
    </row>
    <row r="323" spans="2:14">
      <c r="B323" s="195" t="s">
        <v>596</v>
      </c>
      <c r="E323" s="231"/>
      <c r="F323" s="232"/>
      <c r="G323" s="259"/>
      <c r="H323" s="179" t="s">
        <v>407</v>
      </c>
      <c r="I323" s="178"/>
      <c r="J323" s="174" t="s">
        <v>1583</v>
      </c>
      <c r="K323" s="174"/>
      <c r="N323" s="174">
        <f ca="1">INDIRECT($B$1&amp;B323)</f>
        <v>0</v>
      </c>
    </row>
    <row r="324" spans="2:14">
      <c r="B324" s="195" t="s">
        <v>1320</v>
      </c>
      <c r="E324" s="231"/>
      <c r="F324" s="232"/>
      <c r="G324" s="234"/>
      <c r="H324" s="179" t="s">
        <v>468</v>
      </c>
      <c r="I324" s="178"/>
      <c r="J324" s="174" t="s">
        <v>1596</v>
      </c>
      <c r="K324" s="174"/>
      <c r="N324" s="174" t="str">
        <f ca="1">INDIRECT($B$1&amp;B324)&amp;""</f>
        <v/>
      </c>
    </row>
    <row r="325" spans="2:14">
      <c r="B325" s="195" t="s">
        <v>597</v>
      </c>
      <c r="E325" s="231"/>
      <c r="F325" s="232"/>
      <c r="G325" s="233" t="s">
        <v>1238</v>
      </c>
      <c r="H325" s="179" t="s">
        <v>552</v>
      </c>
      <c r="I325" s="178"/>
      <c r="J325" s="174" t="s">
        <v>1214</v>
      </c>
      <c r="K325" s="174"/>
      <c r="N325" s="174" t="str">
        <f ca="1">INDIRECT($B$1&amp;B325)&amp;""</f>
        <v/>
      </c>
    </row>
    <row r="326" spans="2:14">
      <c r="B326" s="195" t="s">
        <v>598</v>
      </c>
      <c r="E326" s="231"/>
      <c r="F326" s="232"/>
      <c r="G326" s="259"/>
      <c r="H326" s="179" t="s">
        <v>407</v>
      </c>
      <c r="I326" s="178"/>
      <c r="J326" s="174" t="s">
        <v>1583</v>
      </c>
      <c r="K326" s="174"/>
      <c r="N326" s="174">
        <f ca="1">INDIRECT($B$1&amp;B326)</f>
        <v>0</v>
      </c>
    </row>
    <row r="327" spans="2:14">
      <c r="B327" s="195" t="s">
        <v>1321</v>
      </c>
      <c r="E327" s="231"/>
      <c r="F327" s="232"/>
      <c r="G327" s="234"/>
      <c r="H327" s="179" t="s">
        <v>468</v>
      </c>
      <c r="I327" s="178"/>
      <c r="J327" s="174" t="s">
        <v>1596</v>
      </c>
      <c r="K327" s="174"/>
      <c r="N327" s="174" t="str">
        <f ca="1">INDIRECT($B$1&amp;B327)&amp;""</f>
        <v/>
      </c>
    </row>
    <row r="328" spans="2:14">
      <c r="B328" s="195" t="s">
        <v>599</v>
      </c>
      <c r="E328" s="231"/>
      <c r="F328" s="232"/>
      <c r="G328" s="233" t="s">
        <v>1239</v>
      </c>
      <c r="H328" s="179" t="s">
        <v>552</v>
      </c>
      <c r="I328" s="178"/>
      <c r="J328" s="174" t="s">
        <v>1214</v>
      </c>
      <c r="K328" s="174"/>
      <c r="N328" s="174" t="str">
        <f ca="1">INDIRECT($B$1&amp;B328)&amp;""</f>
        <v/>
      </c>
    </row>
    <row r="329" spans="2:14">
      <c r="B329" s="195" t="s">
        <v>600</v>
      </c>
      <c r="E329" s="231"/>
      <c r="F329" s="232"/>
      <c r="G329" s="259"/>
      <c r="H329" s="179" t="s">
        <v>407</v>
      </c>
      <c r="I329" s="178"/>
      <c r="J329" s="174" t="s">
        <v>1583</v>
      </c>
      <c r="K329" s="174"/>
      <c r="N329" s="174">
        <f ca="1">INDIRECT($B$1&amp;B329)</f>
        <v>0</v>
      </c>
    </row>
    <row r="330" spans="2:14">
      <c r="B330" s="195" t="s">
        <v>1322</v>
      </c>
      <c r="E330" s="231"/>
      <c r="F330" s="232"/>
      <c r="G330" s="234"/>
      <c r="H330" s="179" t="s">
        <v>468</v>
      </c>
      <c r="I330" s="178"/>
      <c r="J330" s="174" t="s">
        <v>1596</v>
      </c>
      <c r="K330" s="174"/>
      <c r="N330" s="174" t="str">
        <f ca="1">INDIRECT($B$1&amp;B330)&amp;""</f>
        <v/>
      </c>
    </row>
    <row r="331" spans="2:14">
      <c r="B331" s="195" t="s">
        <v>601</v>
      </c>
      <c r="E331" s="231"/>
      <c r="F331" s="232"/>
      <c r="G331" s="233" t="s">
        <v>1240</v>
      </c>
      <c r="H331" s="179" t="s">
        <v>552</v>
      </c>
      <c r="I331" s="178"/>
      <c r="J331" s="174" t="s">
        <v>1214</v>
      </c>
      <c r="K331" s="174"/>
      <c r="N331" s="174" t="str">
        <f ca="1">INDIRECT($B$1&amp;B331)&amp;""</f>
        <v/>
      </c>
    </row>
    <row r="332" spans="2:14">
      <c r="B332" s="195" t="s">
        <v>602</v>
      </c>
      <c r="E332" s="231"/>
      <c r="F332" s="232"/>
      <c r="G332" s="259"/>
      <c r="H332" s="179" t="s">
        <v>407</v>
      </c>
      <c r="I332" s="178"/>
      <c r="J332" s="174" t="s">
        <v>1583</v>
      </c>
      <c r="K332" s="174"/>
      <c r="N332" s="174">
        <f ca="1">INDIRECT($B$1&amp;B332)</f>
        <v>0</v>
      </c>
    </row>
    <row r="333" spans="2:14">
      <c r="B333" s="195" t="s">
        <v>1323</v>
      </c>
      <c r="E333" s="231"/>
      <c r="F333" s="232"/>
      <c r="G333" s="234"/>
      <c r="H333" s="179" t="s">
        <v>468</v>
      </c>
      <c r="I333" s="178"/>
      <c r="J333" s="174" t="s">
        <v>1596</v>
      </c>
      <c r="K333" s="174"/>
      <c r="N333" s="174" t="str">
        <f ca="1">INDIRECT($B$1&amp;B333)&amp;""</f>
        <v/>
      </c>
    </row>
    <row r="334" spans="2:14">
      <c r="B334" s="195" t="s">
        <v>603</v>
      </c>
      <c r="E334" s="231"/>
      <c r="F334" s="232"/>
      <c r="G334" s="233" t="s">
        <v>1241</v>
      </c>
      <c r="H334" s="179" t="s">
        <v>552</v>
      </c>
      <c r="I334" s="178"/>
      <c r="J334" s="174" t="s">
        <v>1214</v>
      </c>
      <c r="K334" s="174"/>
      <c r="N334" s="174" t="str">
        <f ca="1">INDIRECT($B$1&amp;B334)&amp;""</f>
        <v/>
      </c>
    </row>
    <row r="335" spans="2:14">
      <c r="B335" s="195" t="s">
        <v>604</v>
      </c>
      <c r="E335" s="231"/>
      <c r="F335" s="232"/>
      <c r="G335" s="259"/>
      <c r="H335" s="179" t="s">
        <v>407</v>
      </c>
      <c r="I335" s="178"/>
      <c r="J335" s="174" t="s">
        <v>1583</v>
      </c>
      <c r="K335" s="174"/>
      <c r="N335" s="174">
        <f ca="1">INDIRECT($B$1&amp;B335)</f>
        <v>0</v>
      </c>
    </row>
    <row r="336" spans="2:14">
      <c r="B336" s="195" t="s">
        <v>1324</v>
      </c>
      <c r="E336" s="231"/>
      <c r="F336" s="232"/>
      <c r="G336" s="234"/>
      <c r="H336" s="179" t="s">
        <v>468</v>
      </c>
      <c r="I336" s="178"/>
      <c r="J336" s="174" t="s">
        <v>1596</v>
      </c>
      <c r="K336" s="174"/>
      <c r="N336" s="174" t="str">
        <f ca="1">INDIRECT($B$1&amp;B336)&amp;""</f>
        <v/>
      </c>
    </row>
    <row r="337" spans="2:22">
      <c r="B337" s="195" t="s">
        <v>605</v>
      </c>
      <c r="E337" s="231"/>
      <c r="F337" s="232"/>
      <c r="G337" s="233" t="s">
        <v>1242</v>
      </c>
      <c r="H337" s="179" t="s">
        <v>552</v>
      </c>
      <c r="I337" s="178"/>
      <c r="J337" s="174" t="s">
        <v>1214</v>
      </c>
      <c r="K337" s="174"/>
      <c r="N337" s="174" t="str">
        <f ca="1">INDIRECT($B$1&amp;B337)&amp;""</f>
        <v/>
      </c>
    </row>
    <row r="338" spans="2:22">
      <c r="B338" s="195" t="s">
        <v>606</v>
      </c>
      <c r="E338" s="231"/>
      <c r="F338" s="232"/>
      <c r="G338" s="259"/>
      <c r="H338" s="179" t="s">
        <v>407</v>
      </c>
      <c r="I338" s="178"/>
      <c r="J338" s="174" t="s">
        <v>1583</v>
      </c>
      <c r="K338" s="174"/>
      <c r="N338" s="174">
        <f ca="1">INDIRECT($B$1&amp;B338)</f>
        <v>0</v>
      </c>
    </row>
    <row r="339" spans="2:22">
      <c r="B339" s="195" t="s">
        <v>1325</v>
      </c>
      <c r="E339" s="231"/>
      <c r="F339" s="232"/>
      <c r="G339" s="234"/>
      <c r="H339" s="179" t="s">
        <v>468</v>
      </c>
      <c r="I339" s="178"/>
      <c r="J339" s="174" t="s">
        <v>1596</v>
      </c>
      <c r="K339" s="174"/>
      <c r="N339" s="174" t="str">
        <f ca="1">INDIRECT($B$1&amp;B339)&amp;""</f>
        <v/>
      </c>
    </row>
    <row r="340" spans="2:22">
      <c r="B340" s="195" t="s">
        <v>607</v>
      </c>
      <c r="E340" s="231"/>
      <c r="F340" s="232"/>
      <c r="G340" s="233" t="s">
        <v>1243</v>
      </c>
      <c r="H340" s="179" t="s">
        <v>552</v>
      </c>
      <c r="I340" s="178"/>
      <c r="J340" s="174" t="s">
        <v>1214</v>
      </c>
      <c r="K340" s="174"/>
      <c r="N340" s="174" t="str">
        <f ca="1">INDIRECT($B$1&amp;B340)&amp;""</f>
        <v/>
      </c>
    </row>
    <row r="341" spans="2:22">
      <c r="B341" s="195" t="s">
        <v>608</v>
      </c>
      <c r="E341" s="231"/>
      <c r="F341" s="232"/>
      <c r="G341" s="259"/>
      <c r="H341" s="179" t="s">
        <v>407</v>
      </c>
      <c r="I341" s="178"/>
      <c r="J341" s="174" t="s">
        <v>1583</v>
      </c>
      <c r="K341" s="174"/>
      <c r="N341" s="174">
        <f ca="1">INDIRECT($B$1&amp;B341)</f>
        <v>0</v>
      </c>
    </row>
    <row r="342" spans="2:22">
      <c r="B342" s="195" t="s">
        <v>1326</v>
      </c>
      <c r="E342" s="228"/>
      <c r="F342" s="230"/>
      <c r="G342" s="234"/>
      <c r="H342" s="179" t="s">
        <v>468</v>
      </c>
      <c r="I342" s="178"/>
      <c r="J342" s="174" t="s">
        <v>1596</v>
      </c>
      <c r="K342" s="174"/>
      <c r="N342" s="174" t="str">
        <f ca="1">INDIRECT($B$1&amp;B342)&amp;""</f>
        <v/>
      </c>
    </row>
    <row r="344" spans="2:22">
      <c r="D344" t="s">
        <v>609</v>
      </c>
      <c r="P344" s="255">
        <f ca="1">N21</f>
        <v>0</v>
      </c>
    </row>
    <row r="345" spans="2:22">
      <c r="E345" s="174" t="s">
        <v>330</v>
      </c>
      <c r="F345" s="179"/>
      <c r="G345" s="177"/>
      <c r="H345" s="177"/>
      <c r="I345" s="178"/>
      <c r="J345" s="174" t="s">
        <v>1211</v>
      </c>
      <c r="K345" s="174">
        <v>4</v>
      </c>
      <c r="N345" s="254"/>
    </row>
    <row r="346" spans="2:22">
      <c r="B346" s="195" t="s">
        <v>617</v>
      </c>
      <c r="E346" s="196" t="s">
        <v>372</v>
      </c>
      <c r="F346" s="179" t="s">
        <v>439</v>
      </c>
      <c r="G346" s="177"/>
      <c r="H346" s="177"/>
      <c r="I346" s="178"/>
      <c r="J346" s="174" t="s">
        <v>1583</v>
      </c>
      <c r="K346" s="174" t="s">
        <v>475</v>
      </c>
      <c r="N346" s="174">
        <f t="shared" ref="N346:N357" ca="1" si="10">INDIRECT($B$1&amp;B346)</f>
        <v>0</v>
      </c>
      <c r="S346" s="247" t="str">
        <f ca="1">IF(P344&gt;0,IF(SUM(N346:N348)=0,T346,""),"")</f>
        <v/>
      </c>
      <c r="T346" s="260" t="s">
        <v>1408</v>
      </c>
    </row>
    <row r="347" spans="2:22">
      <c r="B347" s="195" t="s">
        <v>618</v>
      </c>
      <c r="E347" s="197"/>
      <c r="F347" s="199" t="s">
        <v>610</v>
      </c>
      <c r="G347" s="190"/>
      <c r="H347" s="190"/>
      <c r="I347" s="186"/>
      <c r="J347" s="174" t="s">
        <v>1584</v>
      </c>
      <c r="K347" s="174" t="s">
        <v>476</v>
      </c>
      <c r="N347" s="174">
        <f t="shared" ca="1" si="10"/>
        <v>0</v>
      </c>
      <c r="S347" s="247" t="str">
        <f ca="1">IF(P344&gt;0,IF(SUM(N347:N348)=0,T347,""),"")</f>
        <v/>
      </c>
      <c r="T347" s="250" t="s">
        <v>1415</v>
      </c>
    </row>
    <row r="348" spans="2:22">
      <c r="B348" s="195" t="s">
        <v>619</v>
      </c>
      <c r="E348" s="198"/>
      <c r="F348" s="228"/>
      <c r="G348" s="229"/>
      <c r="H348" s="229"/>
      <c r="I348" s="230"/>
      <c r="J348" s="174" t="s">
        <v>1584</v>
      </c>
      <c r="K348" s="174" t="s">
        <v>477</v>
      </c>
      <c r="N348" s="174">
        <f t="shared" ca="1" si="10"/>
        <v>0</v>
      </c>
      <c r="S348" s="247" t="str">
        <f ca="1">IF(N347&gt;0,IF(N348&gt;N347,V348,""),"")</f>
        <v/>
      </c>
      <c r="V348" s="250" t="s">
        <v>1684</v>
      </c>
    </row>
    <row r="349" spans="2:22">
      <c r="B349" s="195" t="s">
        <v>620</v>
      </c>
      <c r="E349" s="196" t="s">
        <v>373</v>
      </c>
      <c r="F349" s="179" t="s">
        <v>378</v>
      </c>
      <c r="G349" s="177"/>
      <c r="H349" s="177"/>
      <c r="I349" s="178"/>
      <c r="J349" s="174" t="s">
        <v>1583</v>
      </c>
      <c r="K349" s="174" t="s">
        <v>1248</v>
      </c>
      <c r="N349" s="174">
        <f t="shared" ca="1" si="10"/>
        <v>0</v>
      </c>
      <c r="S349" s="247" t="str">
        <f ca="1">IF(P344&gt;0,IF(SUM(N349:N350,N352:N354,N377)=0,T349,""),"")</f>
        <v/>
      </c>
      <c r="T349" s="249" t="s">
        <v>1412</v>
      </c>
    </row>
    <row r="350" spans="2:22">
      <c r="B350" s="195" t="s">
        <v>621</v>
      </c>
      <c r="E350" s="197"/>
      <c r="F350" s="179" t="s">
        <v>441</v>
      </c>
      <c r="G350" s="177"/>
      <c r="H350" s="177"/>
      <c r="I350" s="178"/>
      <c r="J350" s="174" t="s">
        <v>1583</v>
      </c>
      <c r="K350" s="174" t="s">
        <v>479</v>
      </c>
      <c r="N350" s="174">
        <f t="shared" ca="1" si="10"/>
        <v>0</v>
      </c>
    </row>
    <row r="351" spans="2:22">
      <c r="B351" s="195" t="s">
        <v>622</v>
      </c>
      <c r="E351" s="197"/>
      <c r="F351" s="179" t="s">
        <v>539</v>
      </c>
      <c r="G351" s="177"/>
      <c r="H351" s="177"/>
      <c r="I351" s="178"/>
      <c r="J351" s="174" t="s">
        <v>1583</v>
      </c>
      <c r="K351" s="174" t="s">
        <v>1248</v>
      </c>
      <c r="N351" s="247">
        <f t="shared" ca="1" si="10"/>
        <v>0</v>
      </c>
      <c r="S351" s="247" t="str">
        <f ca="1">IF(P344&gt;0,IF(N351&lt;0,T351,""),"")</f>
        <v/>
      </c>
      <c r="T351" s="250" t="s">
        <v>1609</v>
      </c>
    </row>
    <row r="352" spans="2:22">
      <c r="B352" s="195" t="s">
        <v>623</v>
      </c>
      <c r="E352" s="197"/>
      <c r="F352" s="179" t="s">
        <v>540</v>
      </c>
      <c r="G352" s="177"/>
      <c r="H352" s="177"/>
      <c r="I352" s="178"/>
      <c r="J352" s="174" t="s">
        <v>1583</v>
      </c>
      <c r="K352" s="174" t="s">
        <v>479</v>
      </c>
      <c r="N352" s="174">
        <f t="shared" ca="1" si="10"/>
        <v>0</v>
      </c>
    </row>
    <row r="353" spans="2:20">
      <c r="B353" s="195" t="s">
        <v>624</v>
      </c>
      <c r="E353" s="197"/>
      <c r="F353" s="179" t="s">
        <v>541</v>
      </c>
      <c r="G353" s="177"/>
      <c r="H353" s="177"/>
      <c r="I353" s="178"/>
      <c r="J353" s="174" t="s">
        <v>1583</v>
      </c>
      <c r="K353" s="174" t="s">
        <v>479</v>
      </c>
      <c r="N353" s="174">
        <f t="shared" ca="1" si="10"/>
        <v>0</v>
      </c>
    </row>
    <row r="354" spans="2:20">
      <c r="B354" s="195" t="s">
        <v>625</v>
      </c>
      <c r="E354" s="197"/>
      <c r="F354" s="179" t="s">
        <v>498</v>
      </c>
      <c r="G354" s="177"/>
      <c r="H354" s="177"/>
      <c r="I354" s="178"/>
      <c r="J354" s="174" t="s">
        <v>1583</v>
      </c>
      <c r="K354" s="174" t="s">
        <v>479</v>
      </c>
      <c r="N354" s="174">
        <f t="shared" ca="1" si="10"/>
        <v>0</v>
      </c>
    </row>
    <row r="355" spans="2:20">
      <c r="B355" s="195" t="s">
        <v>626</v>
      </c>
      <c r="E355" s="197"/>
      <c r="F355" s="179" t="s">
        <v>611</v>
      </c>
      <c r="G355" s="177"/>
      <c r="H355" s="177"/>
      <c r="I355" s="178"/>
      <c r="J355" s="174" t="s">
        <v>1583</v>
      </c>
      <c r="K355" s="174" t="s">
        <v>479</v>
      </c>
      <c r="N355" s="174">
        <f t="shared" ca="1" si="10"/>
        <v>0</v>
      </c>
      <c r="P355" s="251">
        <f ca="1">SUM(N355:N357)</f>
        <v>0</v>
      </c>
      <c r="S355" s="247" t="str">
        <f ca="1">IF(P344&gt;0,IF(N353&gt;0,IF(N353=P355,"",T355),""),"")</f>
        <v/>
      </c>
      <c r="T355" s="250" t="s">
        <v>1599</v>
      </c>
    </row>
    <row r="356" spans="2:20">
      <c r="B356" s="195" t="s">
        <v>627</v>
      </c>
      <c r="E356" s="197"/>
      <c r="F356" s="179" t="s">
        <v>543</v>
      </c>
      <c r="G356" s="177"/>
      <c r="H356" s="177"/>
      <c r="I356" s="178"/>
      <c r="J356" s="174" t="s">
        <v>1583</v>
      </c>
      <c r="K356" s="174" t="s">
        <v>479</v>
      </c>
      <c r="N356" s="174">
        <f t="shared" ca="1" si="10"/>
        <v>0</v>
      </c>
    </row>
    <row r="357" spans="2:20">
      <c r="B357" s="195" t="s">
        <v>628</v>
      </c>
      <c r="E357" s="197"/>
      <c r="F357" s="199" t="s">
        <v>612</v>
      </c>
      <c r="G357" s="177"/>
      <c r="H357" s="177"/>
      <c r="I357" s="178"/>
      <c r="J357" s="174" t="s">
        <v>1583</v>
      </c>
      <c r="K357" s="174" t="s">
        <v>479</v>
      </c>
      <c r="N357" s="174">
        <f t="shared" ca="1" si="10"/>
        <v>0</v>
      </c>
    </row>
    <row r="358" spans="2:20">
      <c r="B358" s="195" t="s">
        <v>629</v>
      </c>
      <c r="E358" s="198"/>
      <c r="F358" s="198"/>
      <c r="G358" s="179" t="s">
        <v>405</v>
      </c>
      <c r="H358" s="177"/>
      <c r="I358" s="178"/>
      <c r="J358" s="174" t="s">
        <v>1214</v>
      </c>
      <c r="K358" s="174"/>
      <c r="N358" s="174" t="str">
        <f ca="1">INDIRECT($B$1&amp;B358)&amp;""</f>
        <v/>
      </c>
    </row>
    <row r="359" spans="2:20">
      <c r="B359" s="195" t="s">
        <v>630</v>
      </c>
      <c r="E359" s="196" t="s">
        <v>537</v>
      </c>
      <c r="F359" s="179" t="s">
        <v>547</v>
      </c>
      <c r="G359" s="177"/>
      <c r="H359" s="177"/>
      <c r="I359" s="178"/>
      <c r="J359" s="174" t="s">
        <v>1583</v>
      </c>
      <c r="K359" s="174" t="s">
        <v>1248</v>
      </c>
      <c r="N359" s="174">
        <f ca="1">INDIRECT($B$1&amp;B359)</f>
        <v>0</v>
      </c>
      <c r="P359" s="251">
        <f ca="1">SUM(N359:N362)</f>
        <v>0</v>
      </c>
      <c r="S359" s="247" t="str">
        <f ca="1">IF(P344&gt;0,IF(N350&gt;0,IF(N350=P359,"",T359),""),"")</f>
        <v/>
      </c>
      <c r="T359" s="250" t="s">
        <v>1598</v>
      </c>
    </row>
    <row r="360" spans="2:20">
      <c r="B360" s="195" t="s">
        <v>631</v>
      </c>
      <c r="E360" s="197"/>
      <c r="F360" s="179" t="s">
        <v>548</v>
      </c>
      <c r="G360" s="177"/>
      <c r="H360" s="177"/>
      <c r="I360" s="178"/>
      <c r="J360" s="174" t="s">
        <v>1583</v>
      </c>
      <c r="K360" s="174" t="s">
        <v>1248</v>
      </c>
      <c r="N360" s="174">
        <f ca="1">INDIRECT($B$1&amp;B360)</f>
        <v>0</v>
      </c>
    </row>
    <row r="361" spans="2:20">
      <c r="B361" s="195" t="s">
        <v>632</v>
      </c>
      <c r="E361" s="197"/>
      <c r="F361" s="179" t="s">
        <v>1327</v>
      </c>
      <c r="G361" s="177"/>
      <c r="H361" s="177"/>
      <c r="I361" s="178"/>
      <c r="J361" s="174" t="s">
        <v>1583</v>
      </c>
      <c r="K361" s="174" t="s">
        <v>1248</v>
      </c>
      <c r="N361" s="174">
        <f ca="1">INDIRECT($B$1&amp;B361)</f>
        <v>0</v>
      </c>
    </row>
    <row r="362" spans="2:20">
      <c r="B362" s="195" t="s">
        <v>633</v>
      </c>
      <c r="E362" s="198"/>
      <c r="F362" s="179" t="s">
        <v>428</v>
      </c>
      <c r="G362" s="177"/>
      <c r="H362" s="177"/>
      <c r="I362" s="178"/>
      <c r="J362" s="174" t="s">
        <v>1583</v>
      </c>
      <c r="K362" s="174" t="s">
        <v>1248</v>
      </c>
      <c r="N362" s="174">
        <f ca="1">INDIRECT($B$1&amp;B362)</f>
        <v>0</v>
      </c>
    </row>
    <row r="363" spans="2:20">
      <c r="B363" s="195" t="s">
        <v>634</v>
      </c>
      <c r="E363" s="199" t="s">
        <v>420</v>
      </c>
      <c r="F363" s="186"/>
      <c r="G363" s="196" t="s">
        <v>1234</v>
      </c>
      <c r="H363" s="179" t="s">
        <v>467</v>
      </c>
      <c r="I363" s="178"/>
      <c r="J363" s="174" t="s">
        <v>1214</v>
      </c>
      <c r="K363" s="174"/>
      <c r="N363" s="174" t="str">
        <f ca="1">INDIRECT($B$1&amp;B363)&amp;""</f>
        <v/>
      </c>
    </row>
    <row r="364" spans="2:20">
      <c r="B364" s="195" t="s">
        <v>635</v>
      </c>
      <c r="E364" s="231"/>
      <c r="F364" s="232"/>
      <c r="G364" s="197"/>
      <c r="H364" s="179" t="s">
        <v>407</v>
      </c>
      <c r="I364" s="178"/>
      <c r="J364" s="174" t="s">
        <v>1583</v>
      </c>
      <c r="K364" s="174"/>
      <c r="N364" s="174">
        <f ca="1">INDIRECT($B$1&amp;B364)</f>
        <v>0</v>
      </c>
    </row>
    <row r="365" spans="2:20">
      <c r="B365" s="195" t="s">
        <v>636</v>
      </c>
      <c r="E365" s="231"/>
      <c r="F365" s="232"/>
      <c r="G365" s="198"/>
      <c r="H365" s="179" t="s">
        <v>468</v>
      </c>
      <c r="I365" s="178"/>
      <c r="J365" s="174" t="s">
        <v>1596</v>
      </c>
      <c r="K365" s="174"/>
      <c r="N365" s="174" t="str">
        <f ca="1">INDIRECT($B$1&amp;B365)&amp;""</f>
        <v/>
      </c>
    </row>
    <row r="366" spans="2:20">
      <c r="B366" s="195" t="s">
        <v>637</v>
      </c>
      <c r="E366" s="231"/>
      <c r="F366" s="232"/>
      <c r="G366" s="196" t="s">
        <v>1235</v>
      </c>
      <c r="H366" s="179" t="s">
        <v>467</v>
      </c>
      <c r="I366" s="178"/>
      <c r="J366" s="174" t="s">
        <v>1214</v>
      </c>
      <c r="K366" s="174"/>
      <c r="N366" s="174" t="str">
        <f ca="1">INDIRECT($B$1&amp;B366)&amp;""</f>
        <v/>
      </c>
    </row>
    <row r="367" spans="2:20">
      <c r="B367" s="195" t="s">
        <v>638</v>
      </c>
      <c r="E367" s="231"/>
      <c r="F367" s="232"/>
      <c r="G367" s="197"/>
      <c r="H367" s="179" t="s">
        <v>407</v>
      </c>
      <c r="I367" s="178"/>
      <c r="J367" s="174" t="s">
        <v>1583</v>
      </c>
      <c r="K367" s="174"/>
      <c r="N367" s="174">
        <f ca="1">INDIRECT($B$1&amp;B367)</f>
        <v>0</v>
      </c>
    </row>
    <row r="368" spans="2:20">
      <c r="B368" s="195" t="s">
        <v>1328</v>
      </c>
      <c r="E368" s="231"/>
      <c r="F368" s="232"/>
      <c r="G368" s="198"/>
      <c r="H368" s="179" t="s">
        <v>468</v>
      </c>
      <c r="I368" s="178"/>
      <c r="J368" s="174" t="s">
        <v>1596</v>
      </c>
      <c r="K368" s="174"/>
      <c r="N368" s="174" t="str">
        <f ca="1">INDIRECT($B$1&amp;B368)&amp;""</f>
        <v/>
      </c>
    </row>
    <row r="369" spans="2:14">
      <c r="B369" s="195" t="s">
        <v>639</v>
      </c>
      <c r="E369" s="231"/>
      <c r="F369" s="232"/>
      <c r="G369" s="196" t="s">
        <v>1236</v>
      </c>
      <c r="H369" s="179" t="s">
        <v>467</v>
      </c>
      <c r="I369" s="178"/>
      <c r="J369" s="174" t="s">
        <v>1214</v>
      </c>
      <c r="K369" s="174"/>
      <c r="N369" s="174" t="str">
        <f ca="1">INDIRECT($B$1&amp;B369)&amp;""</f>
        <v/>
      </c>
    </row>
    <row r="370" spans="2:14">
      <c r="B370" s="195" t="s">
        <v>640</v>
      </c>
      <c r="E370" s="231"/>
      <c r="F370" s="232"/>
      <c r="G370" s="197"/>
      <c r="H370" s="179" t="s">
        <v>407</v>
      </c>
      <c r="I370" s="178"/>
      <c r="J370" s="174" t="s">
        <v>1583</v>
      </c>
      <c r="K370" s="174"/>
      <c r="N370" s="174">
        <f ca="1">INDIRECT($B$1&amp;B370)</f>
        <v>0</v>
      </c>
    </row>
    <row r="371" spans="2:14">
      <c r="B371" s="195" t="s">
        <v>1329</v>
      </c>
      <c r="E371" s="231"/>
      <c r="F371" s="232"/>
      <c r="G371" s="198"/>
      <c r="H371" s="179" t="s">
        <v>468</v>
      </c>
      <c r="I371" s="178"/>
      <c r="J371" s="174" t="s">
        <v>1596</v>
      </c>
      <c r="K371" s="174"/>
      <c r="N371" s="174" t="str">
        <f ca="1">INDIRECT($B$1&amp;B371)&amp;""</f>
        <v/>
      </c>
    </row>
    <row r="372" spans="2:14">
      <c r="B372" s="195" t="s">
        <v>641</v>
      </c>
      <c r="E372" s="231"/>
      <c r="F372" s="232"/>
      <c r="G372" s="196" t="s">
        <v>1237</v>
      </c>
      <c r="H372" s="179" t="s">
        <v>467</v>
      </c>
      <c r="I372" s="178"/>
      <c r="J372" s="174" t="s">
        <v>1214</v>
      </c>
      <c r="K372" s="174"/>
      <c r="N372" s="174" t="str">
        <f ca="1">INDIRECT($B$1&amp;B372)&amp;""</f>
        <v/>
      </c>
    </row>
    <row r="373" spans="2:14">
      <c r="B373" s="195" t="s">
        <v>642</v>
      </c>
      <c r="E373" s="231"/>
      <c r="F373" s="232"/>
      <c r="G373" s="197"/>
      <c r="H373" s="179" t="s">
        <v>407</v>
      </c>
      <c r="I373" s="178"/>
      <c r="J373" s="174" t="s">
        <v>1583</v>
      </c>
      <c r="K373" s="174"/>
      <c r="N373" s="174">
        <f ca="1">INDIRECT($B$1&amp;B373)</f>
        <v>0</v>
      </c>
    </row>
    <row r="374" spans="2:14">
      <c r="B374" s="195" t="s">
        <v>1330</v>
      </c>
      <c r="E374" s="231"/>
      <c r="F374" s="232"/>
      <c r="G374" s="198"/>
      <c r="H374" s="179" t="s">
        <v>468</v>
      </c>
      <c r="I374" s="178"/>
      <c r="J374" s="174" t="s">
        <v>1596</v>
      </c>
      <c r="K374" s="174"/>
      <c r="N374" s="174" t="str">
        <f ca="1">INDIRECT($B$1&amp;B374)&amp;""</f>
        <v/>
      </c>
    </row>
    <row r="375" spans="2:14">
      <c r="B375" s="195" t="s">
        <v>643</v>
      </c>
      <c r="E375" s="231"/>
      <c r="F375" s="232"/>
      <c r="G375" s="196" t="s">
        <v>1238</v>
      </c>
      <c r="H375" s="179" t="s">
        <v>467</v>
      </c>
      <c r="I375" s="178"/>
      <c r="J375" s="174" t="s">
        <v>1214</v>
      </c>
      <c r="K375" s="174"/>
      <c r="N375" s="174" t="str">
        <f ca="1">INDIRECT($B$1&amp;B375)&amp;""</f>
        <v/>
      </c>
    </row>
    <row r="376" spans="2:14">
      <c r="B376" s="195" t="s">
        <v>644</v>
      </c>
      <c r="E376" s="231"/>
      <c r="F376" s="232"/>
      <c r="G376" s="197"/>
      <c r="H376" s="179" t="s">
        <v>407</v>
      </c>
      <c r="I376" s="178"/>
      <c r="J376" s="174" t="s">
        <v>1583</v>
      </c>
      <c r="K376" s="174"/>
      <c r="N376" s="174">
        <f ca="1">INDIRECT($B$1&amp;B376)</f>
        <v>0</v>
      </c>
    </row>
    <row r="377" spans="2:14">
      <c r="B377" s="195" t="s">
        <v>1331</v>
      </c>
      <c r="E377" s="231"/>
      <c r="F377" s="232"/>
      <c r="G377" s="198"/>
      <c r="H377" s="179" t="s">
        <v>468</v>
      </c>
      <c r="I377" s="178"/>
      <c r="J377" s="174" t="s">
        <v>1596</v>
      </c>
      <c r="K377" s="174"/>
      <c r="N377" s="174" t="str">
        <f ca="1">INDIRECT($B$1&amp;B377)&amp;""</f>
        <v/>
      </c>
    </row>
    <row r="378" spans="2:14">
      <c r="B378" s="195" t="s">
        <v>645</v>
      </c>
      <c r="E378" s="231"/>
      <c r="F378" s="232"/>
      <c r="G378" s="196" t="s">
        <v>1239</v>
      </c>
      <c r="H378" s="179" t="s">
        <v>467</v>
      </c>
      <c r="I378" s="178"/>
      <c r="J378" s="174" t="s">
        <v>1214</v>
      </c>
      <c r="K378" s="174"/>
      <c r="N378" s="174" t="str">
        <f ca="1">INDIRECT($B$1&amp;B378)&amp;""</f>
        <v/>
      </c>
    </row>
    <row r="379" spans="2:14">
      <c r="B379" s="195" t="s">
        <v>646</v>
      </c>
      <c r="E379" s="231"/>
      <c r="F379" s="232"/>
      <c r="G379" s="197"/>
      <c r="H379" s="179" t="s">
        <v>407</v>
      </c>
      <c r="I379" s="178"/>
      <c r="J379" s="174" t="s">
        <v>1583</v>
      </c>
      <c r="K379" s="174"/>
      <c r="N379" s="174">
        <f ca="1">INDIRECT($B$1&amp;B379)</f>
        <v>0</v>
      </c>
    </row>
    <row r="380" spans="2:14">
      <c r="B380" s="195" t="s">
        <v>1332</v>
      </c>
      <c r="E380" s="231"/>
      <c r="F380" s="232"/>
      <c r="G380" s="198"/>
      <c r="H380" s="179" t="s">
        <v>468</v>
      </c>
      <c r="I380" s="178"/>
      <c r="J380" s="174" t="s">
        <v>1596</v>
      </c>
      <c r="K380" s="174"/>
      <c r="N380" s="174" t="str">
        <f ca="1">INDIRECT($B$1&amp;B380)&amp;""</f>
        <v/>
      </c>
    </row>
    <row r="381" spans="2:14">
      <c r="B381" s="195" t="s">
        <v>647</v>
      </c>
      <c r="E381" s="231"/>
      <c r="F381" s="232"/>
      <c r="G381" s="196" t="s">
        <v>1240</v>
      </c>
      <c r="H381" s="179" t="s">
        <v>467</v>
      </c>
      <c r="I381" s="178"/>
      <c r="J381" s="174" t="s">
        <v>1214</v>
      </c>
      <c r="K381" s="174"/>
      <c r="N381" s="174" t="str">
        <f ca="1">INDIRECT($B$1&amp;B381)&amp;""</f>
        <v/>
      </c>
    </row>
    <row r="382" spans="2:14">
      <c r="B382" s="195" t="s">
        <v>648</v>
      </c>
      <c r="E382" s="231"/>
      <c r="F382" s="232"/>
      <c r="G382" s="197"/>
      <c r="H382" s="179" t="s">
        <v>407</v>
      </c>
      <c r="I382" s="178"/>
      <c r="J382" s="174" t="s">
        <v>1583</v>
      </c>
      <c r="K382" s="174"/>
      <c r="N382" s="174">
        <f ca="1">INDIRECT($B$1&amp;B382)</f>
        <v>0</v>
      </c>
    </row>
    <row r="383" spans="2:14">
      <c r="B383" s="195" t="s">
        <v>1333</v>
      </c>
      <c r="E383" s="231"/>
      <c r="F383" s="232"/>
      <c r="G383" s="198"/>
      <c r="H383" s="179" t="s">
        <v>468</v>
      </c>
      <c r="I383" s="178"/>
      <c r="J383" s="174" t="s">
        <v>1596</v>
      </c>
      <c r="K383" s="174"/>
      <c r="N383" s="174" t="str">
        <f ca="1">INDIRECT($B$1&amp;B383)&amp;""</f>
        <v/>
      </c>
    </row>
    <row r="384" spans="2:14">
      <c r="B384" s="195" t="s">
        <v>649</v>
      </c>
      <c r="E384" s="231"/>
      <c r="F384" s="232"/>
      <c r="G384" s="196" t="s">
        <v>1241</v>
      </c>
      <c r="H384" s="179" t="s">
        <v>467</v>
      </c>
      <c r="I384" s="178"/>
      <c r="J384" s="174" t="s">
        <v>1214</v>
      </c>
      <c r="K384" s="174"/>
      <c r="N384" s="174" t="str">
        <f ca="1">INDIRECT($B$1&amp;B384)&amp;""</f>
        <v/>
      </c>
    </row>
    <row r="385" spans="2:14">
      <c r="B385" s="195" t="s">
        <v>650</v>
      </c>
      <c r="E385" s="231"/>
      <c r="F385" s="232"/>
      <c r="G385" s="197"/>
      <c r="H385" s="179" t="s">
        <v>407</v>
      </c>
      <c r="I385" s="178"/>
      <c r="J385" s="174" t="s">
        <v>1583</v>
      </c>
      <c r="K385" s="174"/>
      <c r="N385" s="174">
        <f ca="1">INDIRECT($B$1&amp;B385)</f>
        <v>0</v>
      </c>
    </row>
    <row r="386" spans="2:14">
      <c r="B386" s="195" t="s">
        <v>1334</v>
      </c>
      <c r="E386" s="231"/>
      <c r="F386" s="232"/>
      <c r="G386" s="198"/>
      <c r="H386" s="179" t="s">
        <v>468</v>
      </c>
      <c r="I386" s="178"/>
      <c r="J386" s="174" t="s">
        <v>1596</v>
      </c>
      <c r="K386" s="174"/>
      <c r="N386" s="174" t="str">
        <f ca="1">INDIRECT($B$1&amp;B386)&amp;""</f>
        <v/>
      </c>
    </row>
    <row r="387" spans="2:14">
      <c r="B387" s="195" t="s">
        <v>651</v>
      </c>
      <c r="E387" s="231"/>
      <c r="F387" s="232"/>
      <c r="G387" s="196" t="s">
        <v>1242</v>
      </c>
      <c r="H387" s="179" t="s">
        <v>467</v>
      </c>
      <c r="I387" s="178"/>
      <c r="J387" s="174" t="s">
        <v>1214</v>
      </c>
      <c r="K387" s="174"/>
      <c r="N387" s="174" t="str">
        <f ca="1">INDIRECT($B$1&amp;B387)&amp;""</f>
        <v/>
      </c>
    </row>
    <row r="388" spans="2:14">
      <c r="B388" s="195" t="s">
        <v>652</v>
      </c>
      <c r="E388" s="231"/>
      <c r="F388" s="232"/>
      <c r="G388" s="197"/>
      <c r="H388" s="179" t="s">
        <v>407</v>
      </c>
      <c r="I388" s="178"/>
      <c r="J388" s="174" t="s">
        <v>1583</v>
      </c>
      <c r="K388" s="174"/>
      <c r="N388" s="174">
        <f ca="1">INDIRECT($B$1&amp;B388)</f>
        <v>0</v>
      </c>
    </row>
    <row r="389" spans="2:14">
      <c r="B389" s="195" t="s">
        <v>1335</v>
      </c>
      <c r="E389" s="231"/>
      <c r="F389" s="232"/>
      <c r="G389" s="198"/>
      <c r="H389" s="179" t="s">
        <v>468</v>
      </c>
      <c r="I389" s="178"/>
      <c r="J389" s="174" t="s">
        <v>1596</v>
      </c>
      <c r="K389" s="174"/>
      <c r="N389" s="174" t="str">
        <f ca="1">INDIRECT($B$1&amp;B389)&amp;""</f>
        <v/>
      </c>
    </row>
    <row r="390" spans="2:14">
      <c r="B390" s="195" t="s">
        <v>653</v>
      </c>
      <c r="E390" s="231"/>
      <c r="F390" s="232"/>
      <c r="G390" s="196" t="s">
        <v>1243</v>
      </c>
      <c r="H390" s="179" t="s">
        <v>467</v>
      </c>
      <c r="I390" s="178"/>
      <c r="J390" s="174" t="s">
        <v>1214</v>
      </c>
      <c r="K390" s="174"/>
      <c r="N390" s="174" t="str">
        <f ca="1">INDIRECT($B$1&amp;B390)&amp;""</f>
        <v/>
      </c>
    </row>
    <row r="391" spans="2:14">
      <c r="B391" s="195" t="s">
        <v>654</v>
      </c>
      <c r="E391" s="231"/>
      <c r="F391" s="232"/>
      <c r="G391" s="197"/>
      <c r="H391" s="179" t="s">
        <v>407</v>
      </c>
      <c r="I391" s="178"/>
      <c r="J391" s="174" t="s">
        <v>1583</v>
      </c>
      <c r="K391" s="174"/>
      <c r="N391" s="174">
        <f ca="1">INDIRECT($B$1&amp;B391)</f>
        <v>0</v>
      </c>
    </row>
    <row r="392" spans="2:14">
      <c r="B392" s="195" t="s">
        <v>1336</v>
      </c>
      <c r="E392" s="228"/>
      <c r="F392" s="230"/>
      <c r="G392" s="198"/>
      <c r="H392" s="179" t="s">
        <v>468</v>
      </c>
      <c r="I392" s="178"/>
      <c r="J392" s="174" t="s">
        <v>1596</v>
      </c>
      <c r="K392" s="174"/>
      <c r="N392" s="174" t="str">
        <f ca="1">INDIRECT($B$1&amp;B392)&amp;""</f>
        <v/>
      </c>
    </row>
    <row r="393" spans="2:14">
      <c r="B393" s="195" t="s">
        <v>655</v>
      </c>
      <c r="E393" s="199" t="s">
        <v>538</v>
      </c>
      <c r="F393" s="186"/>
      <c r="G393" s="196" t="s">
        <v>1234</v>
      </c>
      <c r="H393" s="179" t="s">
        <v>552</v>
      </c>
      <c r="I393" s="178"/>
      <c r="J393" s="174" t="s">
        <v>1214</v>
      </c>
      <c r="K393" s="174"/>
      <c r="N393" s="174" t="str">
        <f ca="1">INDIRECT($B$1&amp;B393)&amp;""</f>
        <v/>
      </c>
    </row>
    <row r="394" spans="2:14">
      <c r="B394" s="195" t="s">
        <v>656</v>
      </c>
      <c r="E394" s="231"/>
      <c r="F394" s="232"/>
      <c r="G394" s="197"/>
      <c r="H394" s="179" t="s">
        <v>407</v>
      </c>
      <c r="I394" s="178"/>
      <c r="J394" s="174" t="s">
        <v>1583</v>
      </c>
      <c r="K394" s="174"/>
      <c r="N394" s="174">
        <f ca="1">INDIRECT($B$1&amp;B394)</f>
        <v>0</v>
      </c>
    </row>
    <row r="395" spans="2:14">
      <c r="B395" s="195" t="s">
        <v>657</v>
      </c>
      <c r="E395" s="231"/>
      <c r="F395" s="232"/>
      <c r="G395" s="198"/>
      <c r="H395" s="179" t="s">
        <v>468</v>
      </c>
      <c r="I395" s="178"/>
      <c r="J395" s="174" t="s">
        <v>1596</v>
      </c>
      <c r="K395" s="174"/>
      <c r="N395" s="174" t="str">
        <f ca="1">INDIRECT($B$1&amp;B395)&amp;""</f>
        <v/>
      </c>
    </row>
    <row r="396" spans="2:14">
      <c r="B396" s="195" t="s">
        <v>658</v>
      </c>
      <c r="E396" s="231"/>
      <c r="F396" s="232"/>
      <c r="G396" s="196" t="s">
        <v>1235</v>
      </c>
      <c r="H396" s="179" t="s">
        <v>552</v>
      </c>
      <c r="I396" s="178"/>
      <c r="J396" s="174" t="s">
        <v>1214</v>
      </c>
      <c r="K396" s="174"/>
      <c r="N396" s="174" t="str">
        <f ca="1">INDIRECT($B$1&amp;B396)&amp;""</f>
        <v/>
      </c>
    </row>
    <row r="397" spans="2:14">
      <c r="B397" s="195" t="s">
        <v>659</v>
      </c>
      <c r="E397" s="231"/>
      <c r="F397" s="232"/>
      <c r="G397" s="197"/>
      <c r="H397" s="179" t="s">
        <v>407</v>
      </c>
      <c r="I397" s="178"/>
      <c r="J397" s="174" t="s">
        <v>1583</v>
      </c>
      <c r="K397" s="174"/>
      <c r="N397" s="174">
        <f ca="1">INDIRECT($B$1&amp;B397)</f>
        <v>0</v>
      </c>
    </row>
    <row r="398" spans="2:14">
      <c r="B398" s="195" t="s">
        <v>1337</v>
      </c>
      <c r="E398" s="231"/>
      <c r="F398" s="232"/>
      <c r="G398" s="198"/>
      <c r="H398" s="179" t="s">
        <v>468</v>
      </c>
      <c r="I398" s="178"/>
      <c r="J398" s="174" t="s">
        <v>1596</v>
      </c>
      <c r="K398" s="174"/>
      <c r="N398" s="174" t="str">
        <f ca="1">INDIRECT($B$1&amp;B398)&amp;""</f>
        <v/>
      </c>
    </row>
    <row r="399" spans="2:14">
      <c r="B399" s="195" t="s">
        <v>660</v>
      </c>
      <c r="E399" s="231"/>
      <c r="F399" s="232"/>
      <c r="G399" s="196" t="s">
        <v>1236</v>
      </c>
      <c r="H399" s="179" t="s">
        <v>552</v>
      </c>
      <c r="I399" s="178"/>
      <c r="J399" s="174" t="s">
        <v>1214</v>
      </c>
      <c r="K399" s="174"/>
      <c r="N399" s="174" t="str">
        <f ca="1">INDIRECT($B$1&amp;B399)&amp;""</f>
        <v/>
      </c>
    </row>
    <row r="400" spans="2:14">
      <c r="B400" s="195" t="s">
        <v>661</v>
      </c>
      <c r="E400" s="231"/>
      <c r="F400" s="232"/>
      <c r="G400" s="197"/>
      <c r="H400" s="179" t="s">
        <v>407</v>
      </c>
      <c r="I400" s="178"/>
      <c r="J400" s="174" t="s">
        <v>1583</v>
      </c>
      <c r="K400" s="174"/>
      <c r="N400" s="174">
        <f ca="1">INDIRECT($B$1&amp;B400)</f>
        <v>0</v>
      </c>
    </row>
    <row r="401" spans="2:14">
      <c r="B401" s="195" t="s">
        <v>1338</v>
      </c>
      <c r="E401" s="231"/>
      <c r="F401" s="232"/>
      <c r="G401" s="198"/>
      <c r="H401" s="179" t="s">
        <v>468</v>
      </c>
      <c r="I401" s="178"/>
      <c r="J401" s="174" t="s">
        <v>1596</v>
      </c>
      <c r="K401" s="174"/>
      <c r="N401" s="174" t="str">
        <f ca="1">INDIRECT($B$1&amp;B401)&amp;""</f>
        <v/>
      </c>
    </row>
    <row r="402" spans="2:14">
      <c r="B402" s="195" t="s">
        <v>1339</v>
      </c>
      <c r="E402" s="231"/>
      <c r="F402" s="232"/>
      <c r="G402" s="196" t="s">
        <v>1237</v>
      </c>
      <c r="H402" s="179" t="s">
        <v>552</v>
      </c>
      <c r="I402" s="178"/>
      <c r="J402" s="174" t="s">
        <v>1214</v>
      </c>
      <c r="K402" s="174"/>
      <c r="N402" s="174" t="str">
        <f ca="1">INDIRECT($B$1&amp;B402)&amp;""</f>
        <v/>
      </c>
    </row>
    <row r="403" spans="2:14">
      <c r="B403" s="195" t="s">
        <v>662</v>
      </c>
      <c r="E403" s="231"/>
      <c r="F403" s="232"/>
      <c r="G403" s="197"/>
      <c r="H403" s="179" t="s">
        <v>407</v>
      </c>
      <c r="I403" s="178"/>
      <c r="J403" s="174" t="s">
        <v>1583</v>
      </c>
      <c r="K403" s="174"/>
      <c r="N403" s="174">
        <f ca="1">INDIRECT($B$1&amp;B403)</f>
        <v>0</v>
      </c>
    </row>
    <row r="404" spans="2:14">
      <c r="B404" s="195" t="s">
        <v>1340</v>
      </c>
      <c r="E404" s="231"/>
      <c r="F404" s="232"/>
      <c r="G404" s="198"/>
      <c r="H404" s="179" t="s">
        <v>468</v>
      </c>
      <c r="I404" s="178"/>
      <c r="J404" s="174" t="s">
        <v>1596</v>
      </c>
      <c r="K404" s="174"/>
      <c r="N404" s="174" t="str">
        <f ca="1">INDIRECT($B$1&amp;B404)&amp;""</f>
        <v/>
      </c>
    </row>
    <row r="405" spans="2:14">
      <c r="B405" s="195" t="s">
        <v>663</v>
      </c>
      <c r="E405" s="231"/>
      <c r="F405" s="232"/>
      <c r="G405" s="196" t="s">
        <v>1238</v>
      </c>
      <c r="H405" s="179" t="s">
        <v>552</v>
      </c>
      <c r="I405" s="178"/>
      <c r="J405" s="174" t="s">
        <v>1214</v>
      </c>
      <c r="K405" s="174"/>
      <c r="N405" s="174" t="str">
        <f ca="1">INDIRECT($B$1&amp;B405)&amp;""</f>
        <v/>
      </c>
    </row>
    <row r="406" spans="2:14">
      <c r="B406" s="195" t="s">
        <v>664</v>
      </c>
      <c r="E406" s="231"/>
      <c r="F406" s="232"/>
      <c r="G406" s="197"/>
      <c r="H406" s="179" t="s">
        <v>407</v>
      </c>
      <c r="I406" s="178"/>
      <c r="J406" s="174" t="s">
        <v>1583</v>
      </c>
      <c r="K406" s="174"/>
      <c r="N406" s="174">
        <f ca="1">INDIRECT($B$1&amp;B406)</f>
        <v>0</v>
      </c>
    </row>
    <row r="407" spans="2:14">
      <c r="B407" s="195" t="s">
        <v>665</v>
      </c>
      <c r="E407" s="231"/>
      <c r="F407" s="232"/>
      <c r="G407" s="198"/>
      <c r="H407" s="179" t="s">
        <v>468</v>
      </c>
      <c r="I407" s="178"/>
      <c r="J407" s="174" t="s">
        <v>1596</v>
      </c>
      <c r="K407" s="174"/>
      <c r="N407" s="174" t="str">
        <f ca="1">INDIRECT($B$1&amp;B407)&amp;""</f>
        <v/>
      </c>
    </row>
    <row r="408" spans="2:14">
      <c r="B408" s="195" t="s">
        <v>666</v>
      </c>
      <c r="E408" s="231"/>
      <c r="F408" s="232"/>
      <c r="G408" s="196" t="s">
        <v>1239</v>
      </c>
      <c r="H408" s="179" t="s">
        <v>552</v>
      </c>
      <c r="I408" s="178"/>
      <c r="J408" s="174" t="s">
        <v>1214</v>
      </c>
      <c r="K408" s="174"/>
      <c r="N408" s="174" t="str">
        <f ca="1">INDIRECT($B$1&amp;B408)&amp;""</f>
        <v/>
      </c>
    </row>
    <row r="409" spans="2:14">
      <c r="B409" s="195" t="s">
        <v>667</v>
      </c>
      <c r="E409" s="231"/>
      <c r="F409" s="232"/>
      <c r="G409" s="197"/>
      <c r="H409" s="179" t="s">
        <v>407</v>
      </c>
      <c r="I409" s="178"/>
      <c r="J409" s="174" t="s">
        <v>1583</v>
      </c>
      <c r="K409" s="174"/>
      <c r="N409" s="174">
        <f ca="1">INDIRECT($B$1&amp;B409)</f>
        <v>0</v>
      </c>
    </row>
    <row r="410" spans="2:14">
      <c r="B410" s="195" t="s">
        <v>1341</v>
      </c>
      <c r="E410" s="231"/>
      <c r="F410" s="232"/>
      <c r="G410" s="198"/>
      <c r="H410" s="179" t="s">
        <v>468</v>
      </c>
      <c r="I410" s="178"/>
      <c r="J410" s="174" t="s">
        <v>1596</v>
      </c>
      <c r="K410" s="174"/>
      <c r="N410" s="174" t="str">
        <f ca="1">INDIRECT($B$1&amp;B410)&amp;""</f>
        <v/>
      </c>
    </row>
    <row r="411" spans="2:14">
      <c r="B411" s="195" t="s">
        <v>668</v>
      </c>
      <c r="E411" s="231"/>
      <c r="F411" s="232"/>
      <c r="G411" s="196" t="s">
        <v>1240</v>
      </c>
      <c r="H411" s="179" t="s">
        <v>552</v>
      </c>
      <c r="I411" s="178"/>
      <c r="J411" s="174" t="s">
        <v>1214</v>
      </c>
      <c r="K411" s="174"/>
      <c r="N411" s="174" t="str">
        <f ca="1">INDIRECT($B$1&amp;B411)&amp;""</f>
        <v/>
      </c>
    </row>
    <row r="412" spans="2:14">
      <c r="B412" s="195" t="s">
        <v>669</v>
      </c>
      <c r="E412" s="231"/>
      <c r="F412" s="232"/>
      <c r="G412" s="197"/>
      <c r="H412" s="179" t="s">
        <v>407</v>
      </c>
      <c r="I412" s="178"/>
      <c r="J412" s="174" t="s">
        <v>1583</v>
      </c>
      <c r="K412" s="174"/>
      <c r="N412" s="174">
        <f ca="1">INDIRECT($B$1&amp;B412)</f>
        <v>0</v>
      </c>
    </row>
    <row r="413" spans="2:14">
      <c r="B413" s="195" t="s">
        <v>1342</v>
      </c>
      <c r="E413" s="231"/>
      <c r="F413" s="232"/>
      <c r="G413" s="198"/>
      <c r="H413" s="179" t="s">
        <v>468</v>
      </c>
      <c r="I413" s="178"/>
      <c r="J413" s="174" t="s">
        <v>1596</v>
      </c>
      <c r="K413" s="174"/>
      <c r="N413" s="174" t="str">
        <f ca="1">INDIRECT($B$1&amp;B413)&amp;""</f>
        <v/>
      </c>
    </row>
    <row r="414" spans="2:14">
      <c r="B414" s="195" t="s">
        <v>670</v>
      </c>
      <c r="E414" s="231"/>
      <c r="F414" s="232"/>
      <c r="G414" s="196" t="s">
        <v>1241</v>
      </c>
      <c r="H414" s="179" t="s">
        <v>552</v>
      </c>
      <c r="I414" s="178"/>
      <c r="J414" s="174" t="s">
        <v>1214</v>
      </c>
      <c r="K414" s="174"/>
      <c r="N414" s="174" t="str">
        <f ca="1">INDIRECT($B$1&amp;B414)&amp;""</f>
        <v/>
      </c>
    </row>
    <row r="415" spans="2:14">
      <c r="B415" s="195" t="s">
        <v>671</v>
      </c>
      <c r="E415" s="231"/>
      <c r="F415" s="232"/>
      <c r="G415" s="197"/>
      <c r="H415" s="179" t="s">
        <v>407</v>
      </c>
      <c r="I415" s="178"/>
      <c r="J415" s="174" t="s">
        <v>1583</v>
      </c>
      <c r="K415" s="174"/>
      <c r="N415" s="174">
        <f ca="1">INDIRECT($B$1&amp;B415)</f>
        <v>0</v>
      </c>
    </row>
    <row r="416" spans="2:14">
      <c r="B416" s="195" t="s">
        <v>1343</v>
      </c>
      <c r="E416" s="231"/>
      <c r="F416" s="232"/>
      <c r="G416" s="198"/>
      <c r="H416" s="179" t="s">
        <v>468</v>
      </c>
      <c r="I416" s="178"/>
      <c r="J416" s="174" t="s">
        <v>1596</v>
      </c>
      <c r="K416" s="174"/>
      <c r="N416" s="174" t="str">
        <f ca="1">INDIRECT($B$1&amp;B416)&amp;""</f>
        <v/>
      </c>
    </row>
    <row r="417" spans="2:22">
      <c r="B417" s="195" t="s">
        <v>672</v>
      </c>
      <c r="E417" s="231"/>
      <c r="F417" s="232"/>
      <c r="G417" s="196" t="s">
        <v>1242</v>
      </c>
      <c r="H417" s="179" t="s">
        <v>552</v>
      </c>
      <c r="I417" s="178"/>
      <c r="J417" s="174" t="s">
        <v>1214</v>
      </c>
      <c r="K417" s="174"/>
      <c r="N417" s="174" t="str">
        <f ca="1">INDIRECT($B$1&amp;B417)&amp;""</f>
        <v/>
      </c>
    </row>
    <row r="418" spans="2:22">
      <c r="B418" s="195" t="s">
        <v>673</v>
      </c>
      <c r="E418" s="231"/>
      <c r="F418" s="232"/>
      <c r="G418" s="197"/>
      <c r="H418" s="179" t="s">
        <v>407</v>
      </c>
      <c r="I418" s="178"/>
      <c r="J418" s="174" t="s">
        <v>1583</v>
      </c>
      <c r="K418" s="174"/>
      <c r="N418" s="174">
        <f ca="1">INDIRECT($B$1&amp;B418)</f>
        <v>0</v>
      </c>
    </row>
    <row r="419" spans="2:22">
      <c r="B419" s="195" t="s">
        <v>1344</v>
      </c>
      <c r="E419" s="231"/>
      <c r="F419" s="232"/>
      <c r="G419" s="198"/>
      <c r="H419" s="179" t="s">
        <v>468</v>
      </c>
      <c r="I419" s="178"/>
      <c r="J419" s="174" t="s">
        <v>1596</v>
      </c>
      <c r="K419" s="174"/>
      <c r="N419" s="174" t="str">
        <f ca="1">INDIRECT($B$1&amp;B419)&amp;""</f>
        <v/>
      </c>
    </row>
    <row r="420" spans="2:22">
      <c r="B420" s="195" t="s">
        <v>674</v>
      </c>
      <c r="E420" s="231"/>
      <c r="F420" s="232"/>
      <c r="G420" s="196" t="s">
        <v>1243</v>
      </c>
      <c r="H420" s="179" t="s">
        <v>552</v>
      </c>
      <c r="I420" s="178"/>
      <c r="J420" s="174" t="s">
        <v>1214</v>
      </c>
      <c r="K420" s="174"/>
      <c r="N420" s="174" t="str">
        <f ca="1">INDIRECT($B$1&amp;B420)&amp;""</f>
        <v/>
      </c>
    </row>
    <row r="421" spans="2:22">
      <c r="B421" s="195" t="s">
        <v>675</v>
      </c>
      <c r="E421" s="231"/>
      <c r="F421" s="232"/>
      <c r="G421" s="197"/>
      <c r="H421" s="179" t="s">
        <v>407</v>
      </c>
      <c r="I421" s="178"/>
      <c r="J421" s="174" t="s">
        <v>1583</v>
      </c>
      <c r="K421" s="174"/>
      <c r="N421" s="174">
        <f ca="1">INDIRECT($B$1&amp;B421)</f>
        <v>0</v>
      </c>
    </row>
    <row r="422" spans="2:22">
      <c r="B422" s="195" t="s">
        <v>676</v>
      </c>
      <c r="E422" s="228"/>
      <c r="F422" s="230"/>
      <c r="G422" s="198"/>
      <c r="H422" s="179" t="s">
        <v>468</v>
      </c>
      <c r="I422" s="178"/>
      <c r="J422" s="174" t="s">
        <v>1596</v>
      </c>
      <c r="K422" s="174"/>
      <c r="N422" s="174" t="str">
        <f ca="1">INDIRECT($B$1&amp;B422)&amp;""</f>
        <v/>
      </c>
    </row>
    <row r="424" spans="2:22">
      <c r="D424" t="s">
        <v>677</v>
      </c>
      <c r="P424" s="255">
        <f ca="1">N22</f>
        <v>0</v>
      </c>
    </row>
    <row r="425" spans="2:22">
      <c r="E425" s="174" t="s">
        <v>330</v>
      </c>
      <c r="F425" s="179"/>
      <c r="G425" s="177"/>
      <c r="H425" s="177"/>
      <c r="I425" s="178"/>
      <c r="J425" s="174" t="s">
        <v>1211</v>
      </c>
      <c r="K425" s="174">
        <v>4</v>
      </c>
      <c r="N425" s="254"/>
    </row>
    <row r="426" spans="2:22">
      <c r="B426" s="195" t="s">
        <v>704</v>
      </c>
      <c r="E426" s="196" t="s">
        <v>372</v>
      </c>
      <c r="F426" s="179" t="s">
        <v>439</v>
      </c>
      <c r="G426" s="177"/>
      <c r="H426" s="177"/>
      <c r="I426" s="178"/>
      <c r="J426" s="174" t="s">
        <v>1583</v>
      </c>
      <c r="K426" s="174" t="s">
        <v>475</v>
      </c>
      <c r="N426" s="174">
        <f t="shared" ref="N426:N442" ca="1" si="11">INDIRECT($B$1&amp;B426)</f>
        <v>0</v>
      </c>
      <c r="S426" s="247" t="str">
        <f ca="1">IF(P424&gt;0,IF(SUM(N426:N428)=0,T426,""),"")</f>
        <v/>
      </c>
      <c r="T426" s="260" t="s">
        <v>1408</v>
      </c>
    </row>
    <row r="427" spans="2:22">
      <c r="B427" s="195" t="s">
        <v>705</v>
      </c>
      <c r="E427" s="197"/>
      <c r="F427" s="199" t="s">
        <v>440</v>
      </c>
      <c r="G427" s="190"/>
      <c r="H427" s="190"/>
      <c r="I427" s="186"/>
      <c r="J427" s="174" t="s">
        <v>1584</v>
      </c>
      <c r="K427" s="174" t="s">
        <v>476</v>
      </c>
      <c r="N427" s="174">
        <f t="shared" ca="1" si="11"/>
        <v>0</v>
      </c>
      <c r="S427" s="247" t="str">
        <f ca="1">IF(P424&gt;0,IF(SUM(N427:N428)=0,T427,""),"")</f>
        <v/>
      </c>
      <c r="T427" s="250" t="s">
        <v>1415</v>
      </c>
    </row>
    <row r="428" spans="2:22">
      <c r="B428" s="195" t="s">
        <v>706</v>
      </c>
      <c r="E428" s="198"/>
      <c r="F428" s="228"/>
      <c r="G428" s="229"/>
      <c r="H428" s="229"/>
      <c r="I428" s="230"/>
      <c r="J428" s="174" t="s">
        <v>1584</v>
      </c>
      <c r="K428" s="174" t="s">
        <v>477</v>
      </c>
      <c r="N428" s="174">
        <f t="shared" ca="1" si="11"/>
        <v>0</v>
      </c>
      <c r="S428" s="247" t="str">
        <f ca="1">IF(N427&gt;0,IF(N428&gt;N427,V428,""),"")</f>
        <v/>
      </c>
      <c r="V428" s="250" t="s">
        <v>1684</v>
      </c>
    </row>
    <row r="429" spans="2:22">
      <c r="B429" s="195" t="s">
        <v>707</v>
      </c>
      <c r="E429" s="196" t="s">
        <v>373</v>
      </c>
      <c r="F429" s="179" t="s">
        <v>378</v>
      </c>
      <c r="G429" s="177"/>
      <c r="H429" s="177"/>
      <c r="I429" s="178"/>
      <c r="J429" s="174" t="s">
        <v>1583</v>
      </c>
      <c r="K429" s="174" t="s">
        <v>1248</v>
      </c>
      <c r="N429" s="174">
        <f t="shared" ca="1" si="11"/>
        <v>0</v>
      </c>
      <c r="S429" s="247" t="str">
        <f ca="1">IF(P424&gt;0,IF(SUM(N429:N430,N432:N434,N457)=0,T429,""),"")</f>
        <v/>
      </c>
      <c r="T429" s="249" t="s">
        <v>1412</v>
      </c>
    </row>
    <row r="430" spans="2:22">
      <c r="B430" s="195" t="s">
        <v>708</v>
      </c>
      <c r="E430" s="197"/>
      <c r="F430" s="179" t="s">
        <v>441</v>
      </c>
      <c r="G430" s="177"/>
      <c r="H430" s="177"/>
      <c r="I430" s="178"/>
      <c r="J430" s="174" t="s">
        <v>1583</v>
      </c>
      <c r="K430" s="174" t="s">
        <v>479</v>
      </c>
      <c r="N430" s="174">
        <f t="shared" ca="1" si="11"/>
        <v>0</v>
      </c>
    </row>
    <row r="431" spans="2:22">
      <c r="B431" s="195" t="s">
        <v>709</v>
      </c>
      <c r="E431" s="197"/>
      <c r="F431" s="179" t="s">
        <v>539</v>
      </c>
      <c r="G431" s="177"/>
      <c r="H431" s="177"/>
      <c r="I431" s="178"/>
      <c r="J431" s="174" t="s">
        <v>1583</v>
      </c>
      <c r="K431" s="174" t="s">
        <v>1248</v>
      </c>
      <c r="N431" s="247">
        <f t="shared" ca="1" si="11"/>
        <v>0</v>
      </c>
      <c r="S431" s="247" t="str">
        <f ca="1">IF(P424&gt;0,IF(N431&lt;0,T431,""),"")</f>
        <v/>
      </c>
      <c r="T431" s="250" t="s">
        <v>1609</v>
      </c>
    </row>
    <row r="432" spans="2:22">
      <c r="B432" s="195" t="s">
        <v>710</v>
      </c>
      <c r="E432" s="197"/>
      <c r="F432" s="179" t="s">
        <v>443</v>
      </c>
      <c r="G432" s="177"/>
      <c r="H432" s="177"/>
      <c r="I432" s="178"/>
      <c r="J432" s="174" t="s">
        <v>1583</v>
      </c>
      <c r="K432" s="174" t="s">
        <v>479</v>
      </c>
      <c r="N432" s="174">
        <f t="shared" ca="1" si="11"/>
        <v>0</v>
      </c>
    </row>
    <row r="433" spans="2:20">
      <c r="B433" s="195" t="s">
        <v>711</v>
      </c>
      <c r="E433" s="197"/>
      <c r="F433" s="179" t="s">
        <v>679</v>
      </c>
      <c r="G433" s="177"/>
      <c r="H433" s="177"/>
      <c r="I433" s="178"/>
      <c r="J433" s="174" t="s">
        <v>1583</v>
      </c>
      <c r="K433" s="174" t="s">
        <v>479</v>
      </c>
      <c r="N433" s="174">
        <f t="shared" ca="1" si="11"/>
        <v>0</v>
      </c>
    </row>
    <row r="434" spans="2:20">
      <c r="B434" s="195" t="s">
        <v>712</v>
      </c>
      <c r="E434" s="197"/>
      <c r="F434" s="179" t="s">
        <v>680</v>
      </c>
      <c r="G434" s="177"/>
      <c r="H434" s="177"/>
      <c r="I434" s="178"/>
      <c r="J434" s="174" t="s">
        <v>1583</v>
      </c>
      <c r="K434" s="174" t="s">
        <v>479</v>
      </c>
      <c r="N434" s="174">
        <f t="shared" ca="1" si="11"/>
        <v>0</v>
      </c>
    </row>
    <row r="435" spans="2:20">
      <c r="B435" s="195" t="s">
        <v>713</v>
      </c>
      <c r="E435" s="197"/>
      <c r="F435" s="179" t="s">
        <v>681</v>
      </c>
      <c r="G435" s="177"/>
      <c r="H435" s="177"/>
      <c r="I435" s="178"/>
      <c r="J435" s="174" t="s">
        <v>1583</v>
      </c>
      <c r="K435" s="174" t="s">
        <v>479</v>
      </c>
      <c r="N435" s="174">
        <f t="shared" ca="1" si="11"/>
        <v>0</v>
      </c>
      <c r="P435" s="251">
        <f ca="1">SUM(N435:N442)</f>
        <v>0</v>
      </c>
      <c r="S435" s="247" t="str">
        <f ca="1">IF(P424&gt;0,IF(N432&gt;0,IF(N432=P435,"",T435),""),"")</f>
        <v/>
      </c>
      <c r="T435" s="250" t="s">
        <v>1601</v>
      </c>
    </row>
    <row r="436" spans="2:20">
      <c r="B436" s="195" t="s">
        <v>714</v>
      </c>
      <c r="E436" s="197"/>
      <c r="F436" s="179" t="s">
        <v>682</v>
      </c>
      <c r="G436" s="177"/>
      <c r="H436" s="177"/>
      <c r="I436" s="178"/>
      <c r="J436" s="174" t="s">
        <v>1583</v>
      </c>
      <c r="K436" s="174" t="s">
        <v>479</v>
      </c>
      <c r="N436" s="174">
        <f t="shared" ca="1" si="11"/>
        <v>0</v>
      </c>
    </row>
    <row r="437" spans="2:20">
      <c r="B437" s="195" t="s">
        <v>715</v>
      </c>
      <c r="E437" s="197"/>
      <c r="F437" s="179" t="s">
        <v>683</v>
      </c>
      <c r="G437" s="177"/>
      <c r="H437" s="177"/>
      <c r="I437" s="178"/>
      <c r="J437" s="174" t="s">
        <v>1583</v>
      </c>
      <c r="K437" s="174" t="s">
        <v>479</v>
      </c>
      <c r="N437" s="174">
        <f t="shared" ca="1" si="11"/>
        <v>0</v>
      </c>
    </row>
    <row r="438" spans="2:20">
      <c r="B438" s="195" t="s">
        <v>716</v>
      </c>
      <c r="E438" s="197"/>
      <c r="F438" s="179" t="s">
        <v>684</v>
      </c>
      <c r="G438" s="177"/>
      <c r="H438" s="177"/>
      <c r="I438" s="178"/>
      <c r="J438" s="174" t="s">
        <v>1583</v>
      </c>
      <c r="K438" s="174" t="s">
        <v>479</v>
      </c>
      <c r="N438" s="174">
        <f t="shared" ca="1" si="11"/>
        <v>0</v>
      </c>
    </row>
    <row r="439" spans="2:20">
      <c r="B439" s="195" t="s">
        <v>717</v>
      </c>
      <c r="E439" s="197"/>
      <c r="F439" s="179" t="s">
        <v>685</v>
      </c>
      <c r="G439" s="177"/>
      <c r="H439" s="177"/>
      <c r="I439" s="178"/>
      <c r="J439" s="174" t="s">
        <v>1583</v>
      </c>
      <c r="K439" s="174" t="s">
        <v>479</v>
      </c>
      <c r="N439" s="174">
        <f t="shared" ca="1" si="11"/>
        <v>0</v>
      </c>
    </row>
    <row r="440" spans="2:20">
      <c r="B440" s="195" t="s">
        <v>718</v>
      </c>
      <c r="E440" s="197"/>
      <c r="F440" s="179" t="s">
        <v>686</v>
      </c>
      <c r="G440" s="177"/>
      <c r="H440" s="177"/>
      <c r="I440" s="178"/>
      <c r="J440" s="174" t="s">
        <v>1583</v>
      </c>
      <c r="K440" s="174" t="s">
        <v>479</v>
      </c>
      <c r="N440" s="174">
        <f t="shared" ca="1" si="11"/>
        <v>0</v>
      </c>
    </row>
    <row r="441" spans="2:20">
      <c r="B441" s="195" t="s">
        <v>719</v>
      </c>
      <c r="E441" s="197"/>
      <c r="F441" s="179" t="s">
        <v>687</v>
      </c>
      <c r="G441" s="177"/>
      <c r="H441" s="177"/>
      <c r="I441" s="178"/>
      <c r="J441" s="174" t="s">
        <v>1583</v>
      </c>
      <c r="K441" s="174" t="s">
        <v>479</v>
      </c>
      <c r="N441" s="174">
        <f t="shared" ca="1" si="11"/>
        <v>0</v>
      </c>
    </row>
    <row r="442" spans="2:20">
      <c r="B442" s="195" t="s">
        <v>720</v>
      </c>
      <c r="E442" s="197"/>
      <c r="F442" s="199" t="s">
        <v>688</v>
      </c>
      <c r="G442" s="177"/>
      <c r="H442" s="177"/>
      <c r="I442" s="178"/>
      <c r="J442" s="174" t="s">
        <v>1583</v>
      </c>
      <c r="K442" s="174" t="s">
        <v>479</v>
      </c>
      <c r="N442" s="174">
        <f t="shared" ca="1" si="11"/>
        <v>0</v>
      </c>
    </row>
    <row r="443" spans="2:20">
      <c r="B443" s="195" t="s">
        <v>721</v>
      </c>
      <c r="E443" s="198"/>
      <c r="F443" s="198"/>
      <c r="G443" s="179" t="s">
        <v>405</v>
      </c>
      <c r="H443" s="177"/>
      <c r="I443" s="178"/>
      <c r="J443" s="174" t="s">
        <v>1214</v>
      </c>
      <c r="K443" s="174"/>
      <c r="N443" s="174" t="str">
        <f ca="1">INDIRECT($B$1&amp;B443)&amp;""</f>
        <v/>
      </c>
    </row>
    <row r="444" spans="2:20">
      <c r="B444" s="195" t="s">
        <v>722</v>
      </c>
      <c r="E444" s="196" t="s">
        <v>678</v>
      </c>
      <c r="F444" s="196" t="s">
        <v>689</v>
      </c>
      <c r="G444" s="179" t="s">
        <v>698</v>
      </c>
      <c r="H444" s="177"/>
      <c r="I444" s="178"/>
      <c r="J444" s="174" t="s">
        <v>1583</v>
      </c>
      <c r="K444" s="174" t="s">
        <v>1248</v>
      </c>
      <c r="N444" s="174">
        <f t="shared" ref="N444:N449" ca="1" si="12">INDIRECT($B$1&amp;B444)</f>
        <v>0</v>
      </c>
      <c r="P444" s="251">
        <f ca="1">SUM(N444:N449)</f>
        <v>0</v>
      </c>
      <c r="S444" s="247" t="str">
        <f ca="1">IF(P424&gt;0,IF(N430&gt;0,IF(N430=P444,"",T444),""),"")</f>
        <v/>
      </c>
      <c r="T444" s="250" t="s">
        <v>1600</v>
      </c>
    </row>
    <row r="445" spans="2:20">
      <c r="B445" s="195" t="s">
        <v>723</v>
      </c>
      <c r="E445" s="197"/>
      <c r="F445" s="198"/>
      <c r="G445" s="179" t="s">
        <v>699</v>
      </c>
      <c r="H445" s="177"/>
      <c r="I445" s="178"/>
      <c r="J445" s="174" t="s">
        <v>1583</v>
      </c>
      <c r="K445" s="174" t="s">
        <v>1248</v>
      </c>
      <c r="N445" s="174">
        <f t="shared" ca="1" si="12"/>
        <v>0</v>
      </c>
    </row>
    <row r="446" spans="2:20">
      <c r="B446" s="195" t="s">
        <v>724</v>
      </c>
      <c r="E446" s="197"/>
      <c r="F446" s="196" t="s">
        <v>690</v>
      </c>
      <c r="G446" s="179" t="s">
        <v>700</v>
      </c>
      <c r="H446" s="177"/>
      <c r="I446" s="178"/>
      <c r="J446" s="174" t="s">
        <v>1583</v>
      </c>
      <c r="K446" s="174" t="s">
        <v>1248</v>
      </c>
      <c r="N446" s="174">
        <f t="shared" ca="1" si="12"/>
        <v>0</v>
      </c>
    </row>
    <row r="447" spans="2:20">
      <c r="B447" s="195" t="s">
        <v>725</v>
      </c>
      <c r="E447" s="197"/>
      <c r="F447" s="198"/>
      <c r="G447" s="179" t="s">
        <v>701</v>
      </c>
      <c r="H447" s="177"/>
      <c r="I447" s="178"/>
      <c r="J447" s="174" t="s">
        <v>1583</v>
      </c>
      <c r="K447" s="174" t="s">
        <v>1248</v>
      </c>
      <c r="N447" s="174">
        <f t="shared" ca="1" si="12"/>
        <v>0</v>
      </c>
    </row>
    <row r="448" spans="2:20">
      <c r="B448" s="195" t="s">
        <v>726</v>
      </c>
      <c r="E448" s="197"/>
      <c r="F448" s="196" t="s">
        <v>691</v>
      </c>
      <c r="G448" s="179" t="s">
        <v>702</v>
      </c>
      <c r="H448" s="177"/>
      <c r="I448" s="178"/>
      <c r="J448" s="174" t="s">
        <v>1583</v>
      </c>
      <c r="K448" s="174" t="s">
        <v>1248</v>
      </c>
      <c r="N448" s="174">
        <f t="shared" ca="1" si="12"/>
        <v>0</v>
      </c>
    </row>
    <row r="449" spans="2:14">
      <c r="B449" s="195" t="s">
        <v>727</v>
      </c>
      <c r="E449" s="198"/>
      <c r="F449" s="198"/>
      <c r="G449" s="179" t="s">
        <v>703</v>
      </c>
      <c r="H449" s="177"/>
      <c r="I449" s="178"/>
      <c r="J449" s="174" t="s">
        <v>1583</v>
      </c>
      <c r="K449" s="174" t="s">
        <v>1248</v>
      </c>
      <c r="N449" s="174">
        <f t="shared" ca="1" si="12"/>
        <v>0</v>
      </c>
    </row>
    <row r="450" spans="2:14">
      <c r="B450" s="195" t="s">
        <v>728</v>
      </c>
      <c r="E450" s="199" t="s">
        <v>420</v>
      </c>
      <c r="F450" s="186"/>
      <c r="G450" s="233" t="s">
        <v>1234</v>
      </c>
      <c r="H450" s="179" t="s">
        <v>467</v>
      </c>
      <c r="I450" s="178"/>
      <c r="J450" s="174" t="s">
        <v>1214</v>
      </c>
      <c r="K450" s="174"/>
      <c r="N450" s="174" t="str">
        <f ca="1">INDIRECT($B$1&amp;B450)&amp;""</f>
        <v/>
      </c>
    </row>
    <row r="451" spans="2:14">
      <c r="B451" s="195" t="s">
        <v>729</v>
      </c>
      <c r="E451" s="231"/>
      <c r="F451" s="232"/>
      <c r="G451" s="259"/>
      <c r="H451" s="179" t="s">
        <v>407</v>
      </c>
      <c r="I451" s="178"/>
      <c r="J451" s="174" t="s">
        <v>1583</v>
      </c>
      <c r="K451" s="174"/>
      <c r="N451" s="174">
        <f ca="1">INDIRECT($B$1&amp;B451)</f>
        <v>0</v>
      </c>
    </row>
    <row r="452" spans="2:14">
      <c r="B452" s="195" t="s">
        <v>1345</v>
      </c>
      <c r="E452" s="231"/>
      <c r="F452" s="232"/>
      <c r="G452" s="234"/>
      <c r="H452" s="179" t="s">
        <v>468</v>
      </c>
      <c r="I452" s="178"/>
      <c r="J452" s="174" t="s">
        <v>1596</v>
      </c>
      <c r="K452" s="174"/>
      <c r="N452" s="174" t="str">
        <f ca="1">INDIRECT($B$1&amp;B452)&amp;""</f>
        <v/>
      </c>
    </row>
    <row r="453" spans="2:14">
      <c r="B453" s="195" t="s">
        <v>730</v>
      </c>
      <c r="E453" s="231"/>
      <c r="F453" s="232"/>
      <c r="G453" s="233" t="s">
        <v>1235</v>
      </c>
      <c r="H453" s="179" t="s">
        <v>467</v>
      </c>
      <c r="I453" s="178"/>
      <c r="J453" s="174" t="s">
        <v>1214</v>
      </c>
      <c r="K453" s="174"/>
      <c r="N453" s="174" t="str">
        <f ca="1">INDIRECT($B$1&amp;B453)&amp;""</f>
        <v/>
      </c>
    </row>
    <row r="454" spans="2:14">
      <c r="B454" s="195" t="s">
        <v>731</v>
      </c>
      <c r="E454" s="231"/>
      <c r="F454" s="232"/>
      <c r="G454" s="259"/>
      <c r="H454" s="179" t="s">
        <v>407</v>
      </c>
      <c r="I454" s="178"/>
      <c r="J454" s="174" t="s">
        <v>1583</v>
      </c>
      <c r="K454" s="174"/>
      <c r="N454" s="174">
        <f ca="1">INDIRECT($B$1&amp;B454)</f>
        <v>0</v>
      </c>
    </row>
    <row r="455" spans="2:14">
      <c r="B455" s="195" t="s">
        <v>1346</v>
      </c>
      <c r="E455" s="231"/>
      <c r="F455" s="232"/>
      <c r="G455" s="234"/>
      <c r="H455" s="179" t="s">
        <v>468</v>
      </c>
      <c r="I455" s="178"/>
      <c r="J455" s="174" t="s">
        <v>1596</v>
      </c>
      <c r="K455" s="174"/>
      <c r="N455" s="174" t="str">
        <f ca="1">INDIRECT($B$1&amp;B455)&amp;""</f>
        <v/>
      </c>
    </row>
    <row r="456" spans="2:14">
      <c r="B456" s="195" t="s">
        <v>732</v>
      </c>
      <c r="E456" s="231"/>
      <c r="F456" s="232"/>
      <c r="G456" s="233" t="s">
        <v>1236</v>
      </c>
      <c r="H456" s="179" t="s">
        <v>467</v>
      </c>
      <c r="I456" s="178"/>
      <c r="J456" s="174" t="s">
        <v>1214</v>
      </c>
      <c r="K456" s="174"/>
      <c r="N456" s="174" t="str">
        <f ca="1">INDIRECT($B$1&amp;B456)&amp;""</f>
        <v/>
      </c>
    </row>
    <row r="457" spans="2:14">
      <c r="B457" s="195" t="s">
        <v>733</v>
      </c>
      <c r="E457" s="231"/>
      <c r="F457" s="232"/>
      <c r="G457" s="259"/>
      <c r="H457" s="179" t="s">
        <v>407</v>
      </c>
      <c r="I457" s="178"/>
      <c r="J457" s="174" t="s">
        <v>1583</v>
      </c>
      <c r="K457" s="174"/>
      <c r="N457" s="174">
        <f ca="1">INDIRECT($B$1&amp;B457)</f>
        <v>0</v>
      </c>
    </row>
    <row r="458" spans="2:14">
      <c r="B458" s="195" t="s">
        <v>1347</v>
      </c>
      <c r="E458" s="231"/>
      <c r="F458" s="232"/>
      <c r="G458" s="234"/>
      <c r="H458" s="179" t="s">
        <v>468</v>
      </c>
      <c r="I458" s="178"/>
      <c r="J458" s="174" t="s">
        <v>1596</v>
      </c>
      <c r="K458" s="174"/>
      <c r="N458" s="174" t="str">
        <f ca="1">INDIRECT($B$1&amp;B458)&amp;""</f>
        <v/>
      </c>
    </row>
    <row r="459" spans="2:14">
      <c r="B459" s="195" t="s">
        <v>734</v>
      </c>
      <c r="E459" s="231"/>
      <c r="F459" s="232"/>
      <c r="G459" s="233" t="s">
        <v>1237</v>
      </c>
      <c r="H459" s="179" t="s">
        <v>467</v>
      </c>
      <c r="I459" s="178"/>
      <c r="J459" s="174" t="s">
        <v>1214</v>
      </c>
      <c r="K459" s="174"/>
      <c r="N459" s="174" t="str">
        <f ca="1">INDIRECT($B$1&amp;B459)&amp;""</f>
        <v/>
      </c>
    </row>
    <row r="460" spans="2:14">
      <c r="B460" s="195" t="s">
        <v>735</v>
      </c>
      <c r="E460" s="231"/>
      <c r="F460" s="232"/>
      <c r="G460" s="259"/>
      <c r="H460" s="179" t="s">
        <v>407</v>
      </c>
      <c r="I460" s="178"/>
      <c r="J460" s="174" t="s">
        <v>1583</v>
      </c>
      <c r="K460" s="174"/>
      <c r="N460" s="174">
        <f ca="1">INDIRECT($B$1&amp;B460)</f>
        <v>0</v>
      </c>
    </row>
    <row r="461" spans="2:14">
      <c r="B461" s="195" t="s">
        <v>1348</v>
      </c>
      <c r="E461" s="231"/>
      <c r="F461" s="232"/>
      <c r="G461" s="234"/>
      <c r="H461" s="179" t="s">
        <v>468</v>
      </c>
      <c r="I461" s="178"/>
      <c r="J461" s="174" t="s">
        <v>1596</v>
      </c>
      <c r="K461" s="174"/>
      <c r="N461" s="174" t="str">
        <f ca="1">INDIRECT($B$1&amp;B461)&amp;""</f>
        <v/>
      </c>
    </row>
    <row r="462" spans="2:14">
      <c r="B462" s="195" t="s">
        <v>736</v>
      </c>
      <c r="E462" s="231"/>
      <c r="F462" s="232"/>
      <c r="G462" s="233" t="s">
        <v>1238</v>
      </c>
      <c r="H462" s="179" t="s">
        <v>467</v>
      </c>
      <c r="I462" s="178"/>
      <c r="J462" s="174" t="s">
        <v>1214</v>
      </c>
      <c r="K462" s="174"/>
      <c r="N462" s="174" t="str">
        <f ca="1">INDIRECT($B$1&amp;B462)&amp;""</f>
        <v/>
      </c>
    </row>
    <row r="463" spans="2:14">
      <c r="B463" s="195" t="s">
        <v>737</v>
      </c>
      <c r="E463" s="231"/>
      <c r="F463" s="232"/>
      <c r="G463" s="259"/>
      <c r="H463" s="179" t="s">
        <v>407</v>
      </c>
      <c r="I463" s="178"/>
      <c r="J463" s="174" t="s">
        <v>1583</v>
      </c>
      <c r="K463" s="174"/>
      <c r="N463" s="174">
        <f ca="1">INDIRECT($B$1&amp;B463)</f>
        <v>0</v>
      </c>
    </row>
    <row r="464" spans="2:14">
      <c r="B464" s="195" t="s">
        <v>1349</v>
      </c>
      <c r="E464" s="231"/>
      <c r="F464" s="232"/>
      <c r="G464" s="234"/>
      <c r="H464" s="179" t="s">
        <v>468</v>
      </c>
      <c r="I464" s="178"/>
      <c r="J464" s="174" t="s">
        <v>1596</v>
      </c>
      <c r="K464" s="174"/>
      <c r="N464" s="174" t="str">
        <f ca="1">INDIRECT($B$1&amp;B464)&amp;""</f>
        <v/>
      </c>
    </row>
    <row r="465" spans="2:14">
      <c r="B465" s="195" t="s">
        <v>738</v>
      </c>
      <c r="E465" s="231"/>
      <c r="F465" s="232"/>
      <c r="G465" s="233" t="s">
        <v>1239</v>
      </c>
      <c r="H465" s="179" t="s">
        <v>467</v>
      </c>
      <c r="I465" s="178"/>
      <c r="J465" s="174" t="s">
        <v>1214</v>
      </c>
      <c r="K465" s="174"/>
      <c r="N465" s="174" t="str">
        <f ca="1">INDIRECT($B$1&amp;B465)&amp;""</f>
        <v/>
      </c>
    </row>
    <row r="466" spans="2:14">
      <c r="B466" s="195" t="s">
        <v>739</v>
      </c>
      <c r="E466" s="231"/>
      <c r="F466" s="232"/>
      <c r="G466" s="259"/>
      <c r="H466" s="179" t="s">
        <v>407</v>
      </c>
      <c r="I466" s="178"/>
      <c r="J466" s="174" t="s">
        <v>1583</v>
      </c>
      <c r="K466" s="174"/>
      <c r="N466" s="174">
        <f ca="1">INDIRECT($B$1&amp;B466)</f>
        <v>0</v>
      </c>
    </row>
    <row r="467" spans="2:14">
      <c r="B467" s="195" t="s">
        <v>1350</v>
      </c>
      <c r="E467" s="231"/>
      <c r="F467" s="232"/>
      <c r="G467" s="234"/>
      <c r="H467" s="179" t="s">
        <v>468</v>
      </c>
      <c r="I467" s="178"/>
      <c r="J467" s="174" t="s">
        <v>1596</v>
      </c>
      <c r="K467" s="174"/>
      <c r="N467" s="174" t="str">
        <f ca="1">INDIRECT($B$1&amp;B467)&amp;""</f>
        <v/>
      </c>
    </row>
    <row r="468" spans="2:14">
      <c r="B468" s="195" t="s">
        <v>740</v>
      </c>
      <c r="E468" s="231"/>
      <c r="F468" s="232"/>
      <c r="G468" s="233" t="s">
        <v>1240</v>
      </c>
      <c r="H468" s="179" t="s">
        <v>467</v>
      </c>
      <c r="I468" s="178"/>
      <c r="J468" s="174" t="s">
        <v>1214</v>
      </c>
      <c r="K468" s="174"/>
      <c r="N468" s="174" t="str">
        <f ca="1">INDIRECT($B$1&amp;B468)&amp;""</f>
        <v/>
      </c>
    </row>
    <row r="469" spans="2:14">
      <c r="B469" s="195" t="s">
        <v>741</v>
      </c>
      <c r="E469" s="231"/>
      <c r="F469" s="232"/>
      <c r="G469" s="259"/>
      <c r="H469" s="179" t="s">
        <v>407</v>
      </c>
      <c r="I469" s="178"/>
      <c r="J469" s="174" t="s">
        <v>1583</v>
      </c>
      <c r="K469" s="174"/>
      <c r="N469" s="174">
        <f ca="1">INDIRECT($B$1&amp;B469)</f>
        <v>0</v>
      </c>
    </row>
    <row r="470" spans="2:14">
      <c r="B470" s="195" t="s">
        <v>1351</v>
      </c>
      <c r="E470" s="231"/>
      <c r="F470" s="232"/>
      <c r="G470" s="234"/>
      <c r="H470" s="179" t="s">
        <v>468</v>
      </c>
      <c r="I470" s="178"/>
      <c r="J470" s="174" t="s">
        <v>1596</v>
      </c>
      <c r="K470" s="174"/>
      <c r="N470" s="174" t="str">
        <f ca="1">INDIRECT($B$1&amp;B470)&amp;""</f>
        <v/>
      </c>
    </row>
    <row r="471" spans="2:14">
      <c r="B471" s="195" t="s">
        <v>742</v>
      </c>
      <c r="E471" s="231"/>
      <c r="F471" s="232"/>
      <c r="G471" s="233" t="s">
        <v>1241</v>
      </c>
      <c r="H471" s="179" t="s">
        <v>467</v>
      </c>
      <c r="I471" s="178"/>
      <c r="J471" s="174" t="s">
        <v>1214</v>
      </c>
      <c r="K471" s="174"/>
      <c r="N471" s="174" t="str">
        <f ca="1">INDIRECT($B$1&amp;B471)&amp;""</f>
        <v/>
      </c>
    </row>
    <row r="472" spans="2:14">
      <c r="B472" s="195" t="s">
        <v>743</v>
      </c>
      <c r="E472" s="231"/>
      <c r="F472" s="232"/>
      <c r="G472" s="259"/>
      <c r="H472" s="179" t="s">
        <v>407</v>
      </c>
      <c r="I472" s="178"/>
      <c r="J472" s="174" t="s">
        <v>1583</v>
      </c>
      <c r="K472" s="174"/>
      <c r="N472" s="174">
        <f ca="1">INDIRECT($B$1&amp;B472)</f>
        <v>0</v>
      </c>
    </row>
    <row r="473" spans="2:14">
      <c r="B473" s="195" t="s">
        <v>1352</v>
      </c>
      <c r="E473" s="228"/>
      <c r="F473" s="230"/>
      <c r="G473" s="234"/>
      <c r="H473" s="179" t="s">
        <v>468</v>
      </c>
      <c r="I473" s="178"/>
      <c r="J473" s="174" t="s">
        <v>1596</v>
      </c>
      <c r="K473" s="174"/>
      <c r="N473" s="174" t="str">
        <f ca="1">INDIRECT($B$1&amp;B473)&amp;""</f>
        <v/>
      </c>
    </row>
    <row r="474" spans="2:14">
      <c r="B474" s="195" t="s">
        <v>744</v>
      </c>
      <c r="E474" s="199" t="s">
        <v>538</v>
      </c>
      <c r="F474" s="186"/>
      <c r="G474" s="233" t="s">
        <v>1234</v>
      </c>
      <c r="H474" s="179" t="s">
        <v>552</v>
      </c>
      <c r="I474" s="178"/>
      <c r="J474" s="174" t="s">
        <v>1214</v>
      </c>
      <c r="K474" s="174"/>
      <c r="N474" s="174" t="str">
        <f ca="1">INDIRECT($B$1&amp;B474)&amp;""</f>
        <v/>
      </c>
    </row>
    <row r="475" spans="2:14">
      <c r="B475" s="195" t="s">
        <v>745</v>
      </c>
      <c r="E475" s="231"/>
      <c r="F475" s="232"/>
      <c r="G475" s="259"/>
      <c r="H475" s="179" t="s">
        <v>407</v>
      </c>
      <c r="I475" s="178"/>
      <c r="J475" s="174" t="s">
        <v>1583</v>
      </c>
      <c r="K475" s="174"/>
      <c r="N475" s="174">
        <f ca="1">INDIRECT($B$1&amp;B475)</f>
        <v>0</v>
      </c>
    </row>
    <row r="476" spans="2:14">
      <c r="B476" s="195" t="s">
        <v>1353</v>
      </c>
      <c r="E476" s="231"/>
      <c r="F476" s="232"/>
      <c r="G476" s="234"/>
      <c r="H476" s="179" t="s">
        <v>468</v>
      </c>
      <c r="I476" s="178"/>
      <c r="J476" s="174" t="s">
        <v>1596</v>
      </c>
      <c r="K476" s="174"/>
      <c r="N476" s="174" t="str">
        <f ca="1">INDIRECT($B$1&amp;B476)&amp;""</f>
        <v/>
      </c>
    </row>
    <row r="477" spans="2:14">
      <c r="B477" s="195" t="s">
        <v>746</v>
      </c>
      <c r="E477" s="231"/>
      <c r="F477" s="232"/>
      <c r="G477" s="233" t="s">
        <v>1235</v>
      </c>
      <c r="H477" s="179" t="s">
        <v>552</v>
      </c>
      <c r="I477" s="178"/>
      <c r="J477" s="174" t="s">
        <v>1214</v>
      </c>
      <c r="K477" s="174"/>
      <c r="N477" s="174" t="str">
        <f ca="1">INDIRECT($B$1&amp;B477)&amp;""</f>
        <v/>
      </c>
    </row>
    <row r="478" spans="2:14">
      <c r="B478" s="195" t="s">
        <v>747</v>
      </c>
      <c r="E478" s="231"/>
      <c r="F478" s="232"/>
      <c r="G478" s="259"/>
      <c r="H478" s="179" t="s">
        <v>407</v>
      </c>
      <c r="I478" s="178"/>
      <c r="J478" s="174" t="s">
        <v>1583</v>
      </c>
      <c r="K478" s="174"/>
      <c r="N478" s="174">
        <f ca="1">INDIRECT($B$1&amp;B478)</f>
        <v>0</v>
      </c>
    </row>
    <row r="479" spans="2:14">
      <c r="B479" s="195" t="s">
        <v>1354</v>
      </c>
      <c r="E479" s="231"/>
      <c r="F479" s="232"/>
      <c r="G479" s="234"/>
      <c r="H479" s="179" t="s">
        <v>468</v>
      </c>
      <c r="I479" s="178"/>
      <c r="J479" s="174" t="s">
        <v>1596</v>
      </c>
      <c r="K479" s="174"/>
      <c r="N479" s="174" t="str">
        <f ca="1">INDIRECT($B$1&amp;B479)&amp;""</f>
        <v/>
      </c>
    </row>
    <row r="480" spans="2:14">
      <c r="B480" s="195" t="s">
        <v>748</v>
      </c>
      <c r="E480" s="231"/>
      <c r="F480" s="232"/>
      <c r="G480" s="233" t="s">
        <v>1236</v>
      </c>
      <c r="H480" s="179" t="s">
        <v>552</v>
      </c>
      <c r="I480" s="178"/>
      <c r="J480" s="174" t="s">
        <v>1214</v>
      </c>
      <c r="K480" s="174"/>
      <c r="N480" s="174" t="str">
        <f ca="1">INDIRECT($B$1&amp;B480)&amp;""</f>
        <v/>
      </c>
    </row>
    <row r="481" spans="2:14">
      <c r="B481" s="195" t="s">
        <v>749</v>
      </c>
      <c r="E481" s="231"/>
      <c r="F481" s="232"/>
      <c r="G481" s="259"/>
      <c r="H481" s="179" t="s">
        <v>407</v>
      </c>
      <c r="I481" s="178"/>
      <c r="J481" s="174" t="s">
        <v>1583</v>
      </c>
      <c r="K481" s="174"/>
      <c r="N481" s="174">
        <f ca="1">INDIRECT($B$1&amp;B481)</f>
        <v>0</v>
      </c>
    </row>
    <row r="482" spans="2:14">
      <c r="B482" s="195" t="s">
        <v>1355</v>
      </c>
      <c r="E482" s="231"/>
      <c r="F482" s="232"/>
      <c r="G482" s="234"/>
      <c r="H482" s="179" t="s">
        <v>468</v>
      </c>
      <c r="I482" s="178"/>
      <c r="J482" s="174" t="s">
        <v>1596</v>
      </c>
      <c r="K482" s="174"/>
      <c r="N482" s="174" t="str">
        <f ca="1">INDIRECT($B$1&amp;B482)&amp;""</f>
        <v/>
      </c>
    </row>
    <row r="483" spans="2:14">
      <c r="B483" s="195" t="s">
        <v>750</v>
      </c>
      <c r="E483" s="231"/>
      <c r="F483" s="232"/>
      <c r="G483" s="233" t="s">
        <v>1237</v>
      </c>
      <c r="H483" s="179" t="s">
        <v>552</v>
      </c>
      <c r="I483" s="178"/>
      <c r="J483" s="174" t="s">
        <v>1214</v>
      </c>
      <c r="K483" s="174"/>
      <c r="N483" s="174" t="str">
        <f ca="1">INDIRECT($B$1&amp;B483)&amp;""</f>
        <v/>
      </c>
    </row>
    <row r="484" spans="2:14">
      <c r="B484" s="195" t="s">
        <v>751</v>
      </c>
      <c r="E484" s="231"/>
      <c r="F484" s="232"/>
      <c r="G484" s="259"/>
      <c r="H484" s="179" t="s">
        <v>407</v>
      </c>
      <c r="I484" s="178"/>
      <c r="J484" s="174" t="s">
        <v>1583</v>
      </c>
      <c r="K484" s="174"/>
      <c r="N484" s="174">
        <f ca="1">INDIRECT($B$1&amp;B484)</f>
        <v>0</v>
      </c>
    </row>
    <row r="485" spans="2:14">
      <c r="B485" s="195" t="s">
        <v>1356</v>
      </c>
      <c r="E485" s="231"/>
      <c r="F485" s="232"/>
      <c r="G485" s="234"/>
      <c r="H485" s="179" t="s">
        <v>468</v>
      </c>
      <c r="I485" s="178"/>
      <c r="J485" s="174" t="s">
        <v>1596</v>
      </c>
      <c r="K485" s="174"/>
      <c r="N485" s="174" t="str">
        <f ca="1">INDIRECT($B$1&amp;B485)&amp;""</f>
        <v/>
      </c>
    </row>
    <row r="486" spans="2:14">
      <c r="B486" s="195" t="s">
        <v>752</v>
      </c>
      <c r="E486" s="231"/>
      <c r="F486" s="232"/>
      <c r="G486" s="233" t="s">
        <v>1238</v>
      </c>
      <c r="H486" s="179" t="s">
        <v>552</v>
      </c>
      <c r="I486" s="178"/>
      <c r="J486" s="174" t="s">
        <v>1214</v>
      </c>
      <c r="K486" s="174"/>
      <c r="N486" s="174" t="str">
        <f ca="1">INDIRECT($B$1&amp;B486)&amp;""</f>
        <v/>
      </c>
    </row>
    <row r="487" spans="2:14">
      <c r="B487" s="195" t="s">
        <v>753</v>
      </c>
      <c r="E487" s="231"/>
      <c r="F487" s="232"/>
      <c r="G487" s="259"/>
      <c r="H487" s="179" t="s">
        <v>407</v>
      </c>
      <c r="I487" s="178"/>
      <c r="J487" s="174" t="s">
        <v>1583</v>
      </c>
      <c r="K487" s="174"/>
      <c r="N487" s="174">
        <f ca="1">INDIRECT($B$1&amp;B487)</f>
        <v>0</v>
      </c>
    </row>
    <row r="488" spans="2:14">
      <c r="B488" s="195" t="s">
        <v>1357</v>
      </c>
      <c r="E488" s="231"/>
      <c r="F488" s="232"/>
      <c r="G488" s="234"/>
      <c r="H488" s="179" t="s">
        <v>468</v>
      </c>
      <c r="I488" s="178"/>
      <c r="J488" s="174" t="s">
        <v>1596</v>
      </c>
      <c r="K488" s="174"/>
      <c r="N488" s="174" t="str">
        <f ca="1">INDIRECT($B$1&amp;B488)&amp;""</f>
        <v/>
      </c>
    </row>
    <row r="489" spans="2:14">
      <c r="B489" s="195" t="s">
        <v>754</v>
      </c>
      <c r="E489" s="231"/>
      <c r="F489" s="232"/>
      <c r="G489" s="233" t="s">
        <v>1239</v>
      </c>
      <c r="H489" s="179" t="s">
        <v>552</v>
      </c>
      <c r="I489" s="178"/>
      <c r="J489" s="174" t="s">
        <v>1214</v>
      </c>
      <c r="K489" s="174"/>
      <c r="N489" s="174" t="str">
        <f ca="1">INDIRECT($B$1&amp;B489)&amp;""</f>
        <v/>
      </c>
    </row>
    <row r="490" spans="2:14">
      <c r="B490" s="195" t="s">
        <v>755</v>
      </c>
      <c r="E490" s="231"/>
      <c r="F490" s="232"/>
      <c r="G490" s="259"/>
      <c r="H490" s="179" t="s">
        <v>407</v>
      </c>
      <c r="I490" s="178"/>
      <c r="J490" s="174" t="s">
        <v>1583</v>
      </c>
      <c r="K490" s="174"/>
      <c r="N490" s="174">
        <f ca="1">INDIRECT($B$1&amp;B490)</f>
        <v>0</v>
      </c>
    </row>
    <row r="491" spans="2:14">
      <c r="B491" s="195" t="s">
        <v>1358</v>
      </c>
      <c r="E491" s="231"/>
      <c r="F491" s="232"/>
      <c r="G491" s="234"/>
      <c r="H491" s="179" t="s">
        <v>468</v>
      </c>
      <c r="I491" s="178"/>
      <c r="J491" s="174" t="s">
        <v>1596</v>
      </c>
      <c r="K491" s="174"/>
      <c r="N491" s="174" t="str">
        <f ca="1">INDIRECT($B$1&amp;B491)&amp;""</f>
        <v/>
      </c>
    </row>
    <row r="492" spans="2:14">
      <c r="B492" s="195" t="s">
        <v>756</v>
      </c>
      <c r="E492" s="231"/>
      <c r="F492" s="232"/>
      <c r="G492" s="233" t="s">
        <v>1240</v>
      </c>
      <c r="H492" s="179" t="s">
        <v>552</v>
      </c>
      <c r="I492" s="178"/>
      <c r="J492" s="174" t="s">
        <v>1214</v>
      </c>
      <c r="K492" s="174"/>
      <c r="N492" s="174" t="str">
        <f ca="1">INDIRECT($B$1&amp;B492)&amp;""</f>
        <v/>
      </c>
    </row>
    <row r="493" spans="2:14">
      <c r="B493" s="195" t="s">
        <v>757</v>
      </c>
      <c r="E493" s="231"/>
      <c r="F493" s="232"/>
      <c r="G493" s="259"/>
      <c r="H493" s="179" t="s">
        <v>407</v>
      </c>
      <c r="I493" s="178"/>
      <c r="J493" s="174" t="s">
        <v>1583</v>
      </c>
      <c r="K493" s="174"/>
      <c r="N493" s="174">
        <f ca="1">INDIRECT($B$1&amp;B493)</f>
        <v>0</v>
      </c>
    </row>
    <row r="494" spans="2:14">
      <c r="B494" s="195" t="s">
        <v>1359</v>
      </c>
      <c r="E494" s="231"/>
      <c r="F494" s="232"/>
      <c r="G494" s="234"/>
      <c r="H494" s="179" t="s">
        <v>468</v>
      </c>
      <c r="I494" s="178"/>
      <c r="J494" s="174" t="s">
        <v>1596</v>
      </c>
      <c r="K494" s="174"/>
      <c r="N494" s="174" t="str">
        <f ca="1">INDIRECT($B$1&amp;B494)&amp;""</f>
        <v/>
      </c>
    </row>
    <row r="495" spans="2:14">
      <c r="B495" s="195" t="s">
        <v>758</v>
      </c>
      <c r="E495" s="231"/>
      <c r="F495" s="232"/>
      <c r="G495" s="233" t="s">
        <v>1241</v>
      </c>
      <c r="H495" s="179" t="s">
        <v>552</v>
      </c>
      <c r="I495" s="178"/>
      <c r="J495" s="174" t="s">
        <v>1214</v>
      </c>
      <c r="K495" s="174"/>
      <c r="N495" s="174" t="str">
        <f ca="1">INDIRECT($B$1&amp;B495)&amp;""</f>
        <v/>
      </c>
    </row>
    <row r="496" spans="2:14">
      <c r="B496" s="195" t="s">
        <v>759</v>
      </c>
      <c r="E496" s="231"/>
      <c r="F496" s="232"/>
      <c r="G496" s="259"/>
      <c r="H496" s="179" t="s">
        <v>407</v>
      </c>
      <c r="I496" s="178"/>
      <c r="J496" s="174" t="s">
        <v>1583</v>
      </c>
      <c r="K496" s="174"/>
      <c r="N496" s="174">
        <f ca="1">INDIRECT($B$1&amp;B496)</f>
        <v>0</v>
      </c>
    </row>
    <row r="497" spans="2:22">
      <c r="B497" s="195" t="s">
        <v>1360</v>
      </c>
      <c r="E497" s="228"/>
      <c r="F497" s="230"/>
      <c r="G497" s="234"/>
      <c r="H497" s="179" t="s">
        <v>468</v>
      </c>
      <c r="I497" s="178"/>
      <c r="J497" s="174" t="s">
        <v>1596</v>
      </c>
      <c r="K497" s="174"/>
      <c r="N497" s="174" t="str">
        <f ca="1">INDIRECT($B$1&amp;B497)&amp;""</f>
        <v/>
      </c>
    </row>
    <row r="499" spans="2:22">
      <c r="D499" t="s">
        <v>760</v>
      </c>
      <c r="P499" s="255">
        <f ca="1">N22</f>
        <v>0</v>
      </c>
    </row>
    <row r="500" spans="2:22">
      <c r="E500" s="174" t="s">
        <v>330</v>
      </c>
      <c r="F500" s="179"/>
      <c r="G500" s="177"/>
      <c r="H500" s="177"/>
      <c r="I500" s="178"/>
      <c r="J500" s="174" t="s">
        <v>1211</v>
      </c>
      <c r="K500" s="174">
        <v>4</v>
      </c>
      <c r="N500" s="254"/>
    </row>
    <row r="501" spans="2:22">
      <c r="B501" s="195" t="s">
        <v>1604</v>
      </c>
      <c r="E501" s="196" t="s">
        <v>489</v>
      </c>
      <c r="F501" s="179" t="s">
        <v>491</v>
      </c>
      <c r="G501" s="177"/>
      <c r="H501" s="177"/>
      <c r="I501" s="178"/>
      <c r="J501" s="174" t="s">
        <v>1211</v>
      </c>
      <c r="K501" s="174">
        <v>1</v>
      </c>
      <c r="L501" s="178" t="str">
        <f ca="1">INDIRECT($B$1&amp;B501)&amp;""</f>
        <v/>
      </c>
      <c r="N501" s="251">
        <f ca="1">IF(L501="",0,1)</f>
        <v>0</v>
      </c>
      <c r="S501" s="247" t="str">
        <f ca="1">IF(P499&gt;0,IF(SUM(N501:N503)=0,T501,""),"")</f>
        <v/>
      </c>
      <c r="T501" s="249" t="s">
        <v>1407</v>
      </c>
    </row>
    <row r="502" spans="2:22">
      <c r="B502" s="195" t="s">
        <v>1605</v>
      </c>
      <c r="E502" s="197"/>
      <c r="F502" s="179" t="s">
        <v>492</v>
      </c>
      <c r="G502" s="177"/>
      <c r="H502" s="177"/>
      <c r="I502" s="178"/>
      <c r="J502" s="174" t="s">
        <v>1211</v>
      </c>
      <c r="K502" s="174">
        <v>1</v>
      </c>
      <c r="L502" s="178" t="str">
        <f ca="1">INDIRECT($B$1&amp;B502)&amp;""</f>
        <v/>
      </c>
      <c r="N502" s="251">
        <f ca="1">IF(L502="",0,1)</f>
        <v>0</v>
      </c>
    </row>
    <row r="503" spans="2:22">
      <c r="B503" s="195" t="s">
        <v>1606</v>
      </c>
      <c r="E503" s="198"/>
      <c r="F503" s="179" t="s">
        <v>493</v>
      </c>
      <c r="G503" s="177"/>
      <c r="H503" s="177"/>
      <c r="I503" s="178"/>
      <c r="J503" s="174" t="s">
        <v>1211</v>
      </c>
      <c r="K503" s="174">
        <v>1</v>
      </c>
      <c r="L503" s="178" t="str">
        <f ca="1">INDIRECT($B$1&amp;B503)&amp;""</f>
        <v/>
      </c>
      <c r="N503" s="251">
        <f ca="1">IF(L503="",0,1)</f>
        <v>0</v>
      </c>
    </row>
    <row r="504" spans="2:22">
      <c r="B504" s="195" t="s">
        <v>761</v>
      </c>
      <c r="E504" s="196" t="s">
        <v>372</v>
      </c>
      <c r="F504" s="179" t="s">
        <v>439</v>
      </c>
      <c r="G504" s="177"/>
      <c r="H504" s="177"/>
      <c r="I504" s="178"/>
      <c r="J504" s="174" t="s">
        <v>1607</v>
      </c>
      <c r="K504" s="174" t="s">
        <v>475</v>
      </c>
      <c r="N504" s="174">
        <f t="shared" ref="N504:N513" ca="1" si="13">INDIRECT($B$1&amp;B504)</f>
        <v>0</v>
      </c>
      <c r="P504" s="255">
        <f ca="1">IF(AND(P499&gt;0,SUM(N501:N503)&gt;0),1,0)</f>
        <v>0</v>
      </c>
      <c r="S504" s="247" t="str">
        <f ca="1">IF(P504&gt;0,IF(SUM(N504:N507)=0,T504,""),"")</f>
        <v/>
      </c>
      <c r="T504" s="260" t="s">
        <v>1408</v>
      </c>
    </row>
    <row r="505" spans="2:22">
      <c r="B505" s="195" t="s">
        <v>762</v>
      </c>
      <c r="E505" s="197"/>
      <c r="F505" s="199" t="s">
        <v>494</v>
      </c>
      <c r="G505" s="190"/>
      <c r="H505" s="190"/>
      <c r="I505" s="186"/>
      <c r="J505" s="174" t="s">
        <v>1608</v>
      </c>
      <c r="K505" s="174" t="s">
        <v>476</v>
      </c>
      <c r="N505" s="174">
        <f t="shared" ca="1" si="13"/>
        <v>0</v>
      </c>
      <c r="S505" s="247" t="str">
        <f ca="1">IF(P504&gt;0,IF(SUM(N505:N507)=0,T505,""),"")</f>
        <v/>
      </c>
      <c r="T505" s="262" t="str">
        <f ca="1">"同一敷地内に焼却設備"&amp;IF(N501&gt;0,"、発電設備","")&amp;"が複数ある場合は、処理能力は合計値を入力してください。"</f>
        <v>同一敷地内に焼却設備が複数ある場合は、処理能力は合計値を入力してください。</v>
      </c>
    </row>
    <row r="506" spans="2:22">
      <c r="B506" s="195" t="s">
        <v>763</v>
      </c>
      <c r="E506" s="197"/>
      <c r="F506" s="228"/>
      <c r="G506" s="229"/>
      <c r="H506" s="229"/>
      <c r="I506" s="230"/>
      <c r="J506" s="174" t="s">
        <v>1608</v>
      </c>
      <c r="K506" s="174" t="s">
        <v>477</v>
      </c>
      <c r="N506" s="174">
        <f t="shared" ca="1" si="13"/>
        <v>0</v>
      </c>
      <c r="S506" s="247" t="str">
        <f ca="1">IF(N505&gt;0,IF(N506&gt;N505,V506,""),"")</f>
        <v/>
      </c>
      <c r="V506" s="250" t="s">
        <v>1684</v>
      </c>
    </row>
    <row r="507" spans="2:22">
      <c r="B507" s="195" t="s">
        <v>764</v>
      </c>
      <c r="E507" s="198"/>
      <c r="F507" s="179" t="s">
        <v>495</v>
      </c>
      <c r="G507" s="177"/>
      <c r="H507" s="177"/>
      <c r="I507" s="178"/>
      <c r="J507" s="174" t="s">
        <v>1608</v>
      </c>
      <c r="K507" s="174" t="s">
        <v>1279</v>
      </c>
      <c r="N507" s="174">
        <f t="shared" ca="1" si="13"/>
        <v>0</v>
      </c>
    </row>
    <row r="508" spans="2:22">
      <c r="B508" s="195" t="s">
        <v>765</v>
      </c>
      <c r="E508" s="196" t="s">
        <v>373</v>
      </c>
      <c r="F508" s="179" t="s">
        <v>378</v>
      </c>
      <c r="G508" s="177"/>
      <c r="H508" s="177"/>
      <c r="I508" s="178"/>
      <c r="J508" s="174" t="s">
        <v>1607</v>
      </c>
      <c r="K508" s="174" t="s">
        <v>1248</v>
      </c>
      <c r="N508" s="174">
        <f t="shared" ca="1" si="13"/>
        <v>0</v>
      </c>
      <c r="S508" s="247" t="str">
        <f ca="1">IF(P504&gt;0,IF(SUM(N508:N510,N512:N513)=0,T508,""),"")</f>
        <v/>
      </c>
      <c r="T508" s="249" t="s">
        <v>1412</v>
      </c>
    </row>
    <row r="509" spans="2:22">
      <c r="B509" s="195" t="s">
        <v>766</v>
      </c>
      <c r="E509" s="197"/>
      <c r="F509" s="179" t="s">
        <v>441</v>
      </c>
      <c r="G509" s="177"/>
      <c r="H509" s="177"/>
      <c r="I509" s="178"/>
      <c r="J509" s="174" t="s">
        <v>1607</v>
      </c>
      <c r="K509" s="174" t="s">
        <v>479</v>
      </c>
      <c r="N509" s="174">
        <f t="shared" ca="1" si="13"/>
        <v>0</v>
      </c>
    </row>
    <row r="510" spans="2:22">
      <c r="B510" s="195" t="s">
        <v>767</v>
      </c>
      <c r="E510" s="197"/>
      <c r="F510" s="179" t="s">
        <v>496</v>
      </c>
      <c r="G510" s="177"/>
      <c r="H510" s="177"/>
      <c r="I510" s="178"/>
      <c r="J510" s="174" t="s">
        <v>1607</v>
      </c>
      <c r="K510" s="174" t="s">
        <v>479</v>
      </c>
      <c r="N510" s="174">
        <f t="shared" ca="1" si="13"/>
        <v>0</v>
      </c>
    </row>
    <row r="511" spans="2:22">
      <c r="B511" s="195" t="s">
        <v>768</v>
      </c>
      <c r="E511" s="197"/>
      <c r="F511" s="179" t="s">
        <v>381</v>
      </c>
      <c r="G511" s="177"/>
      <c r="H511" s="177"/>
      <c r="I511" s="178"/>
      <c r="J511" s="174" t="s">
        <v>1607</v>
      </c>
      <c r="K511" s="174" t="s">
        <v>1248</v>
      </c>
      <c r="N511" s="247">
        <f t="shared" ca="1" si="13"/>
        <v>0</v>
      </c>
      <c r="S511" s="247" t="str">
        <f ca="1">IF(P504&gt;0,IF(N511&lt;0,T511,""),"")</f>
        <v/>
      </c>
      <c r="T511" s="250" t="s">
        <v>1609</v>
      </c>
    </row>
    <row r="512" spans="2:22">
      <c r="B512" s="195" t="s">
        <v>769</v>
      </c>
      <c r="E512" s="197"/>
      <c r="F512" s="179" t="s">
        <v>497</v>
      </c>
      <c r="G512" s="177"/>
      <c r="H512" s="177"/>
      <c r="I512" s="178"/>
      <c r="J512" s="174" t="s">
        <v>1607</v>
      </c>
      <c r="K512" s="174" t="s">
        <v>479</v>
      </c>
      <c r="N512" s="174">
        <f t="shared" ca="1" si="13"/>
        <v>0</v>
      </c>
    </row>
    <row r="513" spans="2:14">
      <c r="B513" s="195" t="s">
        <v>770</v>
      </c>
      <c r="E513" s="198"/>
      <c r="F513" s="179" t="s">
        <v>498</v>
      </c>
      <c r="G513" s="177"/>
      <c r="H513" s="177"/>
      <c r="I513" s="178"/>
      <c r="J513" s="174" t="s">
        <v>1607</v>
      </c>
      <c r="K513" s="174" t="s">
        <v>479</v>
      </c>
      <c r="N513" s="174">
        <f t="shared" ca="1" si="13"/>
        <v>0</v>
      </c>
    </row>
    <row r="514" spans="2:14">
      <c r="B514" s="195" t="s">
        <v>771</v>
      </c>
      <c r="E514" s="199" t="s">
        <v>420</v>
      </c>
      <c r="F514" s="186"/>
      <c r="G514" s="233" t="s">
        <v>1234</v>
      </c>
      <c r="H514" s="179" t="s">
        <v>467</v>
      </c>
      <c r="I514" s="178"/>
      <c r="J514" s="174" t="s">
        <v>1214</v>
      </c>
      <c r="K514" s="174"/>
      <c r="N514" s="174" t="str">
        <f ca="1">INDIRECT($B$1&amp;B514)&amp;""</f>
        <v/>
      </c>
    </row>
    <row r="515" spans="2:14">
      <c r="B515" s="195" t="s">
        <v>772</v>
      </c>
      <c r="E515" s="231"/>
      <c r="F515" s="232"/>
      <c r="G515" s="259"/>
      <c r="H515" s="179" t="s">
        <v>407</v>
      </c>
      <c r="I515" s="178"/>
      <c r="J515" s="174" t="s">
        <v>1583</v>
      </c>
      <c r="K515" s="174"/>
      <c r="N515" s="174">
        <f ca="1">INDIRECT($B$1&amp;B515)</f>
        <v>0</v>
      </c>
    </row>
    <row r="516" spans="2:14">
      <c r="B516" s="195" t="s">
        <v>773</v>
      </c>
      <c r="E516" s="231"/>
      <c r="F516" s="232"/>
      <c r="G516" s="234"/>
      <c r="H516" s="179" t="s">
        <v>468</v>
      </c>
      <c r="I516" s="178"/>
      <c r="J516" s="174" t="s">
        <v>1596</v>
      </c>
      <c r="K516" s="174"/>
      <c r="N516" s="174" t="str">
        <f ca="1">INDIRECT($B$1&amp;B516)&amp;""</f>
        <v/>
      </c>
    </row>
    <row r="517" spans="2:14">
      <c r="B517" s="195" t="s">
        <v>774</v>
      </c>
      <c r="E517" s="231"/>
      <c r="F517" s="232"/>
      <c r="G517" s="233" t="s">
        <v>1235</v>
      </c>
      <c r="H517" s="179" t="s">
        <v>467</v>
      </c>
      <c r="I517" s="178"/>
      <c r="J517" s="174" t="s">
        <v>1214</v>
      </c>
      <c r="K517" s="174"/>
      <c r="N517" s="174" t="str">
        <f ca="1">INDIRECT($B$1&amp;B517)&amp;""</f>
        <v/>
      </c>
    </row>
    <row r="518" spans="2:14">
      <c r="B518" s="195" t="s">
        <v>775</v>
      </c>
      <c r="E518" s="231"/>
      <c r="F518" s="232"/>
      <c r="G518" s="259"/>
      <c r="H518" s="179" t="s">
        <v>407</v>
      </c>
      <c r="I518" s="178"/>
      <c r="J518" s="174" t="s">
        <v>1583</v>
      </c>
      <c r="K518" s="174"/>
      <c r="N518" s="174">
        <f ca="1">INDIRECT($B$1&amp;B518)</f>
        <v>0</v>
      </c>
    </row>
    <row r="519" spans="2:14">
      <c r="B519" s="195" t="s">
        <v>1361</v>
      </c>
      <c r="E519" s="231"/>
      <c r="F519" s="232"/>
      <c r="G519" s="234"/>
      <c r="H519" s="179" t="s">
        <v>468</v>
      </c>
      <c r="I519" s="178"/>
      <c r="J519" s="174" t="s">
        <v>1596</v>
      </c>
      <c r="K519" s="174"/>
      <c r="N519" s="174" t="str">
        <f ca="1">INDIRECT($B$1&amp;B519)&amp;""</f>
        <v/>
      </c>
    </row>
    <row r="520" spans="2:14">
      <c r="B520" s="195" t="s">
        <v>776</v>
      </c>
      <c r="E520" s="231"/>
      <c r="F520" s="232"/>
      <c r="G520" s="233" t="s">
        <v>1236</v>
      </c>
      <c r="H520" s="179" t="s">
        <v>467</v>
      </c>
      <c r="I520" s="178"/>
      <c r="J520" s="174" t="s">
        <v>1214</v>
      </c>
      <c r="K520" s="174"/>
      <c r="N520" s="174" t="str">
        <f ca="1">INDIRECT($B$1&amp;B520)&amp;""</f>
        <v/>
      </c>
    </row>
    <row r="521" spans="2:14">
      <c r="B521" s="195" t="s">
        <v>777</v>
      </c>
      <c r="E521" s="231"/>
      <c r="F521" s="232"/>
      <c r="G521" s="259"/>
      <c r="H521" s="179" t="s">
        <v>407</v>
      </c>
      <c r="I521" s="178"/>
      <c r="J521" s="174" t="s">
        <v>1583</v>
      </c>
      <c r="K521" s="174"/>
      <c r="N521" s="174">
        <f ca="1">INDIRECT($B$1&amp;B521)</f>
        <v>0</v>
      </c>
    </row>
    <row r="522" spans="2:14">
      <c r="B522" s="195" t="s">
        <v>1362</v>
      </c>
      <c r="E522" s="231"/>
      <c r="F522" s="232"/>
      <c r="G522" s="234"/>
      <c r="H522" s="179" t="s">
        <v>468</v>
      </c>
      <c r="I522" s="178"/>
      <c r="J522" s="174" t="s">
        <v>1596</v>
      </c>
      <c r="K522" s="174"/>
      <c r="N522" s="174" t="str">
        <f ca="1">INDIRECT($B$1&amp;B522)&amp;""</f>
        <v/>
      </c>
    </row>
    <row r="523" spans="2:14">
      <c r="B523" s="195" t="s">
        <v>778</v>
      </c>
      <c r="E523" s="231"/>
      <c r="F523" s="232"/>
      <c r="G523" s="233" t="s">
        <v>1237</v>
      </c>
      <c r="H523" s="179" t="s">
        <v>467</v>
      </c>
      <c r="I523" s="178"/>
      <c r="J523" s="174" t="s">
        <v>1214</v>
      </c>
      <c r="K523" s="174"/>
      <c r="N523" s="174" t="str">
        <f ca="1">INDIRECT($B$1&amp;B523)&amp;""</f>
        <v/>
      </c>
    </row>
    <row r="524" spans="2:14">
      <c r="B524" s="195" t="s">
        <v>779</v>
      </c>
      <c r="E524" s="231"/>
      <c r="F524" s="232"/>
      <c r="G524" s="259"/>
      <c r="H524" s="179" t="s">
        <v>407</v>
      </c>
      <c r="I524" s="178"/>
      <c r="J524" s="174" t="s">
        <v>1583</v>
      </c>
      <c r="K524" s="174"/>
      <c r="N524" s="174">
        <f ca="1">INDIRECT($B$1&amp;B524)</f>
        <v>0</v>
      </c>
    </row>
    <row r="525" spans="2:14">
      <c r="B525" s="195" t="s">
        <v>1363</v>
      </c>
      <c r="E525" s="231"/>
      <c r="F525" s="232"/>
      <c r="G525" s="234"/>
      <c r="H525" s="179" t="s">
        <v>468</v>
      </c>
      <c r="I525" s="178"/>
      <c r="J525" s="174" t="s">
        <v>1596</v>
      </c>
      <c r="K525" s="174"/>
      <c r="N525" s="174" t="str">
        <f ca="1">INDIRECT($B$1&amp;B525)&amp;""</f>
        <v/>
      </c>
    </row>
    <row r="526" spans="2:14">
      <c r="B526" s="195" t="s">
        <v>780</v>
      </c>
      <c r="E526" s="231"/>
      <c r="F526" s="232"/>
      <c r="G526" s="233" t="s">
        <v>1238</v>
      </c>
      <c r="H526" s="179" t="s">
        <v>467</v>
      </c>
      <c r="I526" s="178"/>
      <c r="J526" s="174" t="s">
        <v>1214</v>
      </c>
      <c r="K526" s="174"/>
      <c r="N526" s="174" t="str">
        <f ca="1">INDIRECT($B$1&amp;B526)&amp;""</f>
        <v/>
      </c>
    </row>
    <row r="527" spans="2:14">
      <c r="B527" s="195" t="s">
        <v>781</v>
      </c>
      <c r="E527" s="231"/>
      <c r="F527" s="232"/>
      <c r="G527" s="259"/>
      <c r="H527" s="179" t="s">
        <v>407</v>
      </c>
      <c r="I527" s="178"/>
      <c r="J527" s="174" t="s">
        <v>1583</v>
      </c>
      <c r="K527" s="174"/>
      <c r="N527" s="174">
        <f ca="1">INDIRECT($B$1&amp;B527)</f>
        <v>0</v>
      </c>
    </row>
    <row r="528" spans="2:14">
      <c r="B528" s="195" t="s">
        <v>782</v>
      </c>
      <c r="E528" s="231"/>
      <c r="F528" s="232"/>
      <c r="G528" s="234"/>
      <c r="H528" s="179" t="s">
        <v>468</v>
      </c>
      <c r="I528" s="178"/>
      <c r="J528" s="174" t="s">
        <v>1596</v>
      </c>
      <c r="K528" s="174"/>
      <c r="N528" s="174" t="str">
        <f ca="1">INDIRECT($B$1&amp;B528)&amp;""</f>
        <v/>
      </c>
    </row>
    <row r="529" spans="2:14">
      <c r="B529" s="195" t="s">
        <v>783</v>
      </c>
      <c r="E529" s="231"/>
      <c r="F529" s="232"/>
      <c r="G529" s="233" t="s">
        <v>1239</v>
      </c>
      <c r="H529" s="179" t="s">
        <v>467</v>
      </c>
      <c r="I529" s="178"/>
      <c r="J529" s="174" t="s">
        <v>1214</v>
      </c>
      <c r="K529" s="174"/>
      <c r="N529" s="174" t="str">
        <f ca="1">INDIRECT($B$1&amp;B529)&amp;""</f>
        <v/>
      </c>
    </row>
    <row r="530" spans="2:14">
      <c r="B530" s="195" t="s">
        <v>784</v>
      </c>
      <c r="E530" s="231"/>
      <c r="F530" s="232"/>
      <c r="G530" s="259"/>
      <c r="H530" s="179" t="s">
        <v>407</v>
      </c>
      <c r="I530" s="178"/>
      <c r="J530" s="174" t="s">
        <v>1583</v>
      </c>
      <c r="K530" s="174"/>
      <c r="N530" s="174">
        <f ca="1">INDIRECT($B$1&amp;B530)</f>
        <v>0</v>
      </c>
    </row>
    <row r="531" spans="2:14">
      <c r="B531" s="195" t="s">
        <v>785</v>
      </c>
      <c r="E531" s="231"/>
      <c r="F531" s="232"/>
      <c r="G531" s="234"/>
      <c r="H531" s="179" t="s">
        <v>468</v>
      </c>
      <c r="I531" s="178"/>
      <c r="J531" s="174" t="s">
        <v>1596</v>
      </c>
      <c r="K531" s="174"/>
      <c r="N531" s="174" t="str">
        <f ca="1">INDIRECT($B$1&amp;B531)&amp;""</f>
        <v/>
      </c>
    </row>
    <row r="532" spans="2:14">
      <c r="B532" s="195" t="s">
        <v>786</v>
      </c>
      <c r="E532" s="231"/>
      <c r="F532" s="232"/>
      <c r="G532" s="233" t="s">
        <v>1240</v>
      </c>
      <c r="H532" s="179" t="s">
        <v>467</v>
      </c>
      <c r="I532" s="178"/>
      <c r="J532" s="174" t="s">
        <v>1214</v>
      </c>
      <c r="K532" s="174"/>
      <c r="N532" s="174" t="str">
        <f ca="1">INDIRECT($B$1&amp;B532)&amp;""</f>
        <v/>
      </c>
    </row>
    <row r="533" spans="2:14">
      <c r="B533" s="195" t="s">
        <v>787</v>
      </c>
      <c r="E533" s="231"/>
      <c r="F533" s="232"/>
      <c r="G533" s="259"/>
      <c r="H533" s="179" t="s">
        <v>407</v>
      </c>
      <c r="I533" s="178"/>
      <c r="J533" s="174" t="s">
        <v>1583</v>
      </c>
      <c r="K533" s="174"/>
      <c r="N533" s="174">
        <f ca="1">INDIRECT($B$1&amp;B533)</f>
        <v>0</v>
      </c>
    </row>
    <row r="534" spans="2:14">
      <c r="B534" s="195" t="s">
        <v>1364</v>
      </c>
      <c r="E534" s="231"/>
      <c r="F534" s="232"/>
      <c r="G534" s="234"/>
      <c r="H534" s="179" t="s">
        <v>468</v>
      </c>
      <c r="I534" s="178"/>
      <c r="J534" s="174" t="s">
        <v>1596</v>
      </c>
      <c r="K534" s="174"/>
      <c r="N534" s="174" t="str">
        <f ca="1">INDIRECT($B$1&amp;B534)&amp;""</f>
        <v/>
      </c>
    </row>
    <row r="535" spans="2:14">
      <c r="B535" s="195" t="s">
        <v>788</v>
      </c>
      <c r="E535" s="231"/>
      <c r="F535" s="232"/>
      <c r="G535" s="233" t="s">
        <v>1241</v>
      </c>
      <c r="H535" s="179" t="s">
        <v>467</v>
      </c>
      <c r="I535" s="178"/>
      <c r="J535" s="174" t="s">
        <v>1214</v>
      </c>
      <c r="K535" s="174"/>
      <c r="N535" s="174" t="str">
        <f ca="1">INDIRECT($B$1&amp;B535)&amp;""</f>
        <v/>
      </c>
    </row>
    <row r="536" spans="2:14">
      <c r="B536" s="195" t="s">
        <v>789</v>
      </c>
      <c r="E536" s="231"/>
      <c r="F536" s="232"/>
      <c r="G536" s="259"/>
      <c r="H536" s="179" t="s">
        <v>407</v>
      </c>
      <c r="I536" s="178"/>
      <c r="J536" s="174" t="s">
        <v>1583</v>
      </c>
      <c r="K536" s="174"/>
      <c r="N536" s="174">
        <f ca="1">INDIRECT($B$1&amp;B536)</f>
        <v>0</v>
      </c>
    </row>
    <row r="537" spans="2:14">
      <c r="B537" s="195" t="s">
        <v>1365</v>
      </c>
      <c r="E537" s="231"/>
      <c r="F537" s="232"/>
      <c r="G537" s="234"/>
      <c r="H537" s="179" t="s">
        <v>468</v>
      </c>
      <c r="I537" s="178"/>
      <c r="J537" s="174" t="s">
        <v>1596</v>
      </c>
      <c r="K537" s="174"/>
      <c r="N537" s="174" t="str">
        <f ca="1">INDIRECT($B$1&amp;B537)&amp;""</f>
        <v/>
      </c>
    </row>
    <row r="538" spans="2:14">
      <c r="B538" s="195" t="s">
        <v>790</v>
      </c>
      <c r="E538" s="231"/>
      <c r="F538" s="232"/>
      <c r="G538" s="233" t="s">
        <v>1242</v>
      </c>
      <c r="H538" s="179" t="s">
        <v>467</v>
      </c>
      <c r="I538" s="178"/>
      <c r="J538" s="174" t="s">
        <v>1214</v>
      </c>
      <c r="K538" s="174"/>
      <c r="N538" s="174" t="str">
        <f ca="1">INDIRECT($B$1&amp;B538)&amp;""</f>
        <v/>
      </c>
    </row>
    <row r="539" spans="2:14">
      <c r="B539" s="195" t="s">
        <v>791</v>
      </c>
      <c r="E539" s="231"/>
      <c r="F539" s="232"/>
      <c r="G539" s="259"/>
      <c r="H539" s="179" t="s">
        <v>407</v>
      </c>
      <c r="I539" s="178"/>
      <c r="J539" s="174" t="s">
        <v>1583</v>
      </c>
      <c r="K539" s="174"/>
      <c r="N539" s="174">
        <f ca="1">INDIRECT($B$1&amp;B539)</f>
        <v>0</v>
      </c>
    </row>
    <row r="540" spans="2:14">
      <c r="B540" s="195" t="s">
        <v>1366</v>
      </c>
      <c r="E540" s="231"/>
      <c r="F540" s="232"/>
      <c r="G540" s="234"/>
      <c r="H540" s="179" t="s">
        <v>468</v>
      </c>
      <c r="I540" s="178"/>
      <c r="J540" s="174" t="s">
        <v>1596</v>
      </c>
      <c r="K540" s="174"/>
      <c r="N540" s="174" t="str">
        <f ca="1">INDIRECT($B$1&amp;B540)&amp;""</f>
        <v/>
      </c>
    </row>
    <row r="541" spans="2:14">
      <c r="B541" s="195" t="s">
        <v>792</v>
      </c>
      <c r="E541" s="231"/>
      <c r="F541" s="232"/>
      <c r="G541" s="233" t="s">
        <v>1243</v>
      </c>
      <c r="H541" s="179" t="s">
        <v>467</v>
      </c>
      <c r="I541" s="178"/>
      <c r="J541" s="174" t="s">
        <v>1214</v>
      </c>
      <c r="K541" s="174"/>
      <c r="N541" s="174" t="str">
        <f ca="1">INDIRECT($B$1&amp;B541)&amp;""</f>
        <v/>
      </c>
    </row>
    <row r="542" spans="2:14">
      <c r="B542" s="195" t="s">
        <v>793</v>
      </c>
      <c r="E542" s="231"/>
      <c r="F542" s="232"/>
      <c r="G542" s="259"/>
      <c r="H542" s="179" t="s">
        <v>407</v>
      </c>
      <c r="I542" s="178"/>
      <c r="J542" s="174" t="s">
        <v>1583</v>
      </c>
      <c r="K542" s="174"/>
      <c r="N542" s="174">
        <f ca="1">INDIRECT($B$1&amp;B542)</f>
        <v>0</v>
      </c>
    </row>
    <row r="543" spans="2:14">
      <c r="B543" s="195" t="s">
        <v>1367</v>
      </c>
      <c r="E543" s="228"/>
      <c r="F543" s="230"/>
      <c r="G543" s="234"/>
      <c r="H543" s="179" t="s">
        <v>468</v>
      </c>
      <c r="I543" s="178"/>
      <c r="J543" s="174" t="s">
        <v>1596</v>
      </c>
      <c r="K543" s="174"/>
      <c r="N543" s="174" t="str">
        <f ca="1">INDIRECT($B$1&amp;B543)&amp;""</f>
        <v/>
      </c>
    </row>
    <row r="545" spans="2:22">
      <c r="D545" t="s">
        <v>794</v>
      </c>
      <c r="P545" s="255">
        <f ca="1">N23</f>
        <v>0</v>
      </c>
    </row>
    <row r="546" spans="2:22">
      <c r="E546" s="174" t="s">
        <v>330</v>
      </c>
      <c r="F546" s="179"/>
      <c r="G546" s="177"/>
      <c r="H546" s="177"/>
      <c r="I546" s="178"/>
      <c r="J546" s="174" t="s">
        <v>1211</v>
      </c>
      <c r="K546" s="174">
        <v>4</v>
      </c>
      <c r="N546" s="254"/>
    </row>
    <row r="547" spans="2:22">
      <c r="B547" s="195" t="s">
        <v>1616</v>
      </c>
      <c r="E547" s="196" t="s">
        <v>795</v>
      </c>
      <c r="F547" s="179" t="s">
        <v>796</v>
      </c>
      <c r="G547" s="177"/>
      <c r="H547" s="177"/>
      <c r="I547" s="178"/>
      <c r="J547" s="174" t="s">
        <v>1211</v>
      </c>
      <c r="K547" s="174">
        <v>1</v>
      </c>
      <c r="L547" s="178" t="str">
        <f ca="1">INDIRECT($B$1&amp;B547)&amp;""</f>
        <v/>
      </c>
      <c r="N547" s="251">
        <f ca="1">IF(L547="",0,1)</f>
        <v>0</v>
      </c>
      <c r="S547" s="247" t="str">
        <f ca="1">IF(P545&gt;0,IF(SUM(N547:N551)=0,T547,""),"")</f>
        <v/>
      </c>
      <c r="T547" s="250" t="s">
        <v>1624</v>
      </c>
    </row>
    <row r="548" spans="2:22">
      <c r="B548" s="195" t="s">
        <v>1617</v>
      </c>
      <c r="E548" s="197"/>
      <c r="F548" s="179" t="s">
        <v>797</v>
      </c>
      <c r="G548" s="177"/>
      <c r="H548" s="177"/>
      <c r="I548" s="178"/>
      <c r="J548" s="174" t="s">
        <v>1211</v>
      </c>
      <c r="K548" s="174">
        <v>1</v>
      </c>
      <c r="L548" s="178" t="str">
        <f ca="1">INDIRECT($B$1&amp;B548)&amp;""</f>
        <v/>
      </c>
      <c r="N548" s="251">
        <f ca="1">IF(L548="",0,1)</f>
        <v>0</v>
      </c>
    </row>
    <row r="549" spans="2:22">
      <c r="B549" s="195" t="s">
        <v>1618</v>
      </c>
      <c r="E549" s="197"/>
      <c r="F549" s="179" t="s">
        <v>798</v>
      </c>
      <c r="G549" s="177"/>
      <c r="H549" s="177"/>
      <c r="I549" s="178"/>
      <c r="J549" s="174" t="s">
        <v>1211</v>
      </c>
      <c r="K549" s="174">
        <v>1</v>
      </c>
      <c r="L549" s="178" t="str">
        <f ca="1">INDIRECT($B$1&amp;B549)&amp;""</f>
        <v/>
      </c>
      <c r="N549" s="251">
        <f ca="1">IF(L549="",0,1)</f>
        <v>0</v>
      </c>
    </row>
    <row r="550" spans="2:22">
      <c r="B550" s="195" t="s">
        <v>1619</v>
      </c>
      <c r="E550" s="197"/>
      <c r="F550" s="179" t="s">
        <v>799</v>
      </c>
      <c r="G550" s="177"/>
      <c r="H550" s="177"/>
      <c r="I550" s="178"/>
      <c r="J550" s="174" t="s">
        <v>1211</v>
      </c>
      <c r="K550" s="174">
        <v>1</v>
      </c>
      <c r="L550" s="178" t="str">
        <f ca="1">INDIRECT($B$1&amp;B550)&amp;""</f>
        <v/>
      </c>
      <c r="N550" s="251">
        <f t="shared" ref="N550:N551" ca="1" si="14">IF(L550="",0,1)</f>
        <v>0</v>
      </c>
    </row>
    <row r="551" spans="2:22">
      <c r="B551" s="195" t="s">
        <v>1620</v>
      </c>
      <c r="E551" s="197"/>
      <c r="F551" s="199" t="s">
        <v>800</v>
      </c>
      <c r="G551" s="177"/>
      <c r="H551" s="177"/>
      <c r="I551" s="178"/>
      <c r="J551" s="174" t="s">
        <v>1211</v>
      </c>
      <c r="K551" s="174">
        <v>1</v>
      </c>
      <c r="L551" s="178" t="str">
        <f ca="1">INDIRECT($B$1&amp;B551)&amp;""</f>
        <v/>
      </c>
      <c r="N551" s="251">
        <f t="shared" ca="1" si="14"/>
        <v>0</v>
      </c>
    </row>
    <row r="552" spans="2:22">
      <c r="B552" s="195" t="s">
        <v>811</v>
      </c>
      <c r="E552" s="198"/>
      <c r="F552" s="198"/>
      <c r="G552" s="179" t="s">
        <v>405</v>
      </c>
      <c r="H552" s="177"/>
      <c r="I552" s="178"/>
      <c r="J552" s="174" t="s">
        <v>1214</v>
      </c>
      <c r="K552" s="174"/>
      <c r="N552" s="174" t="str">
        <f ca="1">INDIRECT($B$1&amp;B552)&amp;""</f>
        <v/>
      </c>
    </row>
    <row r="553" spans="2:22">
      <c r="B553" s="195" t="s">
        <v>812</v>
      </c>
      <c r="E553" s="196" t="s">
        <v>372</v>
      </c>
      <c r="F553" s="179" t="s">
        <v>439</v>
      </c>
      <c r="G553" s="177"/>
      <c r="H553" s="177"/>
      <c r="I553" s="178"/>
      <c r="J553" s="174" t="s">
        <v>1231</v>
      </c>
      <c r="K553" s="174" t="s">
        <v>475</v>
      </c>
      <c r="N553" s="174">
        <f t="shared" ref="N553:N566" ca="1" si="15">INDIRECT($B$1&amp;B553)</f>
        <v>0</v>
      </c>
      <c r="P553" s="255">
        <f ca="1">IF(AND(P545&gt;0,SUM(N547:N551)&gt;0),1,0)</f>
        <v>0</v>
      </c>
      <c r="S553" s="247" t="str">
        <f ca="1">IF(P553&gt;0,IF(SUM(N553:N557)=0,T553,""),"")</f>
        <v/>
      </c>
      <c r="T553" s="260" t="s">
        <v>1408</v>
      </c>
    </row>
    <row r="554" spans="2:22">
      <c r="B554" s="195" t="s">
        <v>813</v>
      </c>
      <c r="E554" s="197"/>
      <c r="F554" s="199" t="s">
        <v>440</v>
      </c>
      <c r="G554" s="190"/>
      <c r="H554" s="190"/>
      <c r="I554" s="186"/>
      <c r="J554" s="174" t="s">
        <v>1231</v>
      </c>
      <c r="K554" s="174" t="s">
        <v>476</v>
      </c>
      <c r="N554" s="174">
        <f t="shared" ca="1" si="15"/>
        <v>0</v>
      </c>
      <c r="S554" s="247" t="str">
        <f ca="1">IF(P553&gt;0,IF(SUM(N554:N557)=0,T554,""),"")</f>
        <v/>
      </c>
      <c r="T554" s="260" t="s">
        <v>1621</v>
      </c>
    </row>
    <row r="555" spans="2:22">
      <c r="B555" s="195" t="s">
        <v>814</v>
      </c>
      <c r="E555" s="197"/>
      <c r="F555" s="228"/>
      <c r="G555" s="229"/>
      <c r="H555" s="229"/>
      <c r="I555" s="230"/>
      <c r="J555" s="174" t="s">
        <v>1231</v>
      </c>
      <c r="K555" s="174" t="s">
        <v>477</v>
      </c>
      <c r="N555" s="174">
        <f t="shared" ca="1" si="15"/>
        <v>0</v>
      </c>
      <c r="S555" s="247" t="str">
        <f ca="1">IF(N554&gt;0,IF(N555&gt;N554,V555,""),"")</f>
        <v/>
      </c>
      <c r="V555" s="250" t="s">
        <v>1691</v>
      </c>
    </row>
    <row r="556" spans="2:22">
      <c r="B556" s="195" t="s">
        <v>815</v>
      </c>
      <c r="E556" s="197"/>
      <c r="F556" s="199" t="s">
        <v>494</v>
      </c>
      <c r="G556" s="190"/>
      <c r="H556" s="190"/>
      <c r="I556" s="186"/>
      <c r="J556" s="174" t="s">
        <v>1231</v>
      </c>
      <c r="K556" s="174" t="s">
        <v>476</v>
      </c>
      <c r="N556" s="174">
        <f t="shared" ca="1" si="15"/>
        <v>0</v>
      </c>
    </row>
    <row r="557" spans="2:22">
      <c r="B557" s="195" t="s">
        <v>816</v>
      </c>
      <c r="E557" s="198"/>
      <c r="F557" s="228"/>
      <c r="G557" s="229"/>
      <c r="H557" s="229"/>
      <c r="I557" s="230"/>
      <c r="J557" s="174" t="s">
        <v>1231</v>
      </c>
      <c r="K557" s="174" t="s">
        <v>477</v>
      </c>
      <c r="N557" s="174">
        <f t="shared" ca="1" si="15"/>
        <v>0</v>
      </c>
      <c r="S557" s="247" t="str">
        <f ca="1">IF(N556&gt;0,IF(N557&gt;N556,V557,""),"")</f>
        <v/>
      </c>
      <c r="V557" s="250" t="s">
        <v>1692</v>
      </c>
    </row>
    <row r="558" spans="2:22">
      <c r="B558" s="195" t="s">
        <v>817</v>
      </c>
      <c r="E558" s="196" t="s">
        <v>373</v>
      </c>
      <c r="F558" s="179" t="s">
        <v>378</v>
      </c>
      <c r="G558" s="177"/>
      <c r="H558" s="177"/>
      <c r="I558" s="178"/>
      <c r="J558" s="174" t="s">
        <v>1231</v>
      </c>
      <c r="K558" s="174" t="s">
        <v>1248</v>
      </c>
      <c r="N558" s="174">
        <f t="shared" ca="1" si="15"/>
        <v>0</v>
      </c>
      <c r="S558" s="247" t="str">
        <f ca="1">IF(P553&gt;0,IF(SUM(N558:N559,N561:N563)=0,T558,""),"")</f>
        <v/>
      </c>
      <c r="T558" s="249" t="s">
        <v>1412</v>
      </c>
    </row>
    <row r="559" spans="2:22">
      <c r="B559" s="195" t="s">
        <v>818</v>
      </c>
      <c r="E559" s="197"/>
      <c r="F559" s="179" t="s">
        <v>441</v>
      </c>
      <c r="G559" s="177"/>
      <c r="H559" s="177"/>
      <c r="I559" s="178"/>
      <c r="J559" s="174" t="s">
        <v>1231</v>
      </c>
      <c r="K559" s="174" t="s">
        <v>479</v>
      </c>
      <c r="N559" s="174">
        <f t="shared" ca="1" si="15"/>
        <v>0</v>
      </c>
    </row>
    <row r="560" spans="2:22">
      <c r="B560" s="195" t="s">
        <v>819</v>
      </c>
      <c r="E560" s="197"/>
      <c r="F560" s="179" t="s">
        <v>539</v>
      </c>
      <c r="G560" s="177"/>
      <c r="H560" s="177"/>
      <c r="I560" s="178"/>
      <c r="J560" s="174" t="s">
        <v>1231</v>
      </c>
      <c r="K560" s="174" t="s">
        <v>1248</v>
      </c>
      <c r="N560" s="247">
        <f t="shared" ca="1" si="15"/>
        <v>0</v>
      </c>
      <c r="S560" s="247" t="str">
        <f ca="1">IF(P553&gt;0,IF(N560&lt;0,T560,""),"")</f>
        <v/>
      </c>
      <c r="T560" s="250" t="s">
        <v>1609</v>
      </c>
    </row>
    <row r="561" spans="2:20">
      <c r="B561" s="195" t="s">
        <v>820</v>
      </c>
      <c r="E561" s="197"/>
      <c r="F561" s="179" t="s">
        <v>443</v>
      </c>
      <c r="G561" s="177"/>
      <c r="H561" s="177"/>
      <c r="I561" s="178"/>
      <c r="J561" s="174" t="s">
        <v>1231</v>
      </c>
      <c r="K561" s="174" t="s">
        <v>479</v>
      </c>
      <c r="N561" s="174">
        <f t="shared" ca="1" si="15"/>
        <v>0</v>
      </c>
    </row>
    <row r="562" spans="2:20">
      <c r="B562" s="195" t="s">
        <v>821</v>
      </c>
      <c r="E562" s="197"/>
      <c r="F562" s="179" t="s">
        <v>801</v>
      </c>
      <c r="G562" s="177"/>
      <c r="H562" s="177"/>
      <c r="I562" s="178"/>
      <c r="J562" s="174" t="s">
        <v>1231</v>
      </c>
      <c r="K562" s="174" t="s">
        <v>479</v>
      </c>
      <c r="N562" s="174">
        <f t="shared" ca="1" si="15"/>
        <v>0</v>
      </c>
    </row>
    <row r="563" spans="2:20">
      <c r="B563" s="195" t="s">
        <v>822</v>
      </c>
      <c r="E563" s="197"/>
      <c r="F563" s="179" t="s">
        <v>680</v>
      </c>
      <c r="G563" s="177"/>
      <c r="H563" s="177"/>
      <c r="I563" s="178"/>
      <c r="J563" s="174" t="s">
        <v>1231</v>
      </c>
      <c r="K563" s="174" t="s">
        <v>479</v>
      </c>
      <c r="N563" s="174">
        <f t="shared" ca="1" si="15"/>
        <v>0</v>
      </c>
    </row>
    <row r="564" spans="2:20">
      <c r="B564" s="195" t="s">
        <v>823</v>
      </c>
      <c r="E564" s="197"/>
      <c r="F564" s="179" t="s">
        <v>802</v>
      </c>
      <c r="G564" s="177"/>
      <c r="H564" s="177"/>
      <c r="I564" s="178"/>
      <c r="J564" s="174" t="s">
        <v>1231</v>
      </c>
      <c r="K564" s="174" t="s">
        <v>479</v>
      </c>
      <c r="N564" s="174">
        <f t="shared" ca="1" si="15"/>
        <v>0</v>
      </c>
      <c r="P564" s="251">
        <f ca="1">SUM(N564:N566)</f>
        <v>0</v>
      </c>
      <c r="S564" s="247" t="str">
        <f ca="1">IF(P553&gt;0,IF(N561&gt;0,IF(N561=P564,"",T564),""),"")</f>
        <v/>
      </c>
      <c r="T564" s="250" t="s">
        <v>1622</v>
      </c>
    </row>
    <row r="565" spans="2:20">
      <c r="B565" s="195" t="s">
        <v>824</v>
      </c>
      <c r="E565" s="197"/>
      <c r="F565" s="179" t="s">
        <v>803</v>
      </c>
      <c r="G565" s="177"/>
      <c r="H565" s="177"/>
      <c r="I565" s="178"/>
      <c r="J565" s="174" t="s">
        <v>1231</v>
      </c>
      <c r="K565" s="174" t="s">
        <v>479</v>
      </c>
      <c r="N565" s="174">
        <f t="shared" ca="1" si="15"/>
        <v>0</v>
      </c>
    </row>
    <row r="566" spans="2:20">
      <c r="B566" s="195" t="s">
        <v>825</v>
      </c>
      <c r="E566" s="197"/>
      <c r="F566" s="199" t="s">
        <v>612</v>
      </c>
      <c r="G566" s="177"/>
      <c r="H566" s="177"/>
      <c r="I566" s="178"/>
      <c r="J566" s="174" t="s">
        <v>1231</v>
      </c>
      <c r="K566" s="174" t="s">
        <v>479</v>
      </c>
      <c r="N566" s="174">
        <f t="shared" ca="1" si="15"/>
        <v>0</v>
      </c>
    </row>
    <row r="567" spans="2:20">
      <c r="B567" s="195" t="s">
        <v>826</v>
      </c>
      <c r="E567" s="198"/>
      <c r="F567" s="198"/>
      <c r="G567" s="179" t="s">
        <v>405</v>
      </c>
      <c r="H567" s="177"/>
      <c r="I567" s="178"/>
      <c r="J567" s="174" t="s">
        <v>1214</v>
      </c>
      <c r="K567" s="174"/>
      <c r="N567" s="174" t="str">
        <f ca="1">INDIRECT($B$1&amp;B567)&amp;""</f>
        <v/>
      </c>
    </row>
    <row r="568" spans="2:20">
      <c r="B568" s="195" t="s">
        <v>827</v>
      </c>
      <c r="E568" s="196" t="s">
        <v>678</v>
      </c>
      <c r="F568" s="179" t="s">
        <v>804</v>
      </c>
      <c r="G568" s="177"/>
      <c r="H568" s="177"/>
      <c r="I568" s="178"/>
      <c r="J568" s="174" t="s">
        <v>1231</v>
      </c>
      <c r="K568" s="174" t="s">
        <v>1248</v>
      </c>
      <c r="N568" s="174">
        <f ca="1">INDIRECT($B$1&amp;B568)</f>
        <v>0</v>
      </c>
      <c r="P568" s="251">
        <f ca="1">SUM(N568:N570)</f>
        <v>0</v>
      </c>
      <c r="S568" s="247" t="str">
        <f ca="1">IF(P553&gt;0,IF(N559&gt;0,IF(N559=P568,"",T568),""),"")</f>
        <v/>
      </c>
      <c r="T568" s="250" t="s">
        <v>1600</v>
      </c>
    </row>
    <row r="569" spans="2:20">
      <c r="B569" s="195" t="s">
        <v>828</v>
      </c>
      <c r="E569" s="197"/>
      <c r="F569" s="179" t="s">
        <v>805</v>
      </c>
      <c r="G569" s="177"/>
      <c r="H569" s="177"/>
      <c r="I569" s="178"/>
      <c r="J569" s="174" t="s">
        <v>1231</v>
      </c>
      <c r="K569" s="174" t="s">
        <v>1248</v>
      </c>
      <c r="N569" s="174">
        <f ca="1">INDIRECT($B$1&amp;B569)</f>
        <v>0</v>
      </c>
    </row>
    <row r="570" spans="2:20">
      <c r="B570" s="195" t="s">
        <v>829</v>
      </c>
      <c r="E570" s="198"/>
      <c r="F570" s="179" t="s">
        <v>691</v>
      </c>
      <c r="G570" s="177"/>
      <c r="H570" s="177"/>
      <c r="I570" s="178"/>
      <c r="J570" s="174" t="s">
        <v>1231</v>
      </c>
      <c r="K570" s="174" t="s">
        <v>1248</v>
      </c>
      <c r="N570" s="174">
        <f ca="1">INDIRECT($B$1&amp;B570)</f>
        <v>0</v>
      </c>
    </row>
    <row r="571" spans="2:20">
      <c r="B571" s="195" t="s">
        <v>830</v>
      </c>
      <c r="E571" s="199" t="s">
        <v>420</v>
      </c>
      <c r="F571" s="186"/>
      <c r="G571" s="233" t="s">
        <v>1234</v>
      </c>
      <c r="H571" s="179" t="s">
        <v>467</v>
      </c>
      <c r="I571" s="178"/>
      <c r="J571" s="174" t="s">
        <v>1214</v>
      </c>
      <c r="K571" s="174"/>
      <c r="N571" s="174" t="str">
        <f ca="1">INDIRECT($B$1&amp;B571)&amp;""</f>
        <v/>
      </c>
    </row>
    <row r="572" spans="2:20">
      <c r="B572" s="195" t="s">
        <v>831</v>
      </c>
      <c r="E572" s="231"/>
      <c r="F572" s="232"/>
      <c r="G572" s="259"/>
      <c r="H572" s="179" t="s">
        <v>407</v>
      </c>
      <c r="I572" s="178"/>
      <c r="J572" s="174" t="s">
        <v>1583</v>
      </c>
      <c r="K572" s="174"/>
      <c r="N572" s="174">
        <f ca="1">INDIRECT($B$1&amp;B572)</f>
        <v>0</v>
      </c>
    </row>
    <row r="573" spans="2:20">
      <c r="B573" s="195" t="s">
        <v>832</v>
      </c>
      <c r="E573" s="231"/>
      <c r="F573" s="232"/>
      <c r="G573" s="234"/>
      <c r="H573" s="179" t="s">
        <v>468</v>
      </c>
      <c r="I573" s="178"/>
      <c r="J573" s="174" t="s">
        <v>1596</v>
      </c>
      <c r="K573" s="174"/>
      <c r="N573" s="174" t="str">
        <f ca="1">INDIRECT($B$1&amp;B573)&amp;""</f>
        <v/>
      </c>
    </row>
    <row r="574" spans="2:20">
      <c r="B574" s="195" t="s">
        <v>833</v>
      </c>
      <c r="E574" s="231"/>
      <c r="F574" s="232"/>
      <c r="G574" s="233" t="s">
        <v>1235</v>
      </c>
      <c r="H574" s="179" t="s">
        <v>467</v>
      </c>
      <c r="I574" s="178"/>
      <c r="J574" s="174" t="s">
        <v>1214</v>
      </c>
      <c r="K574" s="174"/>
      <c r="N574" s="174" t="str">
        <f ca="1">INDIRECT($B$1&amp;B574)&amp;""</f>
        <v/>
      </c>
    </row>
    <row r="575" spans="2:20">
      <c r="B575" s="195" t="s">
        <v>834</v>
      </c>
      <c r="E575" s="231"/>
      <c r="F575" s="232"/>
      <c r="G575" s="259"/>
      <c r="H575" s="179" t="s">
        <v>407</v>
      </c>
      <c r="I575" s="178"/>
      <c r="J575" s="174" t="s">
        <v>1583</v>
      </c>
      <c r="K575" s="174"/>
      <c r="N575" s="174">
        <f ca="1">INDIRECT($B$1&amp;B575)</f>
        <v>0</v>
      </c>
    </row>
    <row r="576" spans="2:20">
      <c r="B576" s="195" t="s">
        <v>1368</v>
      </c>
      <c r="E576" s="231"/>
      <c r="F576" s="232"/>
      <c r="G576" s="234"/>
      <c r="H576" s="179" t="s">
        <v>468</v>
      </c>
      <c r="I576" s="178"/>
      <c r="J576" s="174" t="s">
        <v>1596</v>
      </c>
      <c r="K576" s="174"/>
      <c r="N576" s="174" t="str">
        <f ca="1">INDIRECT($B$1&amp;B576)&amp;""</f>
        <v/>
      </c>
    </row>
    <row r="577" spans="2:14">
      <c r="B577" s="195" t="s">
        <v>835</v>
      </c>
      <c r="E577" s="231"/>
      <c r="F577" s="232"/>
      <c r="G577" s="233" t="s">
        <v>1236</v>
      </c>
      <c r="H577" s="179" t="s">
        <v>467</v>
      </c>
      <c r="I577" s="178"/>
      <c r="J577" s="174" t="s">
        <v>1214</v>
      </c>
      <c r="K577" s="174"/>
      <c r="N577" s="174" t="str">
        <f ca="1">INDIRECT($B$1&amp;B577)&amp;""</f>
        <v/>
      </c>
    </row>
    <row r="578" spans="2:14">
      <c r="B578" s="195" t="s">
        <v>836</v>
      </c>
      <c r="E578" s="231"/>
      <c r="F578" s="232"/>
      <c r="G578" s="259"/>
      <c r="H578" s="179" t="s">
        <v>407</v>
      </c>
      <c r="I578" s="178"/>
      <c r="J578" s="174" t="s">
        <v>1583</v>
      </c>
      <c r="K578" s="174"/>
      <c r="N578" s="174">
        <f ca="1">INDIRECT($B$1&amp;B578)</f>
        <v>0</v>
      </c>
    </row>
    <row r="579" spans="2:14">
      <c r="B579" s="195" t="s">
        <v>1369</v>
      </c>
      <c r="E579" s="231"/>
      <c r="F579" s="232"/>
      <c r="G579" s="234"/>
      <c r="H579" s="179" t="s">
        <v>468</v>
      </c>
      <c r="I579" s="178"/>
      <c r="J579" s="174" t="s">
        <v>1596</v>
      </c>
      <c r="K579" s="174"/>
      <c r="N579" s="174" t="str">
        <f ca="1">INDIRECT($B$1&amp;B579)&amp;""</f>
        <v/>
      </c>
    </row>
    <row r="580" spans="2:14">
      <c r="B580" s="195" t="s">
        <v>837</v>
      </c>
      <c r="E580" s="231"/>
      <c r="F580" s="232"/>
      <c r="G580" s="233" t="s">
        <v>1237</v>
      </c>
      <c r="H580" s="179" t="s">
        <v>467</v>
      </c>
      <c r="I580" s="178"/>
      <c r="J580" s="174" t="s">
        <v>1214</v>
      </c>
      <c r="K580" s="174"/>
      <c r="N580" s="174" t="str">
        <f ca="1">INDIRECT($B$1&amp;B580)&amp;""</f>
        <v/>
      </c>
    </row>
    <row r="581" spans="2:14">
      <c r="B581" s="195" t="s">
        <v>838</v>
      </c>
      <c r="E581" s="231"/>
      <c r="F581" s="232"/>
      <c r="G581" s="259"/>
      <c r="H581" s="179" t="s">
        <v>407</v>
      </c>
      <c r="I581" s="178"/>
      <c r="J581" s="174" t="s">
        <v>1583</v>
      </c>
      <c r="K581" s="174"/>
      <c r="N581" s="174">
        <f ca="1">INDIRECT($B$1&amp;B581)</f>
        <v>0</v>
      </c>
    </row>
    <row r="582" spans="2:14">
      <c r="B582" s="195" t="s">
        <v>1370</v>
      </c>
      <c r="E582" s="231"/>
      <c r="F582" s="232"/>
      <c r="G582" s="234"/>
      <c r="H582" s="179" t="s">
        <v>468</v>
      </c>
      <c r="I582" s="178"/>
      <c r="J582" s="174" t="s">
        <v>1596</v>
      </c>
      <c r="K582" s="174"/>
      <c r="N582" s="174" t="str">
        <f ca="1">INDIRECT($B$1&amp;B582)&amp;""</f>
        <v/>
      </c>
    </row>
    <row r="583" spans="2:14">
      <c r="B583" s="195" t="s">
        <v>839</v>
      </c>
      <c r="E583" s="231"/>
      <c r="F583" s="232"/>
      <c r="G583" s="233" t="s">
        <v>1238</v>
      </c>
      <c r="H583" s="179" t="s">
        <v>467</v>
      </c>
      <c r="I583" s="178"/>
      <c r="J583" s="174" t="s">
        <v>1214</v>
      </c>
      <c r="K583" s="174"/>
      <c r="N583" s="174" t="str">
        <f ca="1">INDIRECT($B$1&amp;B583)&amp;""</f>
        <v/>
      </c>
    </row>
    <row r="584" spans="2:14">
      <c r="B584" s="195" t="s">
        <v>840</v>
      </c>
      <c r="E584" s="231"/>
      <c r="F584" s="232"/>
      <c r="G584" s="259"/>
      <c r="H584" s="179" t="s">
        <v>407</v>
      </c>
      <c r="I584" s="178"/>
      <c r="J584" s="174" t="s">
        <v>1583</v>
      </c>
      <c r="K584" s="174"/>
      <c r="N584" s="174">
        <f ca="1">INDIRECT($B$1&amp;B584)</f>
        <v>0</v>
      </c>
    </row>
    <row r="585" spans="2:14">
      <c r="B585" s="195" t="s">
        <v>1371</v>
      </c>
      <c r="E585" s="231"/>
      <c r="F585" s="232"/>
      <c r="G585" s="234"/>
      <c r="H585" s="179" t="s">
        <v>468</v>
      </c>
      <c r="I585" s="178"/>
      <c r="J585" s="174" t="s">
        <v>1596</v>
      </c>
      <c r="K585" s="174"/>
      <c r="N585" s="174" t="str">
        <f ca="1">INDIRECT($B$1&amp;B585)&amp;""</f>
        <v/>
      </c>
    </row>
    <row r="586" spans="2:14">
      <c r="B586" s="195" t="s">
        <v>841</v>
      </c>
      <c r="E586" s="231"/>
      <c r="F586" s="232"/>
      <c r="G586" s="233" t="s">
        <v>1239</v>
      </c>
      <c r="H586" s="179" t="s">
        <v>467</v>
      </c>
      <c r="I586" s="178"/>
      <c r="J586" s="174" t="s">
        <v>1214</v>
      </c>
      <c r="K586" s="174"/>
      <c r="N586" s="174" t="str">
        <f ca="1">INDIRECT($B$1&amp;B586)&amp;""</f>
        <v/>
      </c>
    </row>
    <row r="587" spans="2:14">
      <c r="B587" s="195" t="s">
        <v>842</v>
      </c>
      <c r="E587" s="231"/>
      <c r="F587" s="232"/>
      <c r="G587" s="259"/>
      <c r="H587" s="179" t="s">
        <v>407</v>
      </c>
      <c r="I587" s="178"/>
      <c r="J587" s="174" t="s">
        <v>1583</v>
      </c>
      <c r="K587" s="174"/>
      <c r="N587" s="174">
        <f ca="1">INDIRECT($B$1&amp;B587)</f>
        <v>0</v>
      </c>
    </row>
    <row r="588" spans="2:14">
      <c r="B588" s="195" t="s">
        <v>1372</v>
      </c>
      <c r="E588" s="228"/>
      <c r="F588" s="230"/>
      <c r="G588" s="234"/>
      <c r="H588" s="179" t="s">
        <v>468</v>
      </c>
      <c r="I588" s="178"/>
      <c r="J588" s="174" t="s">
        <v>1596</v>
      </c>
      <c r="K588" s="174"/>
      <c r="N588" s="174" t="str">
        <f ca="1">INDIRECT($B$1&amp;B588)&amp;""</f>
        <v/>
      </c>
    </row>
    <row r="589" spans="2:14">
      <c r="B589" s="195" t="s">
        <v>843</v>
      </c>
      <c r="E589" s="199" t="s">
        <v>538</v>
      </c>
      <c r="F589" s="186"/>
      <c r="G589" s="233" t="s">
        <v>1234</v>
      </c>
      <c r="H589" s="179" t="s">
        <v>552</v>
      </c>
      <c r="I589" s="178"/>
      <c r="J589" s="174" t="s">
        <v>1214</v>
      </c>
      <c r="K589" s="174"/>
      <c r="N589" s="174" t="str">
        <f ca="1">INDIRECT($B$1&amp;B589)&amp;""</f>
        <v/>
      </c>
    </row>
    <row r="590" spans="2:14">
      <c r="B590" s="195" t="s">
        <v>844</v>
      </c>
      <c r="E590" s="231"/>
      <c r="F590" s="232"/>
      <c r="G590" s="259"/>
      <c r="H590" s="179" t="s">
        <v>407</v>
      </c>
      <c r="I590" s="178"/>
      <c r="J590" s="174" t="s">
        <v>1583</v>
      </c>
      <c r="K590" s="174"/>
      <c r="N590" s="174">
        <f ca="1">INDIRECT($B$1&amp;B590)</f>
        <v>0</v>
      </c>
    </row>
    <row r="591" spans="2:14">
      <c r="B591" s="195" t="s">
        <v>845</v>
      </c>
      <c r="E591" s="231"/>
      <c r="F591" s="232"/>
      <c r="G591" s="234"/>
      <c r="H591" s="179" t="s">
        <v>468</v>
      </c>
      <c r="I591" s="178"/>
      <c r="J591" s="174" t="s">
        <v>1596</v>
      </c>
      <c r="K591" s="174"/>
      <c r="N591" s="174" t="str">
        <f ca="1">INDIRECT($B$1&amp;B591)&amp;""</f>
        <v/>
      </c>
    </row>
    <row r="592" spans="2:14">
      <c r="B592" s="195" t="s">
        <v>846</v>
      </c>
      <c r="E592" s="231"/>
      <c r="F592" s="232"/>
      <c r="G592" s="233" t="s">
        <v>1235</v>
      </c>
      <c r="H592" s="179" t="s">
        <v>552</v>
      </c>
      <c r="I592" s="178"/>
      <c r="J592" s="174" t="s">
        <v>1214</v>
      </c>
      <c r="K592" s="174"/>
      <c r="N592" s="174" t="str">
        <f ca="1">INDIRECT($B$1&amp;B592)&amp;""</f>
        <v/>
      </c>
    </row>
    <row r="593" spans="2:16">
      <c r="B593" s="195" t="s">
        <v>847</v>
      </c>
      <c r="E593" s="231"/>
      <c r="F593" s="232"/>
      <c r="G593" s="259"/>
      <c r="H593" s="179" t="s">
        <v>407</v>
      </c>
      <c r="I593" s="178"/>
      <c r="J593" s="174" t="s">
        <v>1583</v>
      </c>
      <c r="K593" s="174"/>
      <c r="N593" s="174">
        <f ca="1">INDIRECT($B$1&amp;B593)</f>
        <v>0</v>
      </c>
    </row>
    <row r="594" spans="2:16">
      <c r="B594" s="195" t="s">
        <v>1373</v>
      </c>
      <c r="E594" s="231"/>
      <c r="F594" s="232"/>
      <c r="G594" s="234"/>
      <c r="H594" s="179" t="s">
        <v>468</v>
      </c>
      <c r="I594" s="178"/>
      <c r="J594" s="174" t="s">
        <v>1596</v>
      </c>
      <c r="K594" s="174"/>
      <c r="N594" s="174" t="str">
        <f ca="1">INDIRECT($B$1&amp;B594)&amp;""</f>
        <v/>
      </c>
    </row>
    <row r="595" spans="2:16">
      <c r="B595" s="195" t="s">
        <v>848</v>
      </c>
      <c r="E595" s="231"/>
      <c r="F595" s="232"/>
      <c r="G595" s="233" t="s">
        <v>1236</v>
      </c>
      <c r="H595" s="179" t="s">
        <v>552</v>
      </c>
      <c r="I595" s="178"/>
      <c r="J595" s="174" t="s">
        <v>1214</v>
      </c>
      <c r="K595" s="174"/>
      <c r="N595" s="174" t="str">
        <f ca="1">INDIRECT($B$1&amp;B595)&amp;""</f>
        <v/>
      </c>
    </row>
    <row r="596" spans="2:16">
      <c r="B596" s="195" t="s">
        <v>849</v>
      </c>
      <c r="E596" s="231"/>
      <c r="F596" s="232"/>
      <c r="G596" s="259"/>
      <c r="H596" s="179" t="s">
        <v>407</v>
      </c>
      <c r="I596" s="178"/>
      <c r="J596" s="174" t="s">
        <v>1583</v>
      </c>
      <c r="K596" s="174"/>
      <c r="N596" s="174">
        <f ca="1">INDIRECT($B$1&amp;B596)</f>
        <v>0</v>
      </c>
    </row>
    <row r="597" spans="2:16">
      <c r="B597" s="195" t="s">
        <v>1374</v>
      </c>
      <c r="E597" s="231"/>
      <c r="F597" s="232"/>
      <c r="G597" s="234"/>
      <c r="H597" s="179" t="s">
        <v>468</v>
      </c>
      <c r="I597" s="178"/>
      <c r="J597" s="174" t="s">
        <v>1596</v>
      </c>
      <c r="K597" s="174"/>
      <c r="N597" s="174" t="str">
        <f ca="1">INDIRECT($B$1&amp;B597)&amp;""</f>
        <v/>
      </c>
    </row>
    <row r="598" spans="2:16">
      <c r="B598" s="195" t="s">
        <v>850</v>
      </c>
      <c r="E598" s="231"/>
      <c r="F598" s="232"/>
      <c r="G598" s="233" t="s">
        <v>1237</v>
      </c>
      <c r="H598" s="179" t="s">
        <v>552</v>
      </c>
      <c r="I598" s="178"/>
      <c r="J598" s="174" t="s">
        <v>1214</v>
      </c>
      <c r="K598" s="174"/>
      <c r="N598" s="174" t="str">
        <f ca="1">INDIRECT($B$1&amp;B598)&amp;""</f>
        <v/>
      </c>
    </row>
    <row r="599" spans="2:16">
      <c r="B599" s="195" t="s">
        <v>851</v>
      </c>
      <c r="E599" s="231"/>
      <c r="F599" s="232"/>
      <c r="G599" s="259"/>
      <c r="H599" s="179" t="s">
        <v>407</v>
      </c>
      <c r="I599" s="178"/>
      <c r="J599" s="174" t="s">
        <v>1583</v>
      </c>
      <c r="K599" s="174"/>
      <c r="N599" s="174">
        <f ca="1">INDIRECT($B$1&amp;B599)</f>
        <v>0</v>
      </c>
    </row>
    <row r="600" spans="2:16">
      <c r="B600" s="195" t="s">
        <v>1375</v>
      </c>
      <c r="E600" s="231"/>
      <c r="F600" s="232"/>
      <c r="G600" s="234"/>
      <c r="H600" s="179" t="s">
        <v>468</v>
      </c>
      <c r="I600" s="178"/>
      <c r="J600" s="174" t="s">
        <v>1596</v>
      </c>
      <c r="K600" s="174"/>
      <c r="N600" s="174" t="str">
        <f ca="1">INDIRECT($B$1&amp;B600)&amp;""</f>
        <v/>
      </c>
    </row>
    <row r="601" spans="2:16">
      <c r="B601" s="195" t="s">
        <v>852</v>
      </c>
      <c r="E601" s="231"/>
      <c r="F601" s="232"/>
      <c r="G601" s="233" t="s">
        <v>1238</v>
      </c>
      <c r="H601" s="179" t="s">
        <v>552</v>
      </c>
      <c r="I601" s="178"/>
      <c r="J601" s="174" t="s">
        <v>1214</v>
      </c>
      <c r="K601" s="174"/>
      <c r="N601" s="174" t="str">
        <f ca="1">INDIRECT($B$1&amp;B601)&amp;""</f>
        <v/>
      </c>
    </row>
    <row r="602" spans="2:16">
      <c r="B602" s="195" t="s">
        <v>853</v>
      </c>
      <c r="E602" s="231"/>
      <c r="F602" s="232"/>
      <c r="G602" s="259"/>
      <c r="H602" s="179" t="s">
        <v>407</v>
      </c>
      <c r="I602" s="178"/>
      <c r="J602" s="174" t="s">
        <v>1583</v>
      </c>
      <c r="K602" s="174"/>
      <c r="N602" s="174">
        <f ca="1">INDIRECT($B$1&amp;B602)</f>
        <v>0</v>
      </c>
    </row>
    <row r="603" spans="2:16">
      <c r="B603" s="195" t="s">
        <v>1376</v>
      </c>
      <c r="E603" s="231"/>
      <c r="F603" s="232"/>
      <c r="G603" s="234"/>
      <c r="H603" s="179" t="s">
        <v>468</v>
      </c>
      <c r="I603" s="178"/>
      <c r="J603" s="174" t="s">
        <v>1596</v>
      </c>
      <c r="K603" s="174"/>
      <c r="N603" s="174" t="str">
        <f ca="1">INDIRECT($B$1&amp;B603)&amp;""</f>
        <v/>
      </c>
    </row>
    <row r="604" spans="2:16">
      <c r="B604" s="195" t="s">
        <v>854</v>
      </c>
      <c r="E604" s="231"/>
      <c r="F604" s="232"/>
      <c r="G604" s="233" t="s">
        <v>1239</v>
      </c>
      <c r="H604" s="179" t="s">
        <v>552</v>
      </c>
      <c r="I604" s="178"/>
      <c r="J604" s="174" t="s">
        <v>1214</v>
      </c>
      <c r="K604" s="174"/>
      <c r="N604" s="174" t="str">
        <f ca="1">INDIRECT($B$1&amp;B604)&amp;""</f>
        <v/>
      </c>
    </row>
    <row r="605" spans="2:16">
      <c r="B605" s="195" t="s">
        <v>855</v>
      </c>
      <c r="E605" s="231"/>
      <c r="F605" s="232"/>
      <c r="G605" s="259"/>
      <c r="H605" s="179" t="s">
        <v>407</v>
      </c>
      <c r="I605" s="178"/>
      <c r="J605" s="174" t="s">
        <v>1583</v>
      </c>
      <c r="K605" s="174"/>
      <c r="N605" s="174">
        <f ca="1">INDIRECT($B$1&amp;B605)</f>
        <v>0</v>
      </c>
    </row>
    <row r="606" spans="2:16">
      <c r="B606" s="195" t="s">
        <v>1377</v>
      </c>
      <c r="E606" s="228"/>
      <c r="F606" s="230"/>
      <c r="G606" s="234"/>
      <c r="H606" s="179" t="s">
        <v>468</v>
      </c>
      <c r="I606" s="178"/>
      <c r="J606" s="174" t="s">
        <v>1596</v>
      </c>
      <c r="K606" s="174"/>
      <c r="N606" s="174" t="str">
        <f ca="1">INDIRECT($B$1&amp;B606)&amp;""</f>
        <v/>
      </c>
    </row>
    <row r="608" spans="2:16">
      <c r="D608" t="s">
        <v>856</v>
      </c>
      <c r="P608" s="255">
        <f ca="1">N24</f>
        <v>0</v>
      </c>
    </row>
    <row r="609" spans="2:22">
      <c r="E609" s="174" t="s">
        <v>330</v>
      </c>
      <c r="F609" s="179"/>
      <c r="G609" s="177"/>
      <c r="H609" s="177"/>
      <c r="I609" s="178"/>
      <c r="J609" s="174" t="s">
        <v>1211</v>
      </c>
      <c r="K609" s="174">
        <v>4</v>
      </c>
      <c r="N609" s="254"/>
    </row>
    <row r="610" spans="2:22">
      <c r="B610" s="195" t="s">
        <v>1630</v>
      </c>
      <c r="E610" s="196" t="s">
        <v>795</v>
      </c>
      <c r="F610" s="179" t="s">
        <v>796</v>
      </c>
      <c r="G610" s="177"/>
      <c r="H610" s="177"/>
      <c r="I610" s="178"/>
      <c r="J610" s="174" t="s">
        <v>1211</v>
      </c>
      <c r="K610" s="174">
        <v>1</v>
      </c>
      <c r="L610" s="178" t="str">
        <f ca="1">INDIRECT($B$1&amp;B610)&amp;""</f>
        <v/>
      </c>
      <c r="N610" s="251">
        <f ca="1">IF(L610="",0,1)</f>
        <v>0</v>
      </c>
      <c r="S610" s="247" t="str">
        <f ca="1">IF(P608&gt;0,IF(SUM(N610:N614)=0,T610,""),"")</f>
        <v/>
      </c>
      <c r="T610" s="250" t="s">
        <v>1624</v>
      </c>
    </row>
    <row r="611" spans="2:22">
      <c r="B611" s="195" t="s">
        <v>1631</v>
      </c>
      <c r="E611" s="197"/>
      <c r="F611" s="179" t="s">
        <v>797</v>
      </c>
      <c r="G611" s="177"/>
      <c r="H611" s="177"/>
      <c r="I611" s="178"/>
      <c r="J611" s="174" t="s">
        <v>1211</v>
      </c>
      <c r="K611" s="174">
        <v>1</v>
      </c>
      <c r="L611" s="178" t="str">
        <f ca="1">INDIRECT($B$1&amp;B611)&amp;""</f>
        <v/>
      </c>
      <c r="N611" s="251">
        <f ca="1">IF(L611="",0,1)</f>
        <v>0</v>
      </c>
    </row>
    <row r="612" spans="2:22">
      <c r="B612" s="195" t="s">
        <v>1632</v>
      </c>
      <c r="E612" s="197"/>
      <c r="F612" s="179" t="s">
        <v>798</v>
      </c>
      <c r="G612" s="177"/>
      <c r="H612" s="177"/>
      <c r="I612" s="178"/>
      <c r="J612" s="174" t="s">
        <v>1211</v>
      </c>
      <c r="K612" s="174">
        <v>1</v>
      </c>
      <c r="L612" s="178" t="str">
        <f ca="1">INDIRECT($B$1&amp;B612)&amp;""</f>
        <v/>
      </c>
      <c r="N612" s="251">
        <f ca="1">IF(L612="",0,1)</f>
        <v>0</v>
      </c>
    </row>
    <row r="613" spans="2:22">
      <c r="B613" s="195" t="s">
        <v>1633</v>
      </c>
      <c r="E613" s="197"/>
      <c r="F613" s="179" t="s">
        <v>799</v>
      </c>
      <c r="G613" s="177"/>
      <c r="H613" s="177"/>
      <c r="I613" s="178"/>
      <c r="J613" s="174" t="s">
        <v>1211</v>
      </c>
      <c r="K613" s="174">
        <v>1</v>
      </c>
      <c r="L613" s="178" t="str">
        <f ca="1">INDIRECT($B$1&amp;B613)&amp;""</f>
        <v/>
      </c>
      <c r="N613" s="251">
        <f t="shared" ref="N613:N614" ca="1" si="16">IF(L613="",0,1)</f>
        <v>0</v>
      </c>
    </row>
    <row r="614" spans="2:22">
      <c r="B614" s="195" t="s">
        <v>1634</v>
      </c>
      <c r="E614" s="197"/>
      <c r="F614" s="199" t="s">
        <v>800</v>
      </c>
      <c r="G614" s="177"/>
      <c r="H614" s="177"/>
      <c r="I614" s="178"/>
      <c r="J614" s="174" t="s">
        <v>1211</v>
      </c>
      <c r="K614" s="174">
        <v>1</v>
      </c>
      <c r="L614" s="178" t="str">
        <f ca="1">INDIRECT($B$1&amp;B614)&amp;""</f>
        <v/>
      </c>
      <c r="N614" s="251">
        <f t="shared" ca="1" si="16"/>
        <v>0</v>
      </c>
    </row>
    <row r="615" spans="2:22">
      <c r="B615" s="195" t="s">
        <v>866</v>
      </c>
      <c r="E615" s="198"/>
      <c r="F615" s="198"/>
      <c r="G615" s="179" t="s">
        <v>405</v>
      </c>
      <c r="H615" s="177"/>
      <c r="I615" s="178"/>
      <c r="J615" s="174" t="s">
        <v>1214</v>
      </c>
      <c r="K615" s="174"/>
      <c r="N615" s="174" t="str">
        <f ca="1">INDIRECT($B$1&amp;B615)&amp;""</f>
        <v/>
      </c>
    </row>
    <row r="616" spans="2:22">
      <c r="B616" s="195" t="s">
        <v>867</v>
      </c>
      <c r="E616" s="196" t="s">
        <v>372</v>
      </c>
      <c r="F616" s="179" t="s">
        <v>439</v>
      </c>
      <c r="G616" s="177"/>
      <c r="H616" s="177"/>
      <c r="I616" s="178"/>
      <c r="J616" s="174" t="s">
        <v>1635</v>
      </c>
      <c r="K616" s="174" t="s">
        <v>475</v>
      </c>
      <c r="N616" s="174">
        <f t="shared" ref="N616:N631" ca="1" si="17">INDIRECT($B$1&amp;B616)</f>
        <v>0</v>
      </c>
      <c r="P616" s="255">
        <f ca="1">IF(AND(P608&gt;0,SUM(N610:N614)&gt;0),1,0)</f>
        <v>0</v>
      </c>
      <c r="S616" s="247" t="str">
        <f ca="1">IF(P616&gt;0,IF(SUM(N616:N620)=0,T616,""),"")</f>
        <v/>
      </c>
      <c r="T616" s="260" t="s">
        <v>1408</v>
      </c>
    </row>
    <row r="617" spans="2:22">
      <c r="B617" s="195" t="s">
        <v>868</v>
      </c>
      <c r="E617" s="197"/>
      <c r="F617" s="199" t="s">
        <v>440</v>
      </c>
      <c r="G617" s="190"/>
      <c r="H617" s="190"/>
      <c r="I617" s="186"/>
      <c r="J617" s="174" t="s">
        <v>1636</v>
      </c>
      <c r="K617" s="174" t="s">
        <v>476</v>
      </c>
      <c r="N617" s="174">
        <f t="shared" ca="1" si="17"/>
        <v>0</v>
      </c>
      <c r="S617" s="247" t="str">
        <f ca="1">IF(P616&gt;0,IF(SUM(N617:N620)=0,T617,""),"")</f>
        <v/>
      </c>
      <c r="T617" s="260" t="s">
        <v>1621</v>
      </c>
    </row>
    <row r="618" spans="2:22">
      <c r="B618" s="195" t="s">
        <v>869</v>
      </c>
      <c r="E618" s="197"/>
      <c r="F618" s="228"/>
      <c r="G618" s="229"/>
      <c r="H618" s="229"/>
      <c r="I618" s="230"/>
      <c r="J618" s="174" t="s">
        <v>1636</v>
      </c>
      <c r="K618" s="174" t="s">
        <v>477</v>
      </c>
      <c r="N618" s="174">
        <f t="shared" ca="1" si="17"/>
        <v>0</v>
      </c>
      <c r="S618" s="247" t="str">
        <f ca="1">IF(N617&gt;0,IF(N618&gt;N617,V618,""),"")</f>
        <v/>
      </c>
      <c r="V618" s="250" t="s">
        <v>1691</v>
      </c>
    </row>
    <row r="619" spans="2:22">
      <c r="B619" s="195" t="s">
        <v>870</v>
      </c>
      <c r="E619" s="197"/>
      <c r="F619" s="199" t="s">
        <v>494</v>
      </c>
      <c r="G619" s="190"/>
      <c r="H619" s="190"/>
      <c r="I619" s="186"/>
      <c r="J619" s="174" t="s">
        <v>1636</v>
      </c>
      <c r="K619" s="174" t="s">
        <v>476</v>
      </c>
      <c r="N619" s="174">
        <f t="shared" ca="1" si="17"/>
        <v>0</v>
      </c>
    </row>
    <row r="620" spans="2:22">
      <c r="B620" s="195" t="s">
        <v>871</v>
      </c>
      <c r="E620" s="198"/>
      <c r="F620" s="228"/>
      <c r="G620" s="229"/>
      <c r="H620" s="229"/>
      <c r="I620" s="230"/>
      <c r="J620" s="174" t="s">
        <v>1636</v>
      </c>
      <c r="K620" s="174" t="s">
        <v>477</v>
      </c>
      <c r="N620" s="174">
        <f t="shared" ca="1" si="17"/>
        <v>0</v>
      </c>
      <c r="S620" s="247" t="str">
        <f ca="1">IF(N619&gt;0,IF(N620&gt;N619,V620,""),"")</f>
        <v/>
      </c>
      <c r="V620" s="250" t="s">
        <v>1692</v>
      </c>
    </row>
    <row r="621" spans="2:22">
      <c r="B621" s="195" t="s">
        <v>872</v>
      </c>
      <c r="E621" s="196" t="s">
        <v>373</v>
      </c>
      <c r="F621" s="179" t="s">
        <v>378</v>
      </c>
      <c r="G621" s="177"/>
      <c r="H621" s="177"/>
      <c r="I621" s="178"/>
      <c r="J621" s="174" t="s">
        <v>1635</v>
      </c>
      <c r="K621" s="174" t="s">
        <v>1248</v>
      </c>
      <c r="N621" s="174">
        <f t="shared" ca="1" si="17"/>
        <v>0</v>
      </c>
      <c r="S621" s="247" t="str">
        <f ca="1">IF(P616&gt;0,IF(SUM(N621:N622,N624:N626)=0,T621,""),"")</f>
        <v/>
      </c>
      <c r="T621" s="249" t="s">
        <v>1412</v>
      </c>
    </row>
    <row r="622" spans="2:22">
      <c r="B622" s="195" t="s">
        <v>873</v>
      </c>
      <c r="E622" s="197"/>
      <c r="F622" s="179" t="s">
        <v>441</v>
      </c>
      <c r="G622" s="177"/>
      <c r="H622" s="177"/>
      <c r="I622" s="178"/>
      <c r="J622" s="174" t="s">
        <v>1635</v>
      </c>
      <c r="K622" s="174" t="s">
        <v>479</v>
      </c>
      <c r="N622" s="174">
        <f t="shared" ca="1" si="17"/>
        <v>0</v>
      </c>
    </row>
    <row r="623" spans="2:22">
      <c r="B623" s="195" t="s">
        <v>874</v>
      </c>
      <c r="E623" s="197"/>
      <c r="F623" s="179" t="s">
        <v>539</v>
      </c>
      <c r="G623" s="177"/>
      <c r="H623" s="177"/>
      <c r="I623" s="178"/>
      <c r="J623" s="174" t="s">
        <v>1635</v>
      </c>
      <c r="K623" s="174" t="s">
        <v>1248</v>
      </c>
      <c r="N623" s="247">
        <f t="shared" ca="1" si="17"/>
        <v>0</v>
      </c>
      <c r="S623" s="247" t="str">
        <f ca="1">IF(P616&gt;0,IF(N623&lt;0,T623,""),"")</f>
        <v/>
      </c>
      <c r="T623" s="250" t="s">
        <v>1609</v>
      </c>
    </row>
    <row r="624" spans="2:22">
      <c r="B624" s="195" t="s">
        <v>875</v>
      </c>
      <c r="E624" s="197"/>
      <c r="F624" s="179" t="s">
        <v>443</v>
      </c>
      <c r="G624" s="177"/>
      <c r="H624" s="177"/>
      <c r="I624" s="178"/>
      <c r="J624" s="174" t="s">
        <v>1635</v>
      </c>
      <c r="K624" s="174" t="s">
        <v>479</v>
      </c>
      <c r="N624" s="174">
        <f t="shared" ca="1" si="17"/>
        <v>0</v>
      </c>
    </row>
    <row r="625" spans="2:20">
      <c r="B625" s="195" t="s">
        <v>876</v>
      </c>
      <c r="E625" s="197"/>
      <c r="F625" s="179" t="s">
        <v>801</v>
      </c>
      <c r="G625" s="177"/>
      <c r="H625" s="177"/>
      <c r="I625" s="178"/>
      <c r="J625" s="174" t="s">
        <v>1635</v>
      </c>
      <c r="K625" s="174" t="s">
        <v>479</v>
      </c>
      <c r="N625" s="174">
        <f t="shared" ca="1" si="17"/>
        <v>0</v>
      </c>
    </row>
    <row r="626" spans="2:20">
      <c r="B626" s="195" t="s">
        <v>877</v>
      </c>
      <c r="E626" s="197"/>
      <c r="F626" s="179" t="s">
        <v>680</v>
      </c>
      <c r="G626" s="177"/>
      <c r="H626" s="177"/>
      <c r="I626" s="178"/>
      <c r="J626" s="174" t="s">
        <v>1635</v>
      </c>
      <c r="K626" s="174" t="s">
        <v>479</v>
      </c>
      <c r="N626" s="174">
        <f t="shared" ca="1" si="17"/>
        <v>0</v>
      </c>
    </row>
    <row r="627" spans="2:20">
      <c r="B627" s="195" t="s">
        <v>878</v>
      </c>
      <c r="E627" s="197"/>
      <c r="F627" s="179" t="s">
        <v>857</v>
      </c>
      <c r="G627" s="177"/>
      <c r="H627" s="177"/>
      <c r="I627" s="178"/>
      <c r="J627" s="174" t="s">
        <v>1635</v>
      </c>
      <c r="K627" s="174" t="s">
        <v>479</v>
      </c>
      <c r="N627" s="174">
        <f t="shared" ca="1" si="17"/>
        <v>0</v>
      </c>
      <c r="P627" s="251">
        <f ca="1">SUM(N627:N631)</f>
        <v>0</v>
      </c>
      <c r="S627" s="247" t="str">
        <f ca="1">IF(P616&gt;0,IF(N624&gt;0,IF(N624=P627,"",T627),""),"")</f>
        <v/>
      </c>
      <c r="T627" s="250" t="s">
        <v>1637</v>
      </c>
    </row>
    <row r="628" spans="2:20">
      <c r="B628" s="195" t="s">
        <v>879</v>
      </c>
      <c r="E628" s="197"/>
      <c r="F628" s="179" t="s">
        <v>858</v>
      </c>
      <c r="G628" s="177"/>
      <c r="H628" s="177"/>
      <c r="I628" s="178"/>
      <c r="J628" s="174" t="s">
        <v>1635</v>
      </c>
      <c r="K628" s="174" t="s">
        <v>479</v>
      </c>
      <c r="N628" s="174">
        <f t="shared" ca="1" si="17"/>
        <v>0</v>
      </c>
    </row>
    <row r="629" spans="2:20">
      <c r="B629" s="195" t="s">
        <v>880</v>
      </c>
      <c r="E629" s="197"/>
      <c r="F629" s="179" t="s">
        <v>859</v>
      </c>
      <c r="G629" s="177"/>
      <c r="H629" s="177"/>
      <c r="I629" s="178"/>
      <c r="J629" s="174" t="s">
        <v>1635</v>
      </c>
      <c r="K629" s="174" t="s">
        <v>479</v>
      </c>
      <c r="N629" s="174">
        <f t="shared" ca="1" si="17"/>
        <v>0</v>
      </c>
    </row>
    <row r="630" spans="2:20">
      <c r="B630" s="195" t="s">
        <v>881</v>
      </c>
      <c r="E630" s="197"/>
      <c r="F630" s="179" t="s">
        <v>860</v>
      </c>
      <c r="G630" s="177"/>
      <c r="H630" s="177"/>
      <c r="I630" s="178"/>
      <c r="J630" s="174" t="s">
        <v>1635</v>
      </c>
      <c r="K630" s="174" t="s">
        <v>479</v>
      </c>
      <c r="N630" s="174">
        <f t="shared" ca="1" si="17"/>
        <v>0</v>
      </c>
    </row>
    <row r="631" spans="2:20">
      <c r="B631" s="195" t="s">
        <v>882</v>
      </c>
      <c r="E631" s="197"/>
      <c r="F631" s="199" t="s">
        <v>861</v>
      </c>
      <c r="G631" s="177"/>
      <c r="H631" s="177"/>
      <c r="I631" s="178"/>
      <c r="J631" s="174" t="s">
        <v>1635</v>
      </c>
      <c r="K631" s="174" t="s">
        <v>479</v>
      </c>
      <c r="N631" s="174">
        <f t="shared" ca="1" si="17"/>
        <v>0</v>
      </c>
    </row>
    <row r="632" spans="2:20">
      <c r="B632" s="195" t="s">
        <v>883</v>
      </c>
      <c r="E632" s="198"/>
      <c r="F632" s="198"/>
      <c r="G632" s="179" t="s">
        <v>405</v>
      </c>
      <c r="H632" s="177"/>
      <c r="I632" s="178"/>
      <c r="J632" s="174" t="s">
        <v>1214</v>
      </c>
      <c r="K632" s="174"/>
      <c r="N632" s="174" t="str">
        <f ca="1">INDIRECT($B$1&amp;B632)&amp;""</f>
        <v/>
      </c>
    </row>
    <row r="633" spans="2:20">
      <c r="B633" s="195" t="s">
        <v>884</v>
      </c>
      <c r="E633" s="196" t="s">
        <v>678</v>
      </c>
      <c r="F633" s="199" t="s">
        <v>804</v>
      </c>
      <c r="G633" s="186"/>
      <c r="H633" s="179" t="s">
        <v>864</v>
      </c>
      <c r="I633" s="178"/>
      <c r="J633" s="174" t="s">
        <v>1635</v>
      </c>
      <c r="K633" s="174" t="s">
        <v>1248</v>
      </c>
      <c r="N633" s="174">
        <f ca="1">INDIRECT($B$1&amp;B633)</f>
        <v>0</v>
      </c>
      <c r="P633" s="251">
        <f ca="1">SUM(N633:N636)</f>
        <v>0</v>
      </c>
      <c r="S633" s="247" t="str">
        <f ca="1">IF(P616&gt;0,IF(N622&gt;0,IF(N622=P633,"",T633),""),"")</f>
        <v/>
      </c>
      <c r="T633" s="250" t="s">
        <v>1600</v>
      </c>
    </row>
    <row r="634" spans="2:20">
      <c r="B634" s="195" t="s">
        <v>885</v>
      </c>
      <c r="E634" s="197"/>
      <c r="F634" s="228"/>
      <c r="G634" s="230"/>
      <c r="H634" s="179" t="s">
        <v>865</v>
      </c>
      <c r="I634" s="178"/>
      <c r="J634" s="174" t="s">
        <v>1635</v>
      </c>
      <c r="K634" s="174" t="s">
        <v>1248</v>
      </c>
      <c r="N634" s="174">
        <f ca="1">INDIRECT($B$1&amp;B634)</f>
        <v>0</v>
      </c>
    </row>
    <row r="635" spans="2:20">
      <c r="B635" s="195" t="s">
        <v>886</v>
      </c>
      <c r="E635" s="197"/>
      <c r="F635" s="179" t="s">
        <v>805</v>
      </c>
      <c r="G635" s="177"/>
      <c r="H635" s="177"/>
      <c r="I635" s="178"/>
      <c r="J635" s="174" t="s">
        <v>1635</v>
      </c>
      <c r="K635" s="174" t="s">
        <v>1248</v>
      </c>
      <c r="N635" s="174">
        <f ca="1">INDIRECT($B$1&amp;B635)</f>
        <v>0</v>
      </c>
    </row>
    <row r="636" spans="2:20">
      <c r="B636" s="195" t="s">
        <v>887</v>
      </c>
      <c r="E636" s="198"/>
      <c r="F636" s="179" t="s">
        <v>691</v>
      </c>
      <c r="G636" s="177"/>
      <c r="H636" s="177"/>
      <c r="I636" s="178"/>
      <c r="J636" s="174" t="s">
        <v>1635</v>
      </c>
      <c r="K636" s="174" t="s">
        <v>1248</v>
      </c>
      <c r="N636" s="174">
        <f ca="1">INDIRECT($B$1&amp;B636)</f>
        <v>0</v>
      </c>
    </row>
    <row r="637" spans="2:20">
      <c r="B637" s="195" t="s">
        <v>888</v>
      </c>
      <c r="E637" s="199" t="s">
        <v>420</v>
      </c>
      <c r="F637" s="186"/>
      <c r="G637" s="233" t="s">
        <v>1234</v>
      </c>
      <c r="H637" s="179" t="s">
        <v>467</v>
      </c>
      <c r="I637" s="178"/>
      <c r="J637" s="174" t="s">
        <v>1214</v>
      </c>
      <c r="K637" s="174"/>
      <c r="N637" s="174" t="str">
        <f ca="1">INDIRECT($B$1&amp;B637)&amp;""</f>
        <v/>
      </c>
    </row>
    <row r="638" spans="2:20">
      <c r="B638" s="195" t="s">
        <v>889</v>
      </c>
      <c r="E638" s="231"/>
      <c r="F638" s="232"/>
      <c r="G638" s="259"/>
      <c r="H638" s="179" t="s">
        <v>407</v>
      </c>
      <c r="I638" s="178"/>
      <c r="J638" s="174" t="s">
        <v>1583</v>
      </c>
      <c r="K638" s="174"/>
      <c r="N638" s="174">
        <f ca="1">INDIRECT($B$1&amp;B638)</f>
        <v>0</v>
      </c>
    </row>
    <row r="639" spans="2:20">
      <c r="B639" s="195" t="s">
        <v>890</v>
      </c>
      <c r="E639" s="231"/>
      <c r="F639" s="232"/>
      <c r="G639" s="234"/>
      <c r="H639" s="179" t="s">
        <v>468</v>
      </c>
      <c r="I639" s="178"/>
      <c r="J639" s="174" t="s">
        <v>1596</v>
      </c>
      <c r="K639" s="174"/>
      <c r="N639" s="174" t="str">
        <f ca="1">INDIRECT($B$1&amp;B639)&amp;""</f>
        <v/>
      </c>
    </row>
    <row r="640" spans="2:20">
      <c r="B640" s="195" t="s">
        <v>891</v>
      </c>
      <c r="E640" s="231"/>
      <c r="F640" s="232"/>
      <c r="G640" s="233" t="s">
        <v>1235</v>
      </c>
      <c r="H640" s="179" t="s">
        <v>467</v>
      </c>
      <c r="I640" s="178"/>
      <c r="J640" s="174" t="s">
        <v>1214</v>
      </c>
      <c r="K640" s="174"/>
      <c r="N640" s="174" t="str">
        <f ca="1">INDIRECT($B$1&amp;B640)&amp;""</f>
        <v/>
      </c>
    </row>
    <row r="641" spans="2:14">
      <c r="B641" s="195" t="s">
        <v>892</v>
      </c>
      <c r="E641" s="231"/>
      <c r="F641" s="232"/>
      <c r="G641" s="259"/>
      <c r="H641" s="179" t="s">
        <v>407</v>
      </c>
      <c r="I641" s="178"/>
      <c r="J641" s="174" t="s">
        <v>1583</v>
      </c>
      <c r="K641" s="174"/>
      <c r="N641" s="174">
        <f ca="1">INDIRECT($B$1&amp;B641)</f>
        <v>0</v>
      </c>
    </row>
    <row r="642" spans="2:14">
      <c r="B642" s="195" t="s">
        <v>1378</v>
      </c>
      <c r="E642" s="231"/>
      <c r="F642" s="232"/>
      <c r="G642" s="234"/>
      <c r="H642" s="179" t="s">
        <v>468</v>
      </c>
      <c r="I642" s="178"/>
      <c r="J642" s="174" t="s">
        <v>1596</v>
      </c>
      <c r="K642" s="174"/>
      <c r="N642" s="174" t="str">
        <f ca="1">INDIRECT($B$1&amp;B642)&amp;""</f>
        <v/>
      </c>
    </row>
    <row r="643" spans="2:14">
      <c r="B643" s="195" t="s">
        <v>893</v>
      </c>
      <c r="E643" s="231"/>
      <c r="F643" s="232"/>
      <c r="G643" s="233" t="s">
        <v>1236</v>
      </c>
      <c r="H643" s="179" t="s">
        <v>467</v>
      </c>
      <c r="I643" s="178"/>
      <c r="J643" s="174" t="s">
        <v>1214</v>
      </c>
      <c r="K643" s="174"/>
      <c r="N643" s="174" t="str">
        <f ca="1">INDIRECT($B$1&amp;B643)&amp;""</f>
        <v/>
      </c>
    </row>
    <row r="644" spans="2:14">
      <c r="B644" s="195" t="s">
        <v>894</v>
      </c>
      <c r="E644" s="231"/>
      <c r="F644" s="232"/>
      <c r="G644" s="259"/>
      <c r="H644" s="179" t="s">
        <v>407</v>
      </c>
      <c r="I644" s="178"/>
      <c r="J644" s="174" t="s">
        <v>1583</v>
      </c>
      <c r="K644" s="174"/>
      <c r="N644" s="174">
        <f ca="1">INDIRECT($B$1&amp;B644)</f>
        <v>0</v>
      </c>
    </row>
    <row r="645" spans="2:14">
      <c r="B645" s="195" t="s">
        <v>1379</v>
      </c>
      <c r="E645" s="231"/>
      <c r="F645" s="232"/>
      <c r="G645" s="234"/>
      <c r="H645" s="179" t="s">
        <v>468</v>
      </c>
      <c r="I645" s="178"/>
      <c r="J645" s="174" t="s">
        <v>1596</v>
      </c>
      <c r="K645" s="174"/>
      <c r="N645" s="174" t="str">
        <f ca="1">INDIRECT($B$1&amp;B645)&amp;""</f>
        <v/>
      </c>
    </row>
    <row r="646" spans="2:14">
      <c r="B646" s="195" t="s">
        <v>895</v>
      </c>
      <c r="E646" s="231"/>
      <c r="F646" s="232"/>
      <c r="G646" s="233" t="s">
        <v>1237</v>
      </c>
      <c r="H646" s="179" t="s">
        <v>467</v>
      </c>
      <c r="I646" s="178"/>
      <c r="J646" s="174" t="s">
        <v>1214</v>
      </c>
      <c r="K646" s="174"/>
      <c r="N646" s="174" t="str">
        <f ca="1">INDIRECT($B$1&amp;B646)&amp;""</f>
        <v/>
      </c>
    </row>
    <row r="647" spans="2:14">
      <c r="B647" s="195" t="s">
        <v>896</v>
      </c>
      <c r="E647" s="231"/>
      <c r="F647" s="232"/>
      <c r="G647" s="259"/>
      <c r="H647" s="179" t="s">
        <v>407</v>
      </c>
      <c r="I647" s="178"/>
      <c r="J647" s="174" t="s">
        <v>1583</v>
      </c>
      <c r="K647" s="174"/>
      <c r="N647" s="174">
        <f ca="1">INDIRECT($B$1&amp;B647)</f>
        <v>0</v>
      </c>
    </row>
    <row r="648" spans="2:14">
      <c r="B648" s="195" t="s">
        <v>1380</v>
      </c>
      <c r="E648" s="231"/>
      <c r="F648" s="232"/>
      <c r="G648" s="234"/>
      <c r="H648" s="179" t="s">
        <v>468</v>
      </c>
      <c r="I648" s="178"/>
      <c r="J648" s="174" t="s">
        <v>1596</v>
      </c>
      <c r="K648" s="174"/>
      <c r="N648" s="174" t="str">
        <f ca="1">INDIRECT($B$1&amp;B648)&amp;""</f>
        <v/>
      </c>
    </row>
    <row r="649" spans="2:14">
      <c r="B649" s="195" t="s">
        <v>897</v>
      </c>
      <c r="E649" s="231"/>
      <c r="F649" s="232"/>
      <c r="G649" s="233" t="s">
        <v>1238</v>
      </c>
      <c r="H649" s="179" t="s">
        <v>467</v>
      </c>
      <c r="I649" s="178"/>
      <c r="J649" s="174" t="s">
        <v>1214</v>
      </c>
      <c r="K649" s="174"/>
      <c r="N649" s="174" t="str">
        <f ca="1">INDIRECT($B$1&amp;B649)&amp;""</f>
        <v/>
      </c>
    </row>
    <row r="650" spans="2:14">
      <c r="B650" s="195" t="s">
        <v>898</v>
      </c>
      <c r="E650" s="231"/>
      <c r="F650" s="232"/>
      <c r="G650" s="259"/>
      <c r="H650" s="179" t="s">
        <v>407</v>
      </c>
      <c r="I650" s="178"/>
      <c r="J650" s="174" t="s">
        <v>1583</v>
      </c>
      <c r="K650" s="174"/>
      <c r="N650" s="174">
        <f ca="1">INDIRECT($B$1&amp;B650)</f>
        <v>0</v>
      </c>
    </row>
    <row r="651" spans="2:14">
      <c r="B651" s="195" t="s">
        <v>1381</v>
      </c>
      <c r="E651" s="231"/>
      <c r="F651" s="232"/>
      <c r="G651" s="234"/>
      <c r="H651" s="179" t="s">
        <v>468</v>
      </c>
      <c r="I651" s="178"/>
      <c r="J651" s="174" t="s">
        <v>1596</v>
      </c>
      <c r="K651" s="174"/>
      <c r="N651" s="174" t="str">
        <f ca="1">INDIRECT($B$1&amp;B651)&amp;""</f>
        <v/>
      </c>
    </row>
    <row r="652" spans="2:14">
      <c r="B652" s="195" t="s">
        <v>899</v>
      </c>
      <c r="E652" s="231"/>
      <c r="F652" s="232"/>
      <c r="G652" s="233" t="s">
        <v>1239</v>
      </c>
      <c r="H652" s="179" t="s">
        <v>467</v>
      </c>
      <c r="I652" s="178"/>
      <c r="J652" s="174" t="s">
        <v>1214</v>
      </c>
      <c r="K652" s="174"/>
      <c r="N652" s="174" t="str">
        <f ca="1">INDIRECT($B$1&amp;B652)&amp;""</f>
        <v/>
      </c>
    </row>
    <row r="653" spans="2:14">
      <c r="B653" s="195" t="s">
        <v>900</v>
      </c>
      <c r="E653" s="231"/>
      <c r="F653" s="232"/>
      <c r="G653" s="259"/>
      <c r="H653" s="179" t="s">
        <v>407</v>
      </c>
      <c r="I653" s="178"/>
      <c r="J653" s="174" t="s">
        <v>1583</v>
      </c>
      <c r="K653" s="174"/>
      <c r="N653" s="174">
        <f ca="1">INDIRECT($B$1&amp;B653)</f>
        <v>0</v>
      </c>
    </row>
    <row r="654" spans="2:14">
      <c r="B654" s="195" t="s">
        <v>1382</v>
      </c>
      <c r="E654" s="228"/>
      <c r="F654" s="230"/>
      <c r="G654" s="234"/>
      <c r="H654" s="179" t="s">
        <v>468</v>
      </c>
      <c r="I654" s="178"/>
      <c r="J654" s="174" t="s">
        <v>1596</v>
      </c>
      <c r="K654" s="174"/>
      <c r="N654" s="174" t="str">
        <f ca="1">INDIRECT($B$1&amp;B654)&amp;""</f>
        <v/>
      </c>
    </row>
    <row r="655" spans="2:14">
      <c r="B655" s="195" t="s">
        <v>1383</v>
      </c>
      <c r="E655" s="199" t="s">
        <v>538</v>
      </c>
      <c r="F655" s="186"/>
      <c r="G655" s="233" t="s">
        <v>1234</v>
      </c>
      <c r="H655" s="179" t="s">
        <v>552</v>
      </c>
      <c r="I655" s="178"/>
      <c r="J655" s="174" t="s">
        <v>1214</v>
      </c>
      <c r="K655" s="174"/>
      <c r="N655" s="174" t="str">
        <f ca="1">INDIRECT($B$1&amp;B655)&amp;""</f>
        <v/>
      </c>
    </row>
    <row r="656" spans="2:14">
      <c r="B656" s="195" t="s">
        <v>901</v>
      </c>
      <c r="E656" s="231"/>
      <c r="F656" s="232"/>
      <c r="G656" s="259"/>
      <c r="H656" s="179" t="s">
        <v>407</v>
      </c>
      <c r="I656" s="178"/>
      <c r="J656" s="174" t="s">
        <v>1583</v>
      </c>
      <c r="K656" s="174"/>
      <c r="N656" s="174">
        <f ca="1">INDIRECT($B$1&amp;B656)</f>
        <v>0</v>
      </c>
    </row>
    <row r="657" spans="2:14">
      <c r="B657" s="195" t="s">
        <v>902</v>
      </c>
      <c r="E657" s="231"/>
      <c r="F657" s="232"/>
      <c r="G657" s="234"/>
      <c r="H657" s="179" t="s">
        <v>468</v>
      </c>
      <c r="I657" s="178"/>
      <c r="J657" s="174" t="s">
        <v>1596</v>
      </c>
      <c r="K657" s="174"/>
      <c r="N657" s="174" t="str">
        <f ca="1">INDIRECT($B$1&amp;B657)&amp;""</f>
        <v/>
      </c>
    </row>
    <row r="658" spans="2:14">
      <c r="B658" s="195" t="s">
        <v>903</v>
      </c>
      <c r="E658" s="231"/>
      <c r="F658" s="232"/>
      <c r="G658" s="233" t="s">
        <v>1235</v>
      </c>
      <c r="H658" s="179" t="s">
        <v>552</v>
      </c>
      <c r="I658" s="178"/>
      <c r="J658" s="174" t="s">
        <v>1214</v>
      </c>
      <c r="K658" s="174"/>
      <c r="N658" s="174" t="str">
        <f ca="1">INDIRECT($B$1&amp;B658)&amp;""</f>
        <v/>
      </c>
    </row>
    <row r="659" spans="2:14">
      <c r="B659" s="195" t="s">
        <v>904</v>
      </c>
      <c r="E659" s="231"/>
      <c r="F659" s="232"/>
      <c r="G659" s="259"/>
      <c r="H659" s="179" t="s">
        <v>407</v>
      </c>
      <c r="I659" s="178"/>
      <c r="J659" s="174" t="s">
        <v>1583</v>
      </c>
      <c r="K659" s="174"/>
      <c r="N659" s="174">
        <f ca="1">INDIRECT($B$1&amp;B659)</f>
        <v>0</v>
      </c>
    </row>
    <row r="660" spans="2:14">
      <c r="B660" s="195" t="s">
        <v>1384</v>
      </c>
      <c r="E660" s="231"/>
      <c r="F660" s="232"/>
      <c r="G660" s="234"/>
      <c r="H660" s="179" t="s">
        <v>468</v>
      </c>
      <c r="I660" s="178"/>
      <c r="J660" s="174" t="s">
        <v>1596</v>
      </c>
      <c r="K660" s="174"/>
      <c r="N660" s="174" t="str">
        <f ca="1">INDIRECT($B$1&amp;B660)&amp;""</f>
        <v/>
      </c>
    </row>
    <row r="661" spans="2:14">
      <c r="B661" s="195" t="s">
        <v>905</v>
      </c>
      <c r="E661" s="231"/>
      <c r="F661" s="232"/>
      <c r="G661" s="233" t="s">
        <v>1236</v>
      </c>
      <c r="H661" s="179" t="s">
        <v>552</v>
      </c>
      <c r="I661" s="178"/>
      <c r="J661" s="174" t="s">
        <v>1214</v>
      </c>
      <c r="K661" s="174"/>
      <c r="N661" s="174" t="str">
        <f ca="1">INDIRECT($B$1&amp;B661)&amp;""</f>
        <v/>
      </c>
    </row>
    <row r="662" spans="2:14">
      <c r="B662" s="195" t="s">
        <v>906</v>
      </c>
      <c r="E662" s="231"/>
      <c r="F662" s="232"/>
      <c r="G662" s="259"/>
      <c r="H662" s="179" t="s">
        <v>407</v>
      </c>
      <c r="I662" s="178"/>
      <c r="J662" s="174" t="s">
        <v>1583</v>
      </c>
      <c r="K662" s="174"/>
      <c r="N662" s="174">
        <f ca="1">INDIRECT($B$1&amp;B662)</f>
        <v>0</v>
      </c>
    </row>
    <row r="663" spans="2:14">
      <c r="B663" s="195" t="s">
        <v>1385</v>
      </c>
      <c r="E663" s="231"/>
      <c r="F663" s="232"/>
      <c r="G663" s="234"/>
      <c r="H663" s="179" t="s">
        <v>468</v>
      </c>
      <c r="I663" s="178"/>
      <c r="J663" s="174" t="s">
        <v>1596</v>
      </c>
      <c r="K663" s="174"/>
      <c r="N663" s="174" t="str">
        <f ca="1">INDIRECT($B$1&amp;B663)&amp;""</f>
        <v/>
      </c>
    </row>
    <row r="664" spans="2:14">
      <c r="B664" s="195" t="s">
        <v>907</v>
      </c>
      <c r="E664" s="231"/>
      <c r="F664" s="232"/>
      <c r="G664" s="233" t="s">
        <v>1237</v>
      </c>
      <c r="H664" s="179" t="s">
        <v>552</v>
      </c>
      <c r="I664" s="178"/>
      <c r="J664" s="174" t="s">
        <v>1214</v>
      </c>
      <c r="K664" s="174"/>
      <c r="N664" s="174" t="str">
        <f ca="1">INDIRECT($B$1&amp;B664)&amp;""</f>
        <v/>
      </c>
    </row>
    <row r="665" spans="2:14">
      <c r="B665" s="195" t="s">
        <v>908</v>
      </c>
      <c r="E665" s="231"/>
      <c r="F665" s="232"/>
      <c r="G665" s="259"/>
      <c r="H665" s="179" t="s">
        <v>407</v>
      </c>
      <c r="I665" s="178"/>
      <c r="J665" s="174" t="s">
        <v>1583</v>
      </c>
      <c r="K665" s="174"/>
      <c r="N665" s="174">
        <f ca="1">INDIRECT($B$1&amp;B665)</f>
        <v>0</v>
      </c>
    </row>
    <row r="666" spans="2:14">
      <c r="B666" s="195" t="s">
        <v>1386</v>
      </c>
      <c r="E666" s="231"/>
      <c r="F666" s="232"/>
      <c r="G666" s="234"/>
      <c r="H666" s="179" t="s">
        <v>468</v>
      </c>
      <c r="I666" s="178"/>
      <c r="J666" s="174" t="s">
        <v>1596</v>
      </c>
      <c r="K666" s="174"/>
      <c r="N666" s="174" t="str">
        <f ca="1">INDIRECT($B$1&amp;B666)&amp;""</f>
        <v/>
      </c>
    </row>
    <row r="667" spans="2:14">
      <c r="B667" s="195" t="s">
        <v>909</v>
      </c>
      <c r="E667" s="231"/>
      <c r="F667" s="232"/>
      <c r="G667" s="233" t="s">
        <v>1238</v>
      </c>
      <c r="H667" s="179" t="s">
        <v>552</v>
      </c>
      <c r="I667" s="178"/>
      <c r="J667" s="174" t="s">
        <v>1214</v>
      </c>
      <c r="K667" s="174"/>
      <c r="N667" s="174" t="str">
        <f ca="1">INDIRECT($B$1&amp;B667)&amp;""</f>
        <v/>
      </c>
    </row>
    <row r="668" spans="2:14">
      <c r="B668" s="195" t="s">
        <v>910</v>
      </c>
      <c r="E668" s="231"/>
      <c r="F668" s="232"/>
      <c r="G668" s="259"/>
      <c r="H668" s="179" t="s">
        <v>407</v>
      </c>
      <c r="I668" s="178"/>
      <c r="J668" s="174" t="s">
        <v>1583</v>
      </c>
      <c r="K668" s="174"/>
      <c r="N668" s="174">
        <f ca="1">INDIRECT($B$1&amp;B668)</f>
        <v>0</v>
      </c>
    </row>
    <row r="669" spans="2:14">
      <c r="B669" s="195" t="s">
        <v>1387</v>
      </c>
      <c r="E669" s="231"/>
      <c r="F669" s="232"/>
      <c r="G669" s="234"/>
      <c r="H669" s="179" t="s">
        <v>468</v>
      </c>
      <c r="I669" s="178"/>
      <c r="J669" s="174" t="s">
        <v>1596</v>
      </c>
      <c r="K669" s="174"/>
      <c r="N669" s="174" t="str">
        <f ca="1">INDIRECT($B$1&amp;B669)&amp;""</f>
        <v/>
      </c>
    </row>
    <row r="670" spans="2:14">
      <c r="B670" s="195" t="s">
        <v>911</v>
      </c>
      <c r="E670" s="231"/>
      <c r="F670" s="232"/>
      <c r="G670" s="233" t="s">
        <v>1239</v>
      </c>
      <c r="H670" s="179" t="s">
        <v>552</v>
      </c>
      <c r="I670" s="178"/>
      <c r="J670" s="174" t="s">
        <v>1214</v>
      </c>
      <c r="K670" s="174"/>
      <c r="N670" s="174" t="str">
        <f ca="1">INDIRECT($B$1&amp;B670)&amp;""</f>
        <v/>
      </c>
    </row>
    <row r="671" spans="2:14">
      <c r="B671" s="195" t="s">
        <v>912</v>
      </c>
      <c r="E671" s="231"/>
      <c r="F671" s="232"/>
      <c r="G671" s="259"/>
      <c r="H671" s="179" t="s">
        <v>407</v>
      </c>
      <c r="I671" s="178"/>
      <c r="J671" s="174" t="s">
        <v>1583</v>
      </c>
      <c r="K671" s="174"/>
      <c r="N671" s="174">
        <f ca="1">INDIRECT($B$1&amp;B671)</f>
        <v>0</v>
      </c>
    </row>
    <row r="672" spans="2:14">
      <c r="B672" s="195" t="s">
        <v>1388</v>
      </c>
      <c r="E672" s="228"/>
      <c r="F672" s="230"/>
      <c r="G672" s="234"/>
      <c r="H672" s="179" t="s">
        <v>468</v>
      </c>
      <c r="I672" s="178"/>
      <c r="J672" s="174" t="s">
        <v>1596</v>
      </c>
      <c r="K672" s="174"/>
      <c r="N672" s="174" t="str">
        <f ca="1">INDIRECT($B$1&amp;B672)&amp;""</f>
        <v/>
      </c>
    </row>
    <row r="674" spans="2:22">
      <c r="D674" t="s">
        <v>913</v>
      </c>
      <c r="P674" s="255">
        <f ca="1">N25</f>
        <v>0</v>
      </c>
    </row>
    <row r="675" spans="2:22">
      <c r="E675" s="174" t="s">
        <v>330</v>
      </c>
      <c r="F675" s="179"/>
      <c r="G675" s="177"/>
      <c r="H675" s="177"/>
      <c r="I675" s="178"/>
      <c r="J675" s="174" t="s">
        <v>1211</v>
      </c>
      <c r="K675" s="174">
        <v>4</v>
      </c>
      <c r="N675" s="254"/>
    </row>
    <row r="676" spans="2:22">
      <c r="B676" s="195" t="s">
        <v>1642</v>
      </c>
      <c r="E676" s="196" t="s">
        <v>795</v>
      </c>
      <c r="F676" s="179" t="s">
        <v>914</v>
      </c>
      <c r="G676" s="177"/>
      <c r="H676" s="177"/>
      <c r="I676" s="178"/>
      <c r="J676" s="174" t="s">
        <v>1211</v>
      </c>
      <c r="K676" s="174">
        <v>1</v>
      </c>
      <c r="L676" s="178" t="str">
        <f ca="1">INDIRECT($B$1&amp;B676)&amp;""</f>
        <v/>
      </c>
      <c r="N676" s="251">
        <f ca="1">IF(L676="",0,1)</f>
        <v>0</v>
      </c>
      <c r="S676" s="247" t="str">
        <f ca="1">IF(P674&gt;0,IF(SUM(N676:N680)=0,T676,""),"")</f>
        <v/>
      </c>
      <c r="T676" s="250" t="s">
        <v>1624</v>
      </c>
    </row>
    <row r="677" spans="2:22">
      <c r="B677" s="195" t="s">
        <v>1643</v>
      </c>
      <c r="E677" s="197"/>
      <c r="F677" s="179" t="s">
        <v>915</v>
      </c>
      <c r="G677" s="177"/>
      <c r="H677" s="177"/>
      <c r="I677" s="178"/>
      <c r="J677" s="174" t="s">
        <v>1211</v>
      </c>
      <c r="K677" s="174">
        <v>1</v>
      </c>
      <c r="L677" s="178" t="str">
        <f ca="1">INDIRECT($B$1&amp;B677)&amp;""</f>
        <v/>
      </c>
      <c r="N677" s="251">
        <f ca="1">IF(L677="",0,1)</f>
        <v>0</v>
      </c>
    </row>
    <row r="678" spans="2:22">
      <c r="B678" s="195" t="s">
        <v>1644</v>
      </c>
      <c r="E678" s="197"/>
      <c r="F678" s="179" t="s">
        <v>916</v>
      </c>
      <c r="G678" s="177"/>
      <c r="H678" s="177"/>
      <c r="I678" s="178"/>
      <c r="J678" s="174" t="s">
        <v>1211</v>
      </c>
      <c r="K678" s="174">
        <v>1</v>
      </c>
      <c r="L678" s="178" t="str">
        <f ca="1">INDIRECT($B$1&amp;B678)&amp;""</f>
        <v/>
      </c>
      <c r="N678" s="251">
        <f ca="1">IF(L678="",0,1)</f>
        <v>0</v>
      </c>
    </row>
    <row r="679" spans="2:22">
      <c r="B679" s="195" t="s">
        <v>1645</v>
      </c>
      <c r="E679" s="197"/>
      <c r="F679" s="179" t="s">
        <v>917</v>
      </c>
      <c r="G679" s="177"/>
      <c r="H679" s="177"/>
      <c r="I679" s="178"/>
      <c r="J679" s="174" t="s">
        <v>1211</v>
      </c>
      <c r="K679" s="174">
        <v>1</v>
      </c>
      <c r="L679" s="178" t="str">
        <f ca="1">INDIRECT($B$1&amp;B679)&amp;""</f>
        <v/>
      </c>
      <c r="N679" s="251">
        <f t="shared" ref="N679:N680" ca="1" si="18">IF(L679="",0,1)</f>
        <v>0</v>
      </c>
    </row>
    <row r="680" spans="2:22">
      <c r="B680" s="195" t="s">
        <v>1646</v>
      </c>
      <c r="E680" s="197"/>
      <c r="F680" s="199" t="s">
        <v>800</v>
      </c>
      <c r="G680" s="177"/>
      <c r="H680" s="177"/>
      <c r="I680" s="178"/>
      <c r="J680" s="174" t="s">
        <v>1211</v>
      </c>
      <c r="K680" s="174">
        <v>1</v>
      </c>
      <c r="L680" s="178" t="str">
        <f ca="1">INDIRECT($B$1&amp;B680)&amp;""</f>
        <v/>
      </c>
      <c r="N680" s="251">
        <f t="shared" ca="1" si="18"/>
        <v>0</v>
      </c>
    </row>
    <row r="681" spans="2:22">
      <c r="B681" s="195" t="s">
        <v>931</v>
      </c>
      <c r="E681" s="198"/>
      <c r="F681" s="198"/>
      <c r="G681" s="179" t="s">
        <v>405</v>
      </c>
      <c r="H681" s="177"/>
      <c r="I681" s="178"/>
      <c r="J681" s="174" t="s">
        <v>1214</v>
      </c>
      <c r="K681" s="174"/>
      <c r="N681" s="174" t="str">
        <f ca="1">INDIRECT($B$1&amp;B681)&amp;""</f>
        <v/>
      </c>
    </row>
    <row r="682" spans="2:22">
      <c r="B682" s="195" t="s">
        <v>932</v>
      </c>
      <c r="E682" s="196" t="s">
        <v>372</v>
      </c>
      <c r="F682" s="179" t="s">
        <v>439</v>
      </c>
      <c r="G682" s="177"/>
      <c r="H682" s="177"/>
      <c r="I682" s="178"/>
      <c r="J682" s="174" t="s">
        <v>1635</v>
      </c>
      <c r="K682" s="174" t="s">
        <v>475</v>
      </c>
      <c r="N682" s="174">
        <f t="shared" ref="N682:N697" ca="1" si="19">INDIRECT($B$1&amp;B682)</f>
        <v>0</v>
      </c>
      <c r="P682" s="255">
        <f ca="1">IF(AND(P674&gt;0,SUM(N676:N680)&gt;0),1,0)</f>
        <v>0</v>
      </c>
      <c r="S682" s="247" t="str">
        <f ca="1">IF(P682&gt;0,IF(SUM(N682:N684)=0,T682,""),"")</f>
        <v/>
      </c>
      <c r="T682" s="260" t="s">
        <v>1408</v>
      </c>
    </row>
    <row r="683" spans="2:22">
      <c r="B683" s="195" t="s">
        <v>933</v>
      </c>
      <c r="E683" s="197"/>
      <c r="F683" s="199" t="s">
        <v>403</v>
      </c>
      <c r="G683" s="190"/>
      <c r="H683" s="190"/>
      <c r="I683" s="186"/>
      <c r="J683" s="174" t="s">
        <v>1647</v>
      </c>
      <c r="K683" s="174" t="s">
        <v>476</v>
      </c>
      <c r="N683" s="174">
        <f t="shared" ca="1" si="19"/>
        <v>0</v>
      </c>
      <c r="S683" s="247" t="str">
        <f ca="1">IF(P682&gt;0,IF(SUM(N683:N684)=0,T683,""),"")</f>
        <v/>
      </c>
      <c r="T683" s="260" t="s">
        <v>1621</v>
      </c>
    </row>
    <row r="684" spans="2:22">
      <c r="B684" s="195" t="s">
        <v>934</v>
      </c>
      <c r="E684" s="198"/>
      <c r="F684" s="228"/>
      <c r="G684" s="229"/>
      <c r="H684" s="229"/>
      <c r="I684" s="230"/>
      <c r="J684" s="174" t="s">
        <v>1647</v>
      </c>
      <c r="K684" s="174" t="s">
        <v>477</v>
      </c>
      <c r="N684" s="174">
        <f t="shared" ca="1" si="19"/>
        <v>0</v>
      </c>
      <c r="S684" s="247" t="str">
        <f ca="1">IF(N683&gt;0,IF(N684&gt;N683,V684,""),"")</f>
        <v/>
      </c>
      <c r="V684" s="250" t="s">
        <v>1684</v>
      </c>
    </row>
    <row r="685" spans="2:22">
      <c r="B685" s="195" t="s">
        <v>935</v>
      </c>
      <c r="E685" s="196" t="s">
        <v>373</v>
      </c>
      <c r="F685" s="179" t="s">
        <v>378</v>
      </c>
      <c r="G685" s="177"/>
      <c r="H685" s="177"/>
      <c r="I685" s="178"/>
      <c r="J685" s="174" t="s">
        <v>1635</v>
      </c>
      <c r="K685" s="174" t="s">
        <v>1248</v>
      </c>
      <c r="N685" s="174">
        <f t="shared" ca="1" si="19"/>
        <v>0</v>
      </c>
      <c r="S685" s="247" t="str">
        <f ca="1">IF(P682&gt;0,IF(SUM(N685:N686,N688:N691)=0,T685,""),"")</f>
        <v/>
      </c>
      <c r="T685" s="249" t="s">
        <v>1412</v>
      </c>
    </row>
    <row r="686" spans="2:22">
      <c r="B686" s="195" t="s">
        <v>936</v>
      </c>
      <c r="E686" s="197"/>
      <c r="F686" s="179" t="s">
        <v>441</v>
      </c>
      <c r="G686" s="177"/>
      <c r="H686" s="177"/>
      <c r="I686" s="178"/>
      <c r="J686" s="174" t="s">
        <v>1635</v>
      </c>
      <c r="K686" s="174" t="s">
        <v>479</v>
      </c>
      <c r="N686" s="174">
        <f t="shared" ca="1" si="19"/>
        <v>0</v>
      </c>
    </row>
    <row r="687" spans="2:22">
      <c r="B687" s="195" t="s">
        <v>937</v>
      </c>
      <c r="E687" s="197"/>
      <c r="F687" s="179" t="s">
        <v>539</v>
      </c>
      <c r="G687" s="177"/>
      <c r="H687" s="177"/>
      <c r="I687" s="178"/>
      <c r="J687" s="174" t="s">
        <v>1635</v>
      </c>
      <c r="K687" s="174" t="s">
        <v>1248</v>
      </c>
      <c r="N687" s="247">
        <f t="shared" ca="1" si="19"/>
        <v>0</v>
      </c>
      <c r="S687" s="247" t="str">
        <f ca="1">IF(P682&gt;0,IF(N687&lt;0,T687,""),"")</f>
        <v/>
      </c>
      <c r="T687" s="250" t="s">
        <v>1609</v>
      </c>
    </row>
    <row r="688" spans="2:22">
      <c r="B688" s="195" t="s">
        <v>938</v>
      </c>
      <c r="E688" s="197"/>
      <c r="F688" s="179" t="s">
        <v>918</v>
      </c>
      <c r="G688" s="177"/>
      <c r="H688" s="177"/>
      <c r="I688" s="178"/>
      <c r="J688" s="174" t="s">
        <v>1635</v>
      </c>
      <c r="K688" s="174" t="s">
        <v>479</v>
      </c>
      <c r="N688" s="174">
        <f t="shared" ca="1" si="19"/>
        <v>0</v>
      </c>
    </row>
    <row r="689" spans="2:20">
      <c r="B689" s="195" t="s">
        <v>939</v>
      </c>
      <c r="E689" s="197"/>
      <c r="F689" s="179" t="s">
        <v>541</v>
      </c>
      <c r="G689" s="177"/>
      <c r="H689" s="177"/>
      <c r="I689" s="178"/>
      <c r="J689" s="174" t="s">
        <v>1635</v>
      </c>
      <c r="K689" s="174" t="s">
        <v>479</v>
      </c>
      <c r="N689" s="174">
        <f t="shared" ca="1" si="19"/>
        <v>0</v>
      </c>
    </row>
    <row r="690" spans="2:20">
      <c r="B690" s="195" t="s">
        <v>940</v>
      </c>
      <c r="E690" s="197"/>
      <c r="F690" s="179" t="s">
        <v>919</v>
      </c>
      <c r="G690" s="177"/>
      <c r="H690" s="177"/>
      <c r="I690" s="178"/>
      <c r="J690" s="174" t="s">
        <v>1635</v>
      </c>
      <c r="K690" s="174" t="s">
        <v>479</v>
      </c>
      <c r="N690" s="174">
        <f t="shared" ca="1" si="19"/>
        <v>0</v>
      </c>
    </row>
    <row r="691" spans="2:20">
      <c r="B691" s="195" t="s">
        <v>941</v>
      </c>
      <c r="E691" s="197"/>
      <c r="F691" s="179" t="s">
        <v>920</v>
      </c>
      <c r="G691" s="177"/>
      <c r="H691" s="177"/>
      <c r="I691" s="178"/>
      <c r="J691" s="174" t="s">
        <v>1635</v>
      </c>
      <c r="K691" s="174" t="s">
        <v>479</v>
      </c>
      <c r="N691" s="174">
        <f t="shared" ca="1" si="19"/>
        <v>0</v>
      </c>
    </row>
    <row r="692" spans="2:20">
      <c r="B692" s="195" t="s">
        <v>942</v>
      </c>
      <c r="E692" s="197"/>
      <c r="F692" s="179" t="s">
        <v>921</v>
      </c>
      <c r="G692" s="177"/>
      <c r="H692" s="177"/>
      <c r="I692" s="178"/>
      <c r="J692" s="174" t="s">
        <v>1635</v>
      </c>
      <c r="K692" s="174" t="s">
        <v>479</v>
      </c>
      <c r="N692" s="174">
        <f t="shared" ca="1" si="19"/>
        <v>0</v>
      </c>
      <c r="P692" s="251">
        <f ca="1">SUM(N692:N697)</f>
        <v>0</v>
      </c>
      <c r="S692" s="247" t="str">
        <f ca="1">IF(P682&gt;0,IF(N689&gt;0,IF(N689=P692,"",T692),""),"")</f>
        <v/>
      </c>
      <c r="T692" s="250" t="s">
        <v>1648</v>
      </c>
    </row>
    <row r="693" spans="2:20">
      <c r="B693" s="195" t="s">
        <v>943</v>
      </c>
      <c r="E693" s="197"/>
      <c r="F693" s="179" t="s">
        <v>922</v>
      </c>
      <c r="G693" s="177"/>
      <c r="H693" s="177"/>
      <c r="I693" s="178"/>
      <c r="J693" s="174" t="s">
        <v>1635</v>
      </c>
      <c r="K693" s="174" t="s">
        <v>479</v>
      </c>
      <c r="N693" s="174">
        <f t="shared" ca="1" si="19"/>
        <v>0</v>
      </c>
    </row>
    <row r="694" spans="2:20">
      <c r="B694" s="195" t="s">
        <v>944</v>
      </c>
      <c r="E694" s="197"/>
      <c r="F694" s="179" t="s">
        <v>923</v>
      </c>
      <c r="G694" s="177"/>
      <c r="H694" s="177"/>
      <c r="I694" s="178"/>
      <c r="J694" s="174" t="s">
        <v>1635</v>
      </c>
      <c r="K694" s="174" t="s">
        <v>479</v>
      </c>
      <c r="N694" s="174">
        <f t="shared" ca="1" si="19"/>
        <v>0</v>
      </c>
    </row>
    <row r="695" spans="2:20">
      <c r="B695" s="195" t="s">
        <v>945</v>
      </c>
      <c r="E695" s="197"/>
      <c r="F695" s="179" t="s">
        <v>924</v>
      </c>
      <c r="G695" s="177"/>
      <c r="H695" s="177"/>
      <c r="I695" s="178"/>
      <c r="J695" s="174" t="s">
        <v>1635</v>
      </c>
      <c r="K695" s="174" t="s">
        <v>479</v>
      </c>
      <c r="N695" s="174">
        <f t="shared" ca="1" si="19"/>
        <v>0</v>
      </c>
    </row>
    <row r="696" spans="2:20">
      <c r="B696" s="195" t="s">
        <v>946</v>
      </c>
      <c r="E696" s="197"/>
      <c r="F696" s="179" t="s">
        <v>925</v>
      </c>
      <c r="G696" s="177"/>
      <c r="H696" s="177"/>
      <c r="I696" s="178"/>
      <c r="J696" s="174" t="s">
        <v>1635</v>
      </c>
      <c r="K696" s="174" t="s">
        <v>479</v>
      </c>
      <c r="N696" s="174">
        <f t="shared" ca="1" si="19"/>
        <v>0</v>
      </c>
    </row>
    <row r="697" spans="2:20">
      <c r="B697" s="195" t="s">
        <v>947</v>
      </c>
      <c r="E697" s="197"/>
      <c r="F697" s="199" t="s">
        <v>926</v>
      </c>
      <c r="G697" s="177"/>
      <c r="H697" s="177"/>
      <c r="I697" s="178"/>
      <c r="J697" s="174" t="s">
        <v>1635</v>
      </c>
      <c r="K697" s="174" t="s">
        <v>479</v>
      </c>
      <c r="N697" s="174">
        <f t="shared" ca="1" si="19"/>
        <v>0</v>
      </c>
    </row>
    <row r="698" spans="2:20">
      <c r="B698" s="195" t="s">
        <v>948</v>
      </c>
      <c r="E698" s="198"/>
      <c r="F698" s="198"/>
      <c r="G698" s="179" t="s">
        <v>405</v>
      </c>
      <c r="H698" s="177"/>
      <c r="I698" s="178"/>
      <c r="J698" s="174" t="s">
        <v>1214</v>
      </c>
      <c r="K698" s="174"/>
      <c r="N698" s="174" t="str">
        <f ca="1">INDIRECT($B$1&amp;B698)&amp;""</f>
        <v/>
      </c>
    </row>
    <row r="699" spans="2:20">
      <c r="B699" s="195" t="s">
        <v>949</v>
      </c>
      <c r="E699" s="196" t="s">
        <v>678</v>
      </c>
      <c r="F699" s="179" t="s">
        <v>927</v>
      </c>
      <c r="G699" s="177"/>
      <c r="H699" s="177"/>
      <c r="I699" s="178"/>
      <c r="J699" s="174" t="s">
        <v>1635</v>
      </c>
      <c r="K699" s="174" t="s">
        <v>1248</v>
      </c>
      <c r="N699" s="174">
        <f ca="1">INDIRECT($B$1&amp;B699)</f>
        <v>0</v>
      </c>
      <c r="P699" s="251">
        <f ca="1">SUM(N699:N700)</f>
        <v>0</v>
      </c>
      <c r="S699" s="247" t="str">
        <f ca="1">IF(P682&gt;0,IF(N686&gt;0,IF(N686=P699,"",T699),""),"")</f>
        <v/>
      </c>
      <c r="T699" s="250" t="s">
        <v>1600</v>
      </c>
    </row>
    <row r="700" spans="2:20">
      <c r="B700" s="195" t="s">
        <v>950</v>
      </c>
      <c r="E700" s="198"/>
      <c r="F700" s="179" t="s">
        <v>928</v>
      </c>
      <c r="G700" s="177"/>
      <c r="H700" s="177"/>
      <c r="I700" s="178"/>
      <c r="J700" s="174" t="s">
        <v>1635</v>
      </c>
      <c r="K700" s="174" t="s">
        <v>1248</v>
      </c>
      <c r="N700" s="174">
        <f ca="1">INDIRECT($B$1&amp;B700)</f>
        <v>0</v>
      </c>
    </row>
    <row r="701" spans="2:20">
      <c r="B701" s="195" t="s">
        <v>951</v>
      </c>
      <c r="E701" s="199" t="s">
        <v>420</v>
      </c>
      <c r="F701" s="186"/>
      <c r="G701" s="233" t="s">
        <v>1234</v>
      </c>
      <c r="H701" s="179" t="s">
        <v>467</v>
      </c>
      <c r="I701" s="178"/>
      <c r="J701" s="174" t="s">
        <v>1214</v>
      </c>
      <c r="K701" s="174"/>
      <c r="N701" s="174" t="str">
        <f ca="1">INDIRECT($B$1&amp;B701)&amp;""</f>
        <v/>
      </c>
    </row>
    <row r="702" spans="2:20">
      <c r="B702" s="195" t="s">
        <v>952</v>
      </c>
      <c r="E702" s="231"/>
      <c r="F702" s="232"/>
      <c r="G702" s="259"/>
      <c r="H702" s="179" t="s">
        <v>407</v>
      </c>
      <c r="I702" s="178"/>
      <c r="J702" s="174" t="s">
        <v>1583</v>
      </c>
      <c r="K702" s="174"/>
      <c r="N702" s="174">
        <f ca="1">INDIRECT($B$1&amp;B702)</f>
        <v>0</v>
      </c>
    </row>
    <row r="703" spans="2:20">
      <c r="B703" s="195" t="s">
        <v>953</v>
      </c>
      <c r="E703" s="231"/>
      <c r="F703" s="232"/>
      <c r="G703" s="234"/>
      <c r="H703" s="179" t="s">
        <v>468</v>
      </c>
      <c r="I703" s="178"/>
      <c r="J703" s="174" t="s">
        <v>1596</v>
      </c>
      <c r="K703" s="174"/>
      <c r="N703" s="174" t="str">
        <f ca="1">INDIRECT($B$1&amp;B703)&amp;""</f>
        <v/>
      </c>
    </row>
    <row r="704" spans="2:20">
      <c r="B704" s="195" t="s">
        <v>954</v>
      </c>
      <c r="E704" s="231"/>
      <c r="F704" s="232"/>
      <c r="G704" s="233" t="s">
        <v>1235</v>
      </c>
      <c r="H704" s="179" t="s">
        <v>467</v>
      </c>
      <c r="I704" s="178"/>
      <c r="J704" s="174" t="s">
        <v>1214</v>
      </c>
      <c r="K704" s="174"/>
      <c r="N704" s="174" t="str">
        <f ca="1">INDIRECT($B$1&amp;B704)&amp;""</f>
        <v/>
      </c>
    </row>
    <row r="705" spans="2:14">
      <c r="B705" s="195" t="s">
        <v>955</v>
      </c>
      <c r="E705" s="231"/>
      <c r="F705" s="232"/>
      <c r="G705" s="259"/>
      <c r="H705" s="179" t="s">
        <v>407</v>
      </c>
      <c r="I705" s="178"/>
      <c r="J705" s="174" t="s">
        <v>1583</v>
      </c>
      <c r="K705" s="174"/>
      <c r="N705" s="174">
        <f ca="1">INDIRECT($B$1&amp;B705)</f>
        <v>0</v>
      </c>
    </row>
    <row r="706" spans="2:14">
      <c r="B706" s="195" t="s">
        <v>1389</v>
      </c>
      <c r="E706" s="231"/>
      <c r="F706" s="232"/>
      <c r="G706" s="234"/>
      <c r="H706" s="179" t="s">
        <v>468</v>
      </c>
      <c r="I706" s="178"/>
      <c r="J706" s="174" t="s">
        <v>1596</v>
      </c>
      <c r="K706" s="174"/>
      <c r="N706" s="174" t="str">
        <f ca="1">INDIRECT($B$1&amp;B706)&amp;""</f>
        <v/>
      </c>
    </row>
    <row r="707" spans="2:14">
      <c r="B707" s="195" t="s">
        <v>956</v>
      </c>
      <c r="E707" s="231"/>
      <c r="F707" s="232"/>
      <c r="G707" s="233" t="s">
        <v>1236</v>
      </c>
      <c r="H707" s="179" t="s">
        <v>467</v>
      </c>
      <c r="I707" s="178"/>
      <c r="J707" s="174" t="s">
        <v>1214</v>
      </c>
      <c r="K707" s="174"/>
      <c r="N707" s="174" t="str">
        <f ca="1">INDIRECT($B$1&amp;B707)&amp;""</f>
        <v/>
      </c>
    </row>
    <row r="708" spans="2:14">
      <c r="B708" s="195" t="s">
        <v>957</v>
      </c>
      <c r="E708" s="231"/>
      <c r="F708" s="232"/>
      <c r="G708" s="259"/>
      <c r="H708" s="179" t="s">
        <v>407</v>
      </c>
      <c r="I708" s="178"/>
      <c r="J708" s="174" t="s">
        <v>1583</v>
      </c>
      <c r="K708" s="174"/>
      <c r="N708" s="174">
        <f ca="1">INDIRECT($B$1&amp;B708)</f>
        <v>0</v>
      </c>
    </row>
    <row r="709" spans="2:14">
      <c r="B709" s="195" t="s">
        <v>1390</v>
      </c>
      <c r="E709" s="231"/>
      <c r="F709" s="232"/>
      <c r="G709" s="234"/>
      <c r="H709" s="179" t="s">
        <v>468</v>
      </c>
      <c r="I709" s="178"/>
      <c r="J709" s="174" t="s">
        <v>1596</v>
      </c>
      <c r="K709" s="174"/>
      <c r="N709" s="174" t="str">
        <f ca="1">INDIRECT($B$1&amp;B709)&amp;""</f>
        <v/>
      </c>
    </row>
    <row r="710" spans="2:14">
      <c r="B710" s="195" t="s">
        <v>958</v>
      </c>
      <c r="E710" s="231"/>
      <c r="F710" s="232"/>
      <c r="G710" s="233" t="s">
        <v>1237</v>
      </c>
      <c r="H710" s="179" t="s">
        <v>467</v>
      </c>
      <c r="I710" s="178"/>
      <c r="J710" s="174" t="s">
        <v>1214</v>
      </c>
      <c r="K710" s="174"/>
      <c r="N710" s="174" t="str">
        <f ca="1">INDIRECT($B$1&amp;B710)&amp;""</f>
        <v/>
      </c>
    </row>
    <row r="711" spans="2:14">
      <c r="B711" s="195" t="s">
        <v>959</v>
      </c>
      <c r="E711" s="231"/>
      <c r="F711" s="232"/>
      <c r="G711" s="259"/>
      <c r="H711" s="179" t="s">
        <v>407</v>
      </c>
      <c r="I711" s="178"/>
      <c r="J711" s="174" t="s">
        <v>1583</v>
      </c>
      <c r="K711" s="174"/>
      <c r="N711" s="174">
        <f ca="1">INDIRECT($B$1&amp;B711)</f>
        <v>0</v>
      </c>
    </row>
    <row r="712" spans="2:14">
      <c r="B712" s="195" t="s">
        <v>1391</v>
      </c>
      <c r="E712" s="231"/>
      <c r="F712" s="232"/>
      <c r="G712" s="234"/>
      <c r="H712" s="179" t="s">
        <v>468</v>
      </c>
      <c r="I712" s="178"/>
      <c r="J712" s="174" t="s">
        <v>1596</v>
      </c>
      <c r="K712" s="174"/>
      <c r="N712" s="174" t="str">
        <f ca="1">INDIRECT($B$1&amp;B712)&amp;""</f>
        <v/>
      </c>
    </row>
    <row r="713" spans="2:14">
      <c r="B713" s="195" t="s">
        <v>960</v>
      </c>
      <c r="E713" s="231"/>
      <c r="F713" s="232"/>
      <c r="G713" s="233" t="s">
        <v>1238</v>
      </c>
      <c r="H713" s="179" t="s">
        <v>467</v>
      </c>
      <c r="I713" s="178"/>
      <c r="J713" s="174" t="s">
        <v>1214</v>
      </c>
      <c r="K713" s="174"/>
      <c r="N713" s="174" t="str">
        <f ca="1">INDIRECT($B$1&amp;B713)&amp;""</f>
        <v/>
      </c>
    </row>
    <row r="714" spans="2:14">
      <c r="B714" s="195" t="s">
        <v>961</v>
      </c>
      <c r="E714" s="231"/>
      <c r="F714" s="232"/>
      <c r="G714" s="259"/>
      <c r="H714" s="179" t="s">
        <v>407</v>
      </c>
      <c r="I714" s="178"/>
      <c r="J714" s="174" t="s">
        <v>1583</v>
      </c>
      <c r="K714" s="174"/>
      <c r="N714" s="174">
        <f ca="1">INDIRECT($B$1&amp;B714)</f>
        <v>0</v>
      </c>
    </row>
    <row r="715" spans="2:14">
      <c r="B715" s="195" t="s">
        <v>1392</v>
      </c>
      <c r="E715" s="228"/>
      <c r="F715" s="230"/>
      <c r="G715" s="234"/>
      <c r="H715" s="179" t="s">
        <v>468</v>
      </c>
      <c r="I715" s="178"/>
      <c r="J715" s="174" t="s">
        <v>1596</v>
      </c>
      <c r="K715" s="174"/>
      <c r="N715" s="174" t="str">
        <f ca="1">INDIRECT($B$1&amp;B715)&amp;""</f>
        <v/>
      </c>
    </row>
    <row r="716" spans="2:14">
      <c r="B716" s="195" t="s">
        <v>962</v>
      </c>
      <c r="E716" s="199" t="s">
        <v>538</v>
      </c>
      <c r="F716" s="186"/>
      <c r="G716" s="233" t="s">
        <v>1234</v>
      </c>
      <c r="H716" s="179" t="s">
        <v>552</v>
      </c>
      <c r="I716" s="178"/>
      <c r="J716" s="174" t="s">
        <v>1214</v>
      </c>
      <c r="K716" s="174"/>
      <c r="N716" s="174" t="str">
        <f ca="1">INDIRECT($B$1&amp;B716)&amp;""</f>
        <v/>
      </c>
    </row>
    <row r="717" spans="2:14">
      <c r="B717" s="195" t="s">
        <v>963</v>
      </c>
      <c r="E717" s="231"/>
      <c r="F717" s="232"/>
      <c r="G717" s="259"/>
      <c r="H717" s="179" t="s">
        <v>407</v>
      </c>
      <c r="I717" s="178"/>
      <c r="J717" s="174" t="s">
        <v>1583</v>
      </c>
      <c r="K717" s="174"/>
      <c r="N717" s="174">
        <f ca="1">INDIRECT($B$1&amp;B717)</f>
        <v>0</v>
      </c>
    </row>
    <row r="718" spans="2:14">
      <c r="B718" s="195" t="s">
        <v>964</v>
      </c>
      <c r="E718" s="231"/>
      <c r="F718" s="232"/>
      <c r="G718" s="234"/>
      <c r="H718" s="179" t="s">
        <v>468</v>
      </c>
      <c r="I718" s="178"/>
      <c r="J718" s="174" t="s">
        <v>1596</v>
      </c>
      <c r="K718" s="174"/>
      <c r="N718" s="174" t="str">
        <f ca="1">INDIRECT($B$1&amp;B718)&amp;""</f>
        <v/>
      </c>
    </row>
    <row r="719" spans="2:14">
      <c r="B719" s="195" t="s">
        <v>965</v>
      </c>
      <c r="E719" s="231"/>
      <c r="F719" s="232"/>
      <c r="G719" s="233" t="s">
        <v>1235</v>
      </c>
      <c r="H719" s="179" t="s">
        <v>552</v>
      </c>
      <c r="I719" s="178"/>
      <c r="J719" s="174" t="s">
        <v>1214</v>
      </c>
      <c r="K719" s="174"/>
      <c r="N719" s="174" t="str">
        <f ca="1">INDIRECT($B$1&amp;B719)&amp;""</f>
        <v/>
      </c>
    </row>
    <row r="720" spans="2:14">
      <c r="B720" s="195" t="s">
        <v>966</v>
      </c>
      <c r="E720" s="231"/>
      <c r="F720" s="232"/>
      <c r="G720" s="259"/>
      <c r="H720" s="179" t="s">
        <v>407</v>
      </c>
      <c r="I720" s="178"/>
      <c r="J720" s="174" t="s">
        <v>1583</v>
      </c>
      <c r="K720" s="174"/>
      <c r="N720" s="174">
        <f ca="1">INDIRECT($B$1&amp;B720)</f>
        <v>0</v>
      </c>
    </row>
    <row r="721" spans="2:20">
      <c r="B721" s="195" t="s">
        <v>1393</v>
      </c>
      <c r="E721" s="231"/>
      <c r="F721" s="232"/>
      <c r="G721" s="234"/>
      <c r="H721" s="179" t="s">
        <v>468</v>
      </c>
      <c r="I721" s="178"/>
      <c r="J721" s="174" t="s">
        <v>1596</v>
      </c>
      <c r="K721" s="174"/>
      <c r="N721" s="174" t="str">
        <f ca="1">INDIRECT($B$1&amp;B721)&amp;""</f>
        <v/>
      </c>
    </row>
    <row r="722" spans="2:20">
      <c r="B722" s="195" t="s">
        <v>967</v>
      </c>
      <c r="E722" s="231"/>
      <c r="F722" s="232"/>
      <c r="G722" s="233" t="s">
        <v>1236</v>
      </c>
      <c r="H722" s="179" t="s">
        <v>552</v>
      </c>
      <c r="I722" s="178"/>
      <c r="J722" s="174" t="s">
        <v>1214</v>
      </c>
      <c r="K722" s="174"/>
      <c r="N722" s="174" t="str">
        <f ca="1">INDIRECT($B$1&amp;B722)&amp;""</f>
        <v/>
      </c>
    </row>
    <row r="723" spans="2:20">
      <c r="B723" s="195" t="s">
        <v>968</v>
      </c>
      <c r="E723" s="231"/>
      <c r="F723" s="232"/>
      <c r="G723" s="259"/>
      <c r="H723" s="179" t="s">
        <v>407</v>
      </c>
      <c r="I723" s="178"/>
      <c r="J723" s="174" t="s">
        <v>1583</v>
      </c>
      <c r="K723" s="174"/>
      <c r="N723" s="174">
        <f ca="1">INDIRECT($B$1&amp;B723)</f>
        <v>0</v>
      </c>
    </row>
    <row r="724" spans="2:20">
      <c r="B724" s="195" t="s">
        <v>1394</v>
      </c>
      <c r="E724" s="231"/>
      <c r="F724" s="232"/>
      <c r="G724" s="234"/>
      <c r="H724" s="179" t="s">
        <v>468</v>
      </c>
      <c r="I724" s="178"/>
      <c r="J724" s="174" t="s">
        <v>1596</v>
      </c>
      <c r="K724" s="174"/>
      <c r="N724" s="174" t="str">
        <f ca="1">INDIRECT($B$1&amp;B724)&amp;""</f>
        <v/>
      </c>
    </row>
    <row r="725" spans="2:20">
      <c r="B725" s="195" t="s">
        <v>969</v>
      </c>
      <c r="E725" s="231"/>
      <c r="F725" s="232"/>
      <c r="G725" s="233" t="s">
        <v>1237</v>
      </c>
      <c r="H725" s="179" t="s">
        <v>552</v>
      </c>
      <c r="I725" s="178"/>
      <c r="J725" s="174" t="s">
        <v>1214</v>
      </c>
      <c r="K725" s="174"/>
      <c r="N725" s="174" t="str">
        <f ca="1">INDIRECT($B$1&amp;B725)&amp;""</f>
        <v/>
      </c>
    </row>
    <row r="726" spans="2:20">
      <c r="B726" s="195" t="s">
        <v>970</v>
      </c>
      <c r="E726" s="231"/>
      <c r="F726" s="232"/>
      <c r="G726" s="259"/>
      <c r="H726" s="179" t="s">
        <v>407</v>
      </c>
      <c r="I726" s="178"/>
      <c r="J726" s="174" t="s">
        <v>1583</v>
      </c>
      <c r="K726" s="174"/>
      <c r="N726" s="174">
        <f ca="1">INDIRECT($B$1&amp;B726)</f>
        <v>0</v>
      </c>
    </row>
    <row r="727" spans="2:20">
      <c r="B727" s="195" t="s">
        <v>1395</v>
      </c>
      <c r="E727" s="231"/>
      <c r="F727" s="232"/>
      <c r="G727" s="234"/>
      <c r="H727" s="179" t="s">
        <v>468</v>
      </c>
      <c r="I727" s="178"/>
      <c r="J727" s="174" t="s">
        <v>1596</v>
      </c>
      <c r="K727" s="174"/>
      <c r="N727" s="174" t="str">
        <f ca="1">INDIRECT($B$1&amp;B727)&amp;""</f>
        <v/>
      </c>
    </row>
    <row r="728" spans="2:20">
      <c r="B728" s="195" t="s">
        <v>971</v>
      </c>
      <c r="E728" s="231"/>
      <c r="F728" s="232"/>
      <c r="G728" s="233" t="s">
        <v>1238</v>
      </c>
      <c r="H728" s="179" t="s">
        <v>552</v>
      </c>
      <c r="I728" s="178"/>
      <c r="J728" s="174" t="s">
        <v>1214</v>
      </c>
      <c r="K728" s="174"/>
      <c r="N728" s="174" t="str">
        <f ca="1">INDIRECT($B$1&amp;B728)&amp;""</f>
        <v/>
      </c>
    </row>
    <row r="729" spans="2:20">
      <c r="B729" s="195" t="s">
        <v>972</v>
      </c>
      <c r="E729" s="231"/>
      <c r="F729" s="232"/>
      <c r="G729" s="259"/>
      <c r="H729" s="179" t="s">
        <v>407</v>
      </c>
      <c r="I729" s="178"/>
      <c r="J729" s="174" t="s">
        <v>1583</v>
      </c>
      <c r="K729" s="174"/>
      <c r="N729" s="174">
        <f ca="1">INDIRECT($B$1&amp;B729)</f>
        <v>0</v>
      </c>
    </row>
    <row r="730" spans="2:20">
      <c r="B730" s="195" t="s">
        <v>1396</v>
      </c>
      <c r="E730" s="228"/>
      <c r="F730" s="230"/>
      <c r="G730" s="234"/>
      <c r="H730" s="179" t="s">
        <v>468</v>
      </c>
      <c r="I730" s="178"/>
      <c r="J730" s="174" t="s">
        <v>1596</v>
      </c>
      <c r="K730" s="174"/>
      <c r="N730" s="174" t="str">
        <f ca="1">INDIRECT($B$1&amp;B730)&amp;""</f>
        <v/>
      </c>
    </row>
    <row r="732" spans="2:20">
      <c r="D732" t="s">
        <v>973</v>
      </c>
    </row>
    <row r="733" spans="2:20">
      <c r="E733" s="174" t="s">
        <v>330</v>
      </c>
      <c r="F733" s="179"/>
      <c r="G733" s="177"/>
      <c r="H733" s="177"/>
      <c r="I733" s="178"/>
      <c r="J733" s="174" t="s">
        <v>1211</v>
      </c>
      <c r="K733" s="174">
        <v>4</v>
      </c>
    </row>
    <row r="734" spans="2:20">
      <c r="B734" s="195" t="s">
        <v>982</v>
      </c>
      <c r="E734" s="267" t="s">
        <v>974</v>
      </c>
      <c r="F734" s="186"/>
      <c r="G734" s="196">
        <v>1</v>
      </c>
      <c r="H734" s="179" t="s">
        <v>980</v>
      </c>
      <c r="I734" s="178"/>
      <c r="J734" s="174" t="s">
        <v>1214</v>
      </c>
      <c r="K734" s="174"/>
      <c r="N734" s="174" t="str">
        <f ca="1">INDIRECT($B$1&amp;B734)&amp;""</f>
        <v/>
      </c>
      <c r="P734" s="255">
        <f ca="1">IF(N692&gt;0,1,0)</f>
        <v>0</v>
      </c>
      <c r="S734" s="247" t="str">
        <f ca="1">IF($P$674&gt;0,IF(P734&gt;0,IF(P735=0,T734,""),""),"")</f>
        <v/>
      </c>
      <c r="T734" s="249" t="s">
        <v>1667</v>
      </c>
    </row>
    <row r="735" spans="2:20">
      <c r="B735" s="195" t="s">
        <v>983</v>
      </c>
      <c r="E735" s="231"/>
      <c r="F735" s="232"/>
      <c r="G735" s="198"/>
      <c r="H735" s="179" t="s">
        <v>981</v>
      </c>
      <c r="I735" s="178"/>
      <c r="J735" s="174" t="s">
        <v>1635</v>
      </c>
      <c r="K735" s="174" t="s">
        <v>1248</v>
      </c>
      <c r="N735" s="174">
        <f ca="1">INDIRECT($B$1&amp;B735)</f>
        <v>0</v>
      </c>
      <c r="P735" s="251">
        <f ca="1">N735+N737+N739+N741</f>
        <v>0</v>
      </c>
    </row>
    <row r="736" spans="2:20">
      <c r="B736" s="195" t="s">
        <v>984</v>
      </c>
      <c r="E736" s="231"/>
      <c r="F736" s="232"/>
      <c r="G736" s="196">
        <v>2</v>
      </c>
      <c r="H736" s="179" t="s">
        <v>980</v>
      </c>
      <c r="I736" s="178"/>
      <c r="J736" s="174" t="s">
        <v>1214</v>
      </c>
      <c r="K736" s="174"/>
      <c r="N736" s="174" t="str">
        <f ca="1">INDIRECT($B$1&amp;B736)&amp;""</f>
        <v/>
      </c>
    </row>
    <row r="737" spans="2:20">
      <c r="B737" s="195" t="s">
        <v>985</v>
      </c>
      <c r="E737" s="231"/>
      <c r="F737" s="232"/>
      <c r="G737" s="198"/>
      <c r="H737" s="179" t="s">
        <v>981</v>
      </c>
      <c r="I737" s="178"/>
      <c r="J737" s="174" t="s">
        <v>1635</v>
      </c>
      <c r="K737" s="174" t="s">
        <v>1248</v>
      </c>
      <c r="N737" s="174">
        <f ca="1">INDIRECT($B$1&amp;B737)</f>
        <v>0</v>
      </c>
    </row>
    <row r="738" spans="2:20">
      <c r="B738" s="195" t="s">
        <v>986</v>
      </c>
      <c r="E738" s="231"/>
      <c r="F738" s="232"/>
      <c r="G738" s="196">
        <v>3</v>
      </c>
      <c r="H738" s="179" t="s">
        <v>980</v>
      </c>
      <c r="I738" s="178"/>
      <c r="J738" s="174" t="s">
        <v>1214</v>
      </c>
      <c r="K738" s="174"/>
      <c r="N738" s="174" t="str">
        <f ca="1">INDIRECT($B$1&amp;B738)&amp;""</f>
        <v/>
      </c>
    </row>
    <row r="739" spans="2:20">
      <c r="B739" s="195" t="s">
        <v>987</v>
      </c>
      <c r="E739" s="231"/>
      <c r="F739" s="232"/>
      <c r="G739" s="198"/>
      <c r="H739" s="179" t="s">
        <v>981</v>
      </c>
      <c r="I739" s="178"/>
      <c r="J739" s="174" t="s">
        <v>1635</v>
      </c>
      <c r="K739" s="174" t="s">
        <v>1248</v>
      </c>
      <c r="N739" s="174">
        <f ca="1">INDIRECT($B$1&amp;B739)</f>
        <v>0</v>
      </c>
    </row>
    <row r="740" spans="2:20">
      <c r="B740" s="195" t="s">
        <v>988</v>
      </c>
      <c r="E740" s="231"/>
      <c r="F740" s="232"/>
      <c r="G740" s="196">
        <v>4</v>
      </c>
      <c r="H740" s="179" t="s">
        <v>980</v>
      </c>
      <c r="I740" s="178"/>
      <c r="J740" s="174" t="s">
        <v>1214</v>
      </c>
      <c r="K740" s="174"/>
      <c r="N740" s="174" t="str">
        <f ca="1">INDIRECT($B$1&amp;B740)&amp;""</f>
        <v/>
      </c>
    </row>
    <row r="741" spans="2:20">
      <c r="B741" s="195" t="s">
        <v>989</v>
      </c>
      <c r="E741" s="228"/>
      <c r="F741" s="230"/>
      <c r="G741" s="198"/>
      <c r="H741" s="179" t="s">
        <v>981</v>
      </c>
      <c r="I741" s="178"/>
      <c r="J741" s="174" t="s">
        <v>1635</v>
      </c>
      <c r="K741" s="174" t="s">
        <v>1248</v>
      </c>
      <c r="N741" s="174">
        <f ca="1">INDIRECT($B$1&amp;B741)</f>
        <v>0</v>
      </c>
    </row>
    <row r="742" spans="2:20">
      <c r="B742" s="195" t="s">
        <v>990</v>
      </c>
      <c r="E742" s="199" t="s">
        <v>975</v>
      </c>
      <c r="F742" s="186"/>
      <c r="G742" s="196">
        <v>1</v>
      </c>
      <c r="H742" s="179" t="s">
        <v>980</v>
      </c>
      <c r="I742" s="178"/>
      <c r="J742" s="174" t="s">
        <v>1214</v>
      </c>
      <c r="K742" s="174"/>
      <c r="N742" s="174" t="str">
        <f ca="1">INDIRECT($B$1&amp;B742)&amp;""</f>
        <v/>
      </c>
      <c r="P742" s="255">
        <f ca="1">IF(N693&gt;0,1,0)</f>
        <v>0</v>
      </c>
      <c r="S742" s="247" t="str">
        <f ca="1">IF($P$674&gt;0,IF(P742&gt;0,IF(P743=0,T742,""),""),"")</f>
        <v/>
      </c>
      <c r="T742" s="249" t="s">
        <v>1667</v>
      </c>
    </row>
    <row r="743" spans="2:20">
      <c r="B743" s="195" t="s">
        <v>991</v>
      </c>
      <c r="E743" s="231"/>
      <c r="F743" s="232"/>
      <c r="G743" s="198"/>
      <c r="H743" s="179" t="s">
        <v>981</v>
      </c>
      <c r="I743" s="178"/>
      <c r="J743" s="174" t="s">
        <v>1635</v>
      </c>
      <c r="K743" s="174" t="s">
        <v>1248</v>
      </c>
      <c r="N743" s="174">
        <f ca="1">INDIRECT($B$1&amp;B743)</f>
        <v>0</v>
      </c>
      <c r="P743" s="251">
        <f ca="1">N743+N745+N747+N749</f>
        <v>0</v>
      </c>
    </row>
    <row r="744" spans="2:20">
      <c r="B744" s="195" t="s">
        <v>992</v>
      </c>
      <c r="E744" s="231"/>
      <c r="F744" s="232"/>
      <c r="G744" s="196">
        <v>2</v>
      </c>
      <c r="H744" s="179" t="s">
        <v>980</v>
      </c>
      <c r="I744" s="178"/>
      <c r="J744" s="174" t="s">
        <v>1214</v>
      </c>
      <c r="K744" s="174"/>
      <c r="N744" s="174" t="str">
        <f ca="1">INDIRECT($B$1&amp;B744)&amp;""</f>
        <v/>
      </c>
    </row>
    <row r="745" spans="2:20">
      <c r="B745" s="195" t="s">
        <v>993</v>
      </c>
      <c r="E745" s="231"/>
      <c r="F745" s="232"/>
      <c r="G745" s="198"/>
      <c r="H745" s="179" t="s">
        <v>981</v>
      </c>
      <c r="I745" s="178"/>
      <c r="J745" s="174" t="s">
        <v>1635</v>
      </c>
      <c r="K745" s="174" t="s">
        <v>1248</v>
      </c>
      <c r="N745" s="174">
        <f ca="1">INDIRECT($B$1&amp;B745)</f>
        <v>0</v>
      </c>
    </row>
    <row r="746" spans="2:20">
      <c r="B746" s="195" t="s">
        <v>994</v>
      </c>
      <c r="E746" s="231"/>
      <c r="F746" s="232"/>
      <c r="G746" s="196">
        <v>3</v>
      </c>
      <c r="H746" s="179" t="s">
        <v>980</v>
      </c>
      <c r="I746" s="178"/>
      <c r="J746" s="174" t="s">
        <v>1214</v>
      </c>
      <c r="K746" s="174"/>
      <c r="N746" s="174" t="str">
        <f ca="1">INDIRECT($B$1&amp;B746)&amp;""</f>
        <v/>
      </c>
    </row>
    <row r="747" spans="2:20">
      <c r="B747" s="195" t="s">
        <v>995</v>
      </c>
      <c r="E747" s="231"/>
      <c r="F747" s="232"/>
      <c r="G747" s="198"/>
      <c r="H747" s="179" t="s">
        <v>981</v>
      </c>
      <c r="I747" s="178"/>
      <c r="J747" s="174" t="s">
        <v>1635</v>
      </c>
      <c r="K747" s="174" t="s">
        <v>1248</v>
      </c>
      <c r="N747" s="174">
        <f ca="1">INDIRECT($B$1&amp;B747)</f>
        <v>0</v>
      </c>
    </row>
    <row r="748" spans="2:20">
      <c r="B748" s="195" t="s">
        <v>996</v>
      </c>
      <c r="E748" s="231"/>
      <c r="F748" s="232"/>
      <c r="G748" s="196">
        <v>4</v>
      </c>
      <c r="H748" s="179" t="s">
        <v>980</v>
      </c>
      <c r="I748" s="178"/>
      <c r="J748" s="174" t="s">
        <v>1214</v>
      </c>
      <c r="K748" s="174"/>
      <c r="N748" s="174" t="str">
        <f ca="1">INDIRECT($B$1&amp;B748)&amp;""</f>
        <v/>
      </c>
    </row>
    <row r="749" spans="2:20">
      <c r="B749" s="195" t="s">
        <v>997</v>
      </c>
      <c r="E749" s="228"/>
      <c r="F749" s="230"/>
      <c r="G749" s="198"/>
      <c r="H749" s="179" t="s">
        <v>981</v>
      </c>
      <c r="I749" s="178"/>
      <c r="J749" s="174" t="s">
        <v>1635</v>
      </c>
      <c r="K749" s="174" t="s">
        <v>1248</v>
      </c>
      <c r="N749" s="174">
        <f ca="1">INDIRECT($B$1&amp;B749)</f>
        <v>0</v>
      </c>
    </row>
    <row r="750" spans="2:20">
      <c r="B750" s="195" t="s">
        <v>998</v>
      </c>
      <c r="E750" s="199" t="s">
        <v>976</v>
      </c>
      <c r="F750" s="186"/>
      <c r="G750" s="196">
        <v>1</v>
      </c>
      <c r="H750" s="179" t="s">
        <v>980</v>
      </c>
      <c r="I750" s="178"/>
      <c r="J750" s="174" t="s">
        <v>1214</v>
      </c>
      <c r="K750" s="174"/>
      <c r="N750" s="174" t="str">
        <f ca="1">INDIRECT($B$1&amp;B750)&amp;""</f>
        <v/>
      </c>
      <c r="P750" s="255">
        <f ca="1">IF(N694&gt;0,1,0)</f>
        <v>0</v>
      </c>
      <c r="S750" s="247" t="str">
        <f ca="1">IF($P$674&gt;0,IF(P750&gt;0,IF(P751=0,T750,""),""),"")</f>
        <v/>
      </c>
      <c r="T750" s="249" t="s">
        <v>1667</v>
      </c>
    </row>
    <row r="751" spans="2:20">
      <c r="B751" s="195" t="s">
        <v>999</v>
      </c>
      <c r="E751" s="231"/>
      <c r="F751" s="232"/>
      <c r="G751" s="198"/>
      <c r="H751" s="179" t="s">
        <v>981</v>
      </c>
      <c r="I751" s="178"/>
      <c r="J751" s="174" t="s">
        <v>1635</v>
      </c>
      <c r="K751" s="174" t="s">
        <v>1248</v>
      </c>
      <c r="N751" s="174">
        <f ca="1">INDIRECT($B$1&amp;B751)</f>
        <v>0</v>
      </c>
      <c r="P751" s="251">
        <f ca="1">N751+N753+N755+N757</f>
        <v>0</v>
      </c>
    </row>
    <row r="752" spans="2:20">
      <c r="B752" s="195" t="s">
        <v>1000</v>
      </c>
      <c r="E752" s="231"/>
      <c r="F752" s="232"/>
      <c r="G752" s="196">
        <v>2</v>
      </c>
      <c r="H752" s="179" t="s">
        <v>980</v>
      </c>
      <c r="I752" s="178"/>
      <c r="J752" s="174" t="s">
        <v>1214</v>
      </c>
      <c r="K752" s="174"/>
      <c r="N752" s="174" t="str">
        <f ca="1">INDIRECT($B$1&amp;B752)&amp;""</f>
        <v/>
      </c>
    </row>
    <row r="753" spans="2:20">
      <c r="B753" s="195" t="s">
        <v>1001</v>
      </c>
      <c r="E753" s="231"/>
      <c r="F753" s="232"/>
      <c r="G753" s="198"/>
      <c r="H753" s="179" t="s">
        <v>981</v>
      </c>
      <c r="I753" s="178"/>
      <c r="J753" s="174" t="s">
        <v>1635</v>
      </c>
      <c r="K753" s="174" t="s">
        <v>1248</v>
      </c>
      <c r="N753" s="174">
        <f ca="1">INDIRECT($B$1&amp;B753)</f>
        <v>0</v>
      </c>
    </row>
    <row r="754" spans="2:20">
      <c r="B754" s="195" t="s">
        <v>1002</v>
      </c>
      <c r="E754" s="231"/>
      <c r="F754" s="232"/>
      <c r="G754" s="196">
        <v>3</v>
      </c>
      <c r="H754" s="179" t="s">
        <v>980</v>
      </c>
      <c r="I754" s="178"/>
      <c r="J754" s="174" t="s">
        <v>1214</v>
      </c>
      <c r="K754" s="174"/>
      <c r="N754" s="174" t="str">
        <f ca="1">INDIRECT($B$1&amp;B754)&amp;""</f>
        <v/>
      </c>
    </row>
    <row r="755" spans="2:20">
      <c r="B755" s="195" t="s">
        <v>1003</v>
      </c>
      <c r="E755" s="231"/>
      <c r="F755" s="232"/>
      <c r="G755" s="198"/>
      <c r="H755" s="179" t="s">
        <v>981</v>
      </c>
      <c r="I755" s="178"/>
      <c r="J755" s="174" t="s">
        <v>1635</v>
      </c>
      <c r="K755" s="174" t="s">
        <v>1248</v>
      </c>
      <c r="N755" s="174">
        <f ca="1">INDIRECT($B$1&amp;B755)</f>
        <v>0</v>
      </c>
    </row>
    <row r="756" spans="2:20">
      <c r="B756" s="195" t="s">
        <v>1004</v>
      </c>
      <c r="E756" s="231"/>
      <c r="F756" s="232"/>
      <c r="G756" s="196">
        <v>4</v>
      </c>
      <c r="H756" s="179" t="s">
        <v>980</v>
      </c>
      <c r="I756" s="178"/>
      <c r="J756" s="174" t="s">
        <v>1214</v>
      </c>
      <c r="K756" s="174"/>
      <c r="N756" s="174" t="str">
        <f ca="1">INDIRECT($B$1&amp;B756)&amp;""</f>
        <v/>
      </c>
    </row>
    <row r="757" spans="2:20">
      <c r="B757" s="195" t="s">
        <v>1005</v>
      </c>
      <c r="E757" s="228"/>
      <c r="F757" s="230"/>
      <c r="G757" s="198"/>
      <c r="H757" s="179" t="s">
        <v>981</v>
      </c>
      <c r="I757" s="178"/>
      <c r="J757" s="174" t="s">
        <v>1635</v>
      </c>
      <c r="K757" s="174" t="s">
        <v>1248</v>
      </c>
      <c r="N757" s="174">
        <f ca="1">INDIRECT($B$1&amp;B757)</f>
        <v>0</v>
      </c>
    </row>
    <row r="758" spans="2:20">
      <c r="B758" s="195" t="s">
        <v>1006</v>
      </c>
      <c r="E758" s="199" t="s">
        <v>977</v>
      </c>
      <c r="F758" s="186"/>
      <c r="G758" s="196">
        <v>1</v>
      </c>
      <c r="H758" s="179" t="s">
        <v>980</v>
      </c>
      <c r="I758" s="178"/>
      <c r="J758" s="174" t="s">
        <v>1214</v>
      </c>
      <c r="K758" s="174"/>
      <c r="N758" s="174" t="str">
        <f ca="1">INDIRECT($B$1&amp;B758)&amp;""</f>
        <v/>
      </c>
      <c r="P758" s="255">
        <f ca="1">IF(N695&gt;0,1,0)</f>
        <v>0</v>
      </c>
      <c r="S758" s="247" t="str">
        <f ca="1">IF($P$674&gt;0,IF(P758&gt;0,IF(P759=0,T758,""),""),"")</f>
        <v/>
      </c>
      <c r="T758" s="249" t="s">
        <v>1667</v>
      </c>
    </row>
    <row r="759" spans="2:20">
      <c r="B759" s="195" t="s">
        <v>1007</v>
      </c>
      <c r="E759" s="231"/>
      <c r="F759" s="232"/>
      <c r="G759" s="198"/>
      <c r="H759" s="179" t="s">
        <v>981</v>
      </c>
      <c r="I759" s="178"/>
      <c r="J759" s="174" t="s">
        <v>1635</v>
      </c>
      <c r="K759" s="174" t="s">
        <v>1248</v>
      </c>
      <c r="N759" s="174">
        <f ca="1">INDIRECT($B$1&amp;B759)</f>
        <v>0</v>
      </c>
      <c r="P759" s="251">
        <f ca="1">N759+N761+N763+N765</f>
        <v>0</v>
      </c>
    </row>
    <row r="760" spans="2:20">
      <c r="B760" s="195" t="s">
        <v>1008</v>
      </c>
      <c r="E760" s="231"/>
      <c r="F760" s="232"/>
      <c r="G760" s="196">
        <v>2</v>
      </c>
      <c r="H760" s="179" t="s">
        <v>980</v>
      </c>
      <c r="I760" s="178"/>
      <c r="J760" s="174" t="s">
        <v>1214</v>
      </c>
      <c r="K760" s="174"/>
      <c r="N760" s="174" t="str">
        <f ca="1">INDIRECT($B$1&amp;B760)&amp;""</f>
        <v/>
      </c>
    </row>
    <row r="761" spans="2:20">
      <c r="B761" s="195" t="s">
        <v>1009</v>
      </c>
      <c r="E761" s="231"/>
      <c r="F761" s="232"/>
      <c r="G761" s="198"/>
      <c r="H761" s="179" t="s">
        <v>981</v>
      </c>
      <c r="I761" s="178"/>
      <c r="J761" s="174" t="s">
        <v>1635</v>
      </c>
      <c r="K761" s="174" t="s">
        <v>1248</v>
      </c>
      <c r="N761" s="174">
        <f ca="1">INDIRECT($B$1&amp;B761)</f>
        <v>0</v>
      </c>
    </row>
    <row r="762" spans="2:20">
      <c r="B762" s="195" t="s">
        <v>1010</v>
      </c>
      <c r="E762" s="231"/>
      <c r="F762" s="232"/>
      <c r="G762" s="196">
        <v>3</v>
      </c>
      <c r="H762" s="179" t="s">
        <v>980</v>
      </c>
      <c r="I762" s="178"/>
      <c r="J762" s="174" t="s">
        <v>1214</v>
      </c>
      <c r="K762" s="174"/>
      <c r="N762" s="174" t="str">
        <f ca="1">INDIRECT($B$1&amp;B762)&amp;""</f>
        <v/>
      </c>
    </row>
    <row r="763" spans="2:20">
      <c r="B763" s="195" t="s">
        <v>1011</v>
      </c>
      <c r="E763" s="231"/>
      <c r="F763" s="232"/>
      <c r="G763" s="198"/>
      <c r="H763" s="179" t="s">
        <v>981</v>
      </c>
      <c r="I763" s="178"/>
      <c r="J763" s="174" t="s">
        <v>1635</v>
      </c>
      <c r="K763" s="174" t="s">
        <v>1248</v>
      </c>
      <c r="N763" s="174">
        <f ca="1">INDIRECT($B$1&amp;B763)</f>
        <v>0</v>
      </c>
    </row>
    <row r="764" spans="2:20">
      <c r="B764" s="195" t="s">
        <v>1012</v>
      </c>
      <c r="E764" s="231"/>
      <c r="F764" s="232"/>
      <c r="G764" s="196">
        <v>4</v>
      </c>
      <c r="H764" s="179" t="s">
        <v>980</v>
      </c>
      <c r="I764" s="178"/>
      <c r="J764" s="174" t="s">
        <v>1214</v>
      </c>
      <c r="K764" s="174"/>
      <c r="N764" s="174" t="str">
        <f ca="1">INDIRECT($B$1&amp;B764)&amp;""</f>
        <v/>
      </c>
    </row>
    <row r="765" spans="2:20">
      <c r="B765" s="195" t="s">
        <v>1013</v>
      </c>
      <c r="E765" s="228"/>
      <c r="F765" s="230"/>
      <c r="G765" s="198"/>
      <c r="H765" s="179" t="s">
        <v>981</v>
      </c>
      <c r="I765" s="178"/>
      <c r="J765" s="174" t="s">
        <v>1635</v>
      </c>
      <c r="K765" s="174" t="s">
        <v>1248</v>
      </c>
      <c r="N765" s="174">
        <f ca="1">INDIRECT($B$1&amp;B765)</f>
        <v>0</v>
      </c>
    </row>
    <row r="766" spans="2:20">
      <c r="B766" s="195" t="s">
        <v>1014</v>
      </c>
      <c r="E766" s="199" t="s">
        <v>978</v>
      </c>
      <c r="F766" s="186"/>
      <c r="G766" s="196">
        <v>1</v>
      </c>
      <c r="H766" s="179" t="s">
        <v>980</v>
      </c>
      <c r="I766" s="178"/>
      <c r="J766" s="174" t="s">
        <v>1214</v>
      </c>
      <c r="K766" s="174"/>
      <c r="N766" s="174" t="str">
        <f ca="1">INDIRECT($B$1&amp;B766)&amp;""</f>
        <v/>
      </c>
      <c r="P766" s="255">
        <f ca="1">IF(N696&gt;0,1,0)</f>
        <v>0</v>
      </c>
      <c r="S766" s="247" t="str">
        <f ca="1">IF($P$674&gt;0,IF(P766&gt;0,IF(P767=0,T766,""),""),"")</f>
        <v/>
      </c>
      <c r="T766" s="249" t="s">
        <v>1667</v>
      </c>
    </row>
    <row r="767" spans="2:20">
      <c r="B767" s="195" t="s">
        <v>1015</v>
      </c>
      <c r="E767" s="231"/>
      <c r="F767" s="232"/>
      <c r="G767" s="198"/>
      <c r="H767" s="179" t="s">
        <v>981</v>
      </c>
      <c r="I767" s="178"/>
      <c r="J767" s="174" t="s">
        <v>1635</v>
      </c>
      <c r="K767" s="174" t="s">
        <v>1248</v>
      </c>
      <c r="N767" s="174">
        <f ca="1">INDIRECT($B$1&amp;B767)</f>
        <v>0</v>
      </c>
      <c r="P767" s="251">
        <f ca="1">N767+N769+N771+N773</f>
        <v>0</v>
      </c>
    </row>
    <row r="768" spans="2:20">
      <c r="B768" s="195" t="s">
        <v>1016</v>
      </c>
      <c r="E768" s="231"/>
      <c r="F768" s="232"/>
      <c r="G768" s="196">
        <v>2</v>
      </c>
      <c r="H768" s="179" t="s">
        <v>980</v>
      </c>
      <c r="I768" s="178"/>
      <c r="J768" s="174" t="s">
        <v>1214</v>
      </c>
      <c r="K768" s="174"/>
      <c r="N768" s="174" t="str">
        <f ca="1">INDIRECT($B$1&amp;B768)&amp;""</f>
        <v/>
      </c>
    </row>
    <row r="769" spans="2:20">
      <c r="B769" s="195" t="s">
        <v>1017</v>
      </c>
      <c r="E769" s="231"/>
      <c r="F769" s="232"/>
      <c r="G769" s="198"/>
      <c r="H769" s="179" t="s">
        <v>981</v>
      </c>
      <c r="I769" s="178"/>
      <c r="J769" s="174" t="s">
        <v>1635</v>
      </c>
      <c r="K769" s="174" t="s">
        <v>1248</v>
      </c>
      <c r="N769" s="174">
        <f ca="1">INDIRECT($B$1&amp;B769)</f>
        <v>0</v>
      </c>
    </row>
    <row r="770" spans="2:20">
      <c r="B770" s="195" t="s">
        <v>1018</v>
      </c>
      <c r="E770" s="231"/>
      <c r="F770" s="232"/>
      <c r="G770" s="196">
        <v>3</v>
      </c>
      <c r="H770" s="179" t="s">
        <v>980</v>
      </c>
      <c r="I770" s="178"/>
      <c r="J770" s="174" t="s">
        <v>1214</v>
      </c>
      <c r="K770" s="174"/>
      <c r="N770" s="174" t="str">
        <f ca="1">INDIRECT($B$1&amp;B770)&amp;""</f>
        <v/>
      </c>
    </row>
    <row r="771" spans="2:20">
      <c r="B771" s="195" t="s">
        <v>1019</v>
      </c>
      <c r="E771" s="231"/>
      <c r="F771" s="232"/>
      <c r="G771" s="198"/>
      <c r="H771" s="179" t="s">
        <v>981</v>
      </c>
      <c r="I771" s="178"/>
      <c r="J771" s="174" t="s">
        <v>1635</v>
      </c>
      <c r="K771" s="174" t="s">
        <v>1248</v>
      </c>
      <c r="N771" s="174">
        <f ca="1">INDIRECT($B$1&amp;B771)</f>
        <v>0</v>
      </c>
    </row>
    <row r="772" spans="2:20">
      <c r="B772" s="195" t="s">
        <v>1020</v>
      </c>
      <c r="E772" s="231"/>
      <c r="F772" s="232"/>
      <c r="G772" s="196">
        <v>4</v>
      </c>
      <c r="H772" s="179" t="s">
        <v>980</v>
      </c>
      <c r="I772" s="178"/>
      <c r="J772" s="174" t="s">
        <v>1214</v>
      </c>
      <c r="K772" s="174"/>
      <c r="N772" s="174" t="str">
        <f ca="1">INDIRECT($B$1&amp;B772)&amp;""</f>
        <v/>
      </c>
    </row>
    <row r="773" spans="2:20">
      <c r="B773" s="195" t="s">
        <v>1021</v>
      </c>
      <c r="E773" s="228"/>
      <c r="F773" s="230"/>
      <c r="G773" s="198"/>
      <c r="H773" s="179" t="s">
        <v>981</v>
      </c>
      <c r="I773" s="178"/>
      <c r="J773" s="174" t="s">
        <v>1635</v>
      </c>
      <c r="K773" s="174" t="s">
        <v>1248</v>
      </c>
      <c r="N773" s="174">
        <f ca="1">INDIRECT($B$1&amp;B773)</f>
        <v>0</v>
      </c>
    </row>
    <row r="774" spans="2:20">
      <c r="B774" s="195" t="s">
        <v>1022</v>
      </c>
      <c r="E774" s="199" t="s">
        <v>979</v>
      </c>
      <c r="F774" s="186"/>
      <c r="G774" s="196">
        <v>1</v>
      </c>
      <c r="H774" s="179" t="s">
        <v>980</v>
      </c>
      <c r="I774" s="178"/>
      <c r="J774" s="174" t="s">
        <v>1214</v>
      </c>
      <c r="K774" s="174"/>
      <c r="N774" s="174" t="str">
        <f ca="1">INDIRECT($B$1&amp;B774)&amp;""</f>
        <v/>
      </c>
      <c r="P774" s="255">
        <f ca="1">IF(N697&gt;0,1,0)</f>
        <v>0</v>
      </c>
      <c r="S774" s="247" t="str">
        <f ca="1">IF($P$674&gt;0,IF(P774&gt;0,IF(P775=0,T774,""),""),"")</f>
        <v/>
      </c>
      <c r="T774" s="249" t="s">
        <v>1667</v>
      </c>
    </row>
    <row r="775" spans="2:20">
      <c r="B775" s="195" t="s">
        <v>1023</v>
      </c>
      <c r="E775" s="231"/>
      <c r="F775" s="232"/>
      <c r="G775" s="198"/>
      <c r="H775" s="179" t="s">
        <v>981</v>
      </c>
      <c r="I775" s="178"/>
      <c r="J775" s="174" t="s">
        <v>1635</v>
      </c>
      <c r="K775" s="174" t="s">
        <v>1248</v>
      </c>
      <c r="N775" s="174">
        <f ca="1">INDIRECT($B$1&amp;B775)</f>
        <v>0</v>
      </c>
      <c r="P775" s="251">
        <f ca="1">N775+N777+N779+N781</f>
        <v>0</v>
      </c>
    </row>
    <row r="776" spans="2:20">
      <c r="B776" s="195" t="s">
        <v>1024</v>
      </c>
      <c r="E776" s="231"/>
      <c r="F776" s="232"/>
      <c r="G776" s="196">
        <v>2</v>
      </c>
      <c r="H776" s="179" t="s">
        <v>980</v>
      </c>
      <c r="I776" s="178"/>
      <c r="J776" s="174" t="s">
        <v>1214</v>
      </c>
      <c r="K776" s="174"/>
      <c r="N776" s="174" t="str">
        <f ca="1">INDIRECT($B$1&amp;B776)&amp;""</f>
        <v/>
      </c>
    </row>
    <row r="777" spans="2:20">
      <c r="B777" s="195" t="s">
        <v>1025</v>
      </c>
      <c r="E777" s="231"/>
      <c r="F777" s="232"/>
      <c r="G777" s="198"/>
      <c r="H777" s="179" t="s">
        <v>981</v>
      </c>
      <c r="I777" s="178"/>
      <c r="J777" s="174" t="s">
        <v>1635</v>
      </c>
      <c r="K777" s="174" t="s">
        <v>1248</v>
      </c>
      <c r="N777" s="174">
        <f ca="1">INDIRECT($B$1&amp;B777)</f>
        <v>0</v>
      </c>
    </row>
    <row r="778" spans="2:20">
      <c r="B778" s="195" t="s">
        <v>1026</v>
      </c>
      <c r="E778" s="231"/>
      <c r="F778" s="232"/>
      <c r="G778" s="196">
        <v>3</v>
      </c>
      <c r="H778" s="179" t="s">
        <v>980</v>
      </c>
      <c r="I778" s="178"/>
      <c r="J778" s="174" t="s">
        <v>1214</v>
      </c>
      <c r="K778" s="174"/>
      <c r="N778" s="174" t="str">
        <f ca="1">INDIRECT($B$1&amp;B778)&amp;""</f>
        <v/>
      </c>
    </row>
    <row r="779" spans="2:20">
      <c r="B779" s="195" t="s">
        <v>1027</v>
      </c>
      <c r="E779" s="231"/>
      <c r="F779" s="232"/>
      <c r="G779" s="198"/>
      <c r="H779" s="179" t="s">
        <v>981</v>
      </c>
      <c r="I779" s="178"/>
      <c r="J779" s="174" t="s">
        <v>1635</v>
      </c>
      <c r="K779" s="174" t="s">
        <v>1248</v>
      </c>
      <c r="N779" s="174">
        <f ca="1">INDIRECT($B$1&amp;B779)</f>
        <v>0</v>
      </c>
    </row>
    <row r="780" spans="2:20">
      <c r="B780" s="195" t="s">
        <v>1028</v>
      </c>
      <c r="E780" s="231"/>
      <c r="F780" s="232"/>
      <c r="G780" s="196">
        <v>4</v>
      </c>
      <c r="H780" s="179" t="s">
        <v>980</v>
      </c>
      <c r="I780" s="178"/>
      <c r="J780" s="174" t="s">
        <v>1214</v>
      </c>
      <c r="K780" s="174"/>
      <c r="N780" s="174" t="str">
        <f ca="1">INDIRECT($B$1&amp;B780)&amp;""</f>
        <v/>
      </c>
    </row>
    <row r="781" spans="2:20">
      <c r="B781" s="195" t="s">
        <v>1029</v>
      </c>
      <c r="E781" s="228"/>
      <c r="F781" s="230"/>
      <c r="G781" s="198"/>
      <c r="H781" s="179" t="s">
        <v>981</v>
      </c>
      <c r="I781" s="178"/>
      <c r="J781" s="174" t="s">
        <v>1635</v>
      </c>
      <c r="K781" s="174" t="s">
        <v>1248</v>
      </c>
      <c r="N781" s="174">
        <f ca="1">INDIRECT($B$1&amp;B781)</f>
        <v>0</v>
      </c>
    </row>
    <row r="783" spans="2:20">
      <c r="D783" t="s">
        <v>1030</v>
      </c>
      <c r="P783" s="255">
        <f ca="1">N26</f>
        <v>0</v>
      </c>
    </row>
    <row r="784" spans="2:20">
      <c r="E784" s="174" t="s">
        <v>330</v>
      </c>
      <c r="F784" s="179"/>
      <c r="G784" s="177"/>
      <c r="H784" s="177"/>
      <c r="I784" s="178"/>
      <c r="J784" s="174" t="s">
        <v>1211</v>
      </c>
      <c r="K784" s="174">
        <v>4</v>
      </c>
      <c r="N784" s="254"/>
    </row>
    <row r="785" spans="2:20">
      <c r="B785" s="195" t="s">
        <v>1655</v>
      </c>
      <c r="E785" s="196" t="s">
        <v>1397</v>
      </c>
      <c r="F785" s="179" t="s">
        <v>1034</v>
      </c>
      <c r="G785" s="177"/>
      <c r="H785" s="177"/>
      <c r="I785" s="178"/>
      <c r="J785" s="174" t="s">
        <v>1211</v>
      </c>
      <c r="K785" s="174">
        <v>1</v>
      </c>
      <c r="L785" s="178" t="str">
        <f t="shared" ref="L785:L791" ca="1" si="20">INDIRECT($B$1&amp;B785)&amp;""</f>
        <v/>
      </c>
      <c r="N785" s="251">
        <f ca="1">IF(L785="",0,1)</f>
        <v>0</v>
      </c>
      <c r="P785" s="1"/>
      <c r="S785" s="247" t="str">
        <f ca="1">IF(P783&gt;0,IF(SUM(N785:N793)=0,T785,""),"")</f>
        <v/>
      </c>
      <c r="T785" s="250" t="s">
        <v>1670</v>
      </c>
    </row>
    <row r="786" spans="2:20">
      <c r="B786" s="195" t="s">
        <v>1656</v>
      </c>
      <c r="E786" s="197"/>
      <c r="F786" s="179" t="s">
        <v>1035</v>
      </c>
      <c r="G786" s="177"/>
      <c r="H786" s="177"/>
      <c r="I786" s="178"/>
      <c r="J786" s="174" t="s">
        <v>1211</v>
      </c>
      <c r="K786" s="174">
        <v>1</v>
      </c>
      <c r="L786" s="178" t="str">
        <f t="shared" ca="1" si="20"/>
        <v/>
      </c>
      <c r="N786" s="251">
        <f ca="1">IF(L786="",0,1)</f>
        <v>0</v>
      </c>
      <c r="P786" s="1"/>
    </row>
    <row r="787" spans="2:20">
      <c r="B787" s="195" t="s">
        <v>1657</v>
      </c>
      <c r="E787" s="197"/>
      <c r="F787" s="179" t="s">
        <v>1036</v>
      </c>
      <c r="G787" s="177"/>
      <c r="H787" s="177"/>
      <c r="I787" s="178"/>
      <c r="J787" s="174" t="s">
        <v>1211</v>
      </c>
      <c r="K787" s="174">
        <v>1</v>
      </c>
      <c r="L787" s="178" t="str">
        <f t="shared" ca="1" si="20"/>
        <v/>
      </c>
      <c r="N787" s="251">
        <f ca="1">IF(L787="",0,1)</f>
        <v>0</v>
      </c>
      <c r="P787" s="1"/>
    </row>
    <row r="788" spans="2:20">
      <c r="B788" s="195" t="s">
        <v>1658</v>
      </c>
      <c r="E788" s="197"/>
      <c r="F788" s="179" t="s">
        <v>1037</v>
      </c>
      <c r="G788" s="177"/>
      <c r="H788" s="177"/>
      <c r="I788" s="178"/>
      <c r="J788" s="174" t="s">
        <v>1211</v>
      </c>
      <c r="K788" s="174">
        <v>1</v>
      </c>
      <c r="L788" s="178" t="str">
        <f t="shared" ca="1" si="20"/>
        <v/>
      </c>
      <c r="N788" s="251">
        <f t="shared" ref="N788:N793" ca="1" si="21">IF(L788="",0,1)</f>
        <v>0</v>
      </c>
      <c r="P788" s="1"/>
    </row>
    <row r="789" spans="2:20">
      <c r="B789" s="195" t="s">
        <v>1659</v>
      </c>
      <c r="E789" s="197"/>
      <c r="F789" s="179" t="s">
        <v>1038</v>
      </c>
      <c r="G789" s="177"/>
      <c r="H789" s="177"/>
      <c r="I789" s="178"/>
      <c r="J789" s="174" t="s">
        <v>1211</v>
      </c>
      <c r="K789" s="174">
        <v>1</v>
      </c>
      <c r="L789" s="178" t="str">
        <f t="shared" ca="1" si="20"/>
        <v/>
      </c>
      <c r="N789" s="251">
        <f t="shared" ca="1" si="21"/>
        <v>0</v>
      </c>
      <c r="P789" s="1"/>
    </row>
    <row r="790" spans="2:20">
      <c r="B790" s="195" t="s">
        <v>1660</v>
      </c>
      <c r="E790" s="197"/>
      <c r="F790" s="179" t="s">
        <v>1039</v>
      </c>
      <c r="G790" s="177"/>
      <c r="H790" s="177"/>
      <c r="I790" s="178"/>
      <c r="J790" s="174" t="s">
        <v>1211</v>
      </c>
      <c r="K790" s="174">
        <v>1</v>
      </c>
      <c r="L790" s="178" t="str">
        <f t="shared" ca="1" si="20"/>
        <v/>
      </c>
      <c r="N790" s="251">
        <f t="shared" ca="1" si="21"/>
        <v>0</v>
      </c>
      <c r="P790" s="1"/>
    </row>
    <row r="791" spans="2:20">
      <c r="B791" s="195" t="s">
        <v>1661</v>
      </c>
      <c r="E791" s="197"/>
      <c r="F791" s="199" t="s">
        <v>1040</v>
      </c>
      <c r="G791" s="177"/>
      <c r="H791" s="177"/>
      <c r="I791" s="178"/>
      <c r="J791" s="174" t="s">
        <v>1211</v>
      </c>
      <c r="K791" s="174">
        <v>1</v>
      </c>
      <c r="L791" s="178" t="str">
        <f t="shared" ca="1" si="20"/>
        <v/>
      </c>
      <c r="N791" s="251">
        <f t="shared" ca="1" si="21"/>
        <v>0</v>
      </c>
      <c r="P791" s="1"/>
    </row>
    <row r="792" spans="2:20">
      <c r="B792" s="195" t="s">
        <v>1063</v>
      </c>
      <c r="E792" s="197"/>
      <c r="F792" s="198"/>
      <c r="G792" s="179" t="s">
        <v>1057</v>
      </c>
      <c r="H792" s="177"/>
      <c r="I792" s="178"/>
      <c r="J792" s="174" t="s">
        <v>1668</v>
      </c>
      <c r="K792" s="174" t="s">
        <v>1250</v>
      </c>
      <c r="N792" s="174">
        <f ca="1">INDIRECT($B$1&amp;B792)</f>
        <v>0</v>
      </c>
    </row>
    <row r="793" spans="2:20">
      <c r="B793" s="195" t="s">
        <v>1662</v>
      </c>
      <c r="E793" s="197"/>
      <c r="F793" s="199" t="s">
        <v>1041</v>
      </c>
      <c r="G793" s="177"/>
      <c r="H793" s="177"/>
      <c r="I793" s="178"/>
      <c r="J793" s="174" t="s">
        <v>1211</v>
      </c>
      <c r="K793" s="174">
        <v>1</v>
      </c>
      <c r="L793" s="178" t="str">
        <f ca="1">INDIRECT($B$1&amp;B793)&amp;""</f>
        <v/>
      </c>
      <c r="N793" s="251">
        <f t="shared" ca="1" si="21"/>
        <v>0</v>
      </c>
      <c r="P793" s="1"/>
    </row>
    <row r="794" spans="2:20">
      <c r="B794" s="195" t="s">
        <v>1064</v>
      </c>
      <c r="E794" s="198"/>
      <c r="F794" s="198"/>
      <c r="G794" s="179" t="s">
        <v>405</v>
      </c>
      <c r="H794" s="177"/>
      <c r="I794" s="178"/>
      <c r="J794" s="174" t="s">
        <v>1214</v>
      </c>
      <c r="K794" s="174"/>
      <c r="N794" s="174" t="str">
        <f ca="1">INDIRECT($B$1&amp;B794)&amp;""</f>
        <v/>
      </c>
    </row>
    <row r="795" spans="2:20">
      <c r="B795" s="195" t="s">
        <v>1065</v>
      </c>
      <c r="E795" s="196" t="s">
        <v>1032</v>
      </c>
      <c r="F795" s="179" t="s">
        <v>1398</v>
      </c>
      <c r="G795" s="177"/>
      <c r="H795" s="177"/>
      <c r="I795" s="178"/>
      <c r="J795" s="174" t="s">
        <v>1635</v>
      </c>
      <c r="K795" s="174" t="s">
        <v>1233</v>
      </c>
      <c r="N795" s="174">
        <f ca="1">INDIRECT($B$1&amp;B795)</f>
        <v>0</v>
      </c>
      <c r="P795" s="255">
        <f ca="1">IF(AND(P783&gt;0,SUM(N785:N793)&gt;0),1,0)</f>
        <v>0</v>
      </c>
      <c r="S795" s="247" t="str">
        <f ca="1">IF(P795&gt;0,IF(SUM(N795:N796)=0,T795,""),"")</f>
        <v/>
      </c>
      <c r="T795" s="260" t="s">
        <v>1669</v>
      </c>
    </row>
    <row r="796" spans="2:20">
      <c r="B796" s="195" t="s">
        <v>1066</v>
      </c>
      <c r="E796" s="198"/>
      <c r="F796" s="179" t="s">
        <v>422</v>
      </c>
      <c r="G796" s="177"/>
      <c r="H796" s="177"/>
      <c r="I796" s="178"/>
      <c r="J796" s="174" t="s">
        <v>1635</v>
      </c>
      <c r="K796" s="174" t="s">
        <v>1233</v>
      </c>
      <c r="N796" s="174">
        <f ca="1">INDIRECT($B$1&amp;B796)</f>
        <v>0</v>
      </c>
    </row>
    <row r="797" spans="2:20">
      <c r="B797" s="195" t="s">
        <v>1067</v>
      </c>
      <c r="E797" s="179" t="s">
        <v>1033</v>
      </c>
      <c r="F797" s="177"/>
      <c r="G797" s="177"/>
      <c r="H797" s="177"/>
      <c r="I797" s="178"/>
      <c r="J797" s="174" t="s">
        <v>1635</v>
      </c>
      <c r="K797" s="174" t="s">
        <v>1233</v>
      </c>
      <c r="N797" s="174">
        <f ca="1">INDIRECT($B$1&amp;B797)</f>
        <v>0</v>
      </c>
      <c r="S797" s="247" t="str">
        <f ca="1">IF(P795&gt;0,IF(N797=0,T797,""),"")</f>
        <v/>
      </c>
      <c r="T797" s="249" t="s">
        <v>1412</v>
      </c>
    </row>
    <row r="798" spans="2:20">
      <c r="B798" s="195" t="s">
        <v>1068</v>
      </c>
      <c r="E798" s="199" t="s">
        <v>420</v>
      </c>
      <c r="F798" s="186"/>
      <c r="G798" s="233" t="s">
        <v>1234</v>
      </c>
      <c r="H798" s="179" t="s">
        <v>1058</v>
      </c>
      <c r="I798" s="178"/>
      <c r="J798" s="174" t="s">
        <v>1214</v>
      </c>
      <c r="K798" s="174"/>
      <c r="N798" s="174" t="str">
        <f ca="1">INDIRECT($B$1&amp;B798)&amp;""</f>
        <v/>
      </c>
    </row>
    <row r="799" spans="2:20">
      <c r="B799" s="195" t="s">
        <v>1069</v>
      </c>
      <c r="E799" s="231"/>
      <c r="F799" s="232"/>
      <c r="G799" s="234"/>
      <c r="H799" s="179" t="s">
        <v>407</v>
      </c>
      <c r="I799" s="178"/>
      <c r="J799" s="174" t="s">
        <v>1635</v>
      </c>
      <c r="K799" s="174" t="s">
        <v>1399</v>
      </c>
      <c r="N799" s="174">
        <f ca="1">INDIRECT($B$1&amp;B799)</f>
        <v>0</v>
      </c>
    </row>
    <row r="800" spans="2:20">
      <c r="B800" s="195" t="s">
        <v>1070</v>
      </c>
      <c r="E800" s="231"/>
      <c r="F800" s="232"/>
      <c r="G800" s="233" t="s">
        <v>1235</v>
      </c>
      <c r="H800" s="179" t="s">
        <v>1058</v>
      </c>
      <c r="I800" s="178"/>
      <c r="J800" s="174" t="s">
        <v>1214</v>
      </c>
      <c r="K800" s="174"/>
      <c r="N800" s="174" t="str">
        <f ca="1">INDIRECT($B$1&amp;B800)&amp;""</f>
        <v/>
      </c>
    </row>
    <row r="801" spans="2:14">
      <c r="B801" s="195" t="s">
        <v>1071</v>
      </c>
      <c r="E801" s="231"/>
      <c r="F801" s="232"/>
      <c r="G801" s="234"/>
      <c r="H801" s="179" t="s">
        <v>407</v>
      </c>
      <c r="I801" s="178"/>
      <c r="J801" s="174" t="s">
        <v>1635</v>
      </c>
      <c r="K801" s="174" t="s">
        <v>1399</v>
      </c>
      <c r="N801" s="174">
        <f ca="1">INDIRECT($B$1&amp;B801)</f>
        <v>0</v>
      </c>
    </row>
    <row r="802" spans="2:14">
      <c r="B802" s="195" t="s">
        <v>1072</v>
      </c>
      <c r="E802" s="231"/>
      <c r="F802" s="232"/>
      <c r="G802" s="233" t="s">
        <v>1236</v>
      </c>
      <c r="H802" s="179" t="s">
        <v>1058</v>
      </c>
      <c r="I802" s="178"/>
      <c r="J802" s="174" t="s">
        <v>1214</v>
      </c>
      <c r="K802" s="174"/>
      <c r="N802" s="174" t="str">
        <f ca="1">INDIRECT($B$1&amp;B802)&amp;""</f>
        <v/>
      </c>
    </row>
    <row r="803" spans="2:14">
      <c r="B803" s="195" t="s">
        <v>1073</v>
      </c>
      <c r="E803" s="231"/>
      <c r="F803" s="232"/>
      <c r="G803" s="234"/>
      <c r="H803" s="179" t="s">
        <v>407</v>
      </c>
      <c r="I803" s="178"/>
      <c r="J803" s="174" t="s">
        <v>1635</v>
      </c>
      <c r="K803" s="174" t="s">
        <v>1399</v>
      </c>
      <c r="N803" s="174">
        <f ca="1">INDIRECT($B$1&amp;B803)</f>
        <v>0</v>
      </c>
    </row>
    <row r="804" spans="2:14">
      <c r="B804" s="195" t="s">
        <v>1074</v>
      </c>
      <c r="E804" s="231"/>
      <c r="F804" s="232"/>
      <c r="G804" s="233" t="s">
        <v>1237</v>
      </c>
      <c r="H804" s="179" t="s">
        <v>1058</v>
      </c>
      <c r="I804" s="178"/>
      <c r="J804" s="174" t="s">
        <v>1214</v>
      </c>
      <c r="K804" s="174"/>
      <c r="N804" s="174" t="str">
        <f ca="1">INDIRECT($B$1&amp;B804)&amp;""</f>
        <v/>
      </c>
    </row>
    <row r="805" spans="2:14">
      <c r="B805" s="195" t="s">
        <v>1075</v>
      </c>
      <c r="E805" s="231"/>
      <c r="F805" s="232"/>
      <c r="G805" s="234"/>
      <c r="H805" s="179" t="s">
        <v>407</v>
      </c>
      <c r="I805" s="178"/>
      <c r="J805" s="174" t="s">
        <v>1635</v>
      </c>
      <c r="K805" s="174" t="s">
        <v>1399</v>
      </c>
      <c r="N805" s="174">
        <f ca="1">INDIRECT($B$1&amp;B805)</f>
        <v>0</v>
      </c>
    </row>
    <row r="806" spans="2:14">
      <c r="B806" s="195" t="s">
        <v>1076</v>
      </c>
      <c r="E806" s="231"/>
      <c r="F806" s="232"/>
      <c r="G806" s="233" t="s">
        <v>1238</v>
      </c>
      <c r="H806" s="179" t="s">
        <v>1058</v>
      </c>
      <c r="I806" s="178"/>
      <c r="J806" s="174" t="s">
        <v>1214</v>
      </c>
      <c r="K806" s="174"/>
      <c r="N806" s="174" t="str">
        <f ca="1">INDIRECT($B$1&amp;B806)&amp;""</f>
        <v/>
      </c>
    </row>
    <row r="807" spans="2:14">
      <c r="B807" s="195" t="s">
        <v>1077</v>
      </c>
      <c r="E807" s="231"/>
      <c r="F807" s="232"/>
      <c r="G807" s="234"/>
      <c r="H807" s="179" t="s">
        <v>407</v>
      </c>
      <c r="I807" s="178"/>
      <c r="J807" s="174" t="s">
        <v>1635</v>
      </c>
      <c r="K807" s="174" t="s">
        <v>1399</v>
      </c>
      <c r="N807" s="174">
        <f ca="1">INDIRECT($B$1&amp;B807)</f>
        <v>0</v>
      </c>
    </row>
    <row r="808" spans="2:14">
      <c r="B808" s="195" t="s">
        <v>1078</v>
      </c>
      <c r="E808" s="231"/>
      <c r="F808" s="232"/>
      <c r="G808" s="233" t="s">
        <v>1239</v>
      </c>
      <c r="H808" s="179" t="s">
        <v>1058</v>
      </c>
      <c r="I808" s="178"/>
      <c r="J808" s="174" t="s">
        <v>1214</v>
      </c>
      <c r="K808" s="174"/>
      <c r="N808" s="174" t="str">
        <f ca="1">INDIRECT($B$1&amp;B808)&amp;""</f>
        <v/>
      </c>
    </row>
    <row r="809" spans="2:14">
      <c r="B809" s="195" t="s">
        <v>1079</v>
      </c>
      <c r="E809" s="231"/>
      <c r="F809" s="232"/>
      <c r="G809" s="234"/>
      <c r="H809" s="179" t="s">
        <v>407</v>
      </c>
      <c r="I809" s="178"/>
      <c r="J809" s="174" t="s">
        <v>1635</v>
      </c>
      <c r="K809" s="174" t="s">
        <v>1399</v>
      </c>
      <c r="N809" s="174">
        <f ca="1">INDIRECT($B$1&amp;B809)</f>
        <v>0</v>
      </c>
    </row>
    <row r="810" spans="2:14">
      <c r="B810" s="195" t="s">
        <v>1080</v>
      </c>
      <c r="E810" s="231"/>
      <c r="F810" s="232"/>
      <c r="G810" s="233" t="s">
        <v>1240</v>
      </c>
      <c r="H810" s="179" t="s">
        <v>1058</v>
      </c>
      <c r="I810" s="178"/>
      <c r="J810" s="174" t="s">
        <v>1214</v>
      </c>
      <c r="K810" s="174"/>
      <c r="N810" s="174" t="str">
        <f ca="1">INDIRECT($B$1&amp;B810)&amp;""</f>
        <v/>
      </c>
    </row>
    <row r="811" spans="2:14">
      <c r="B811" s="195" t="s">
        <v>1081</v>
      </c>
      <c r="E811" s="231"/>
      <c r="F811" s="232"/>
      <c r="G811" s="234"/>
      <c r="H811" s="179" t="s">
        <v>407</v>
      </c>
      <c r="I811" s="178"/>
      <c r="J811" s="174" t="s">
        <v>1635</v>
      </c>
      <c r="K811" s="174" t="s">
        <v>1399</v>
      </c>
      <c r="N811" s="174">
        <f ca="1">INDIRECT($B$1&amp;B811)</f>
        <v>0</v>
      </c>
    </row>
    <row r="812" spans="2:14">
      <c r="B812" s="195" t="s">
        <v>1082</v>
      </c>
      <c r="E812" s="231"/>
      <c r="F812" s="232"/>
      <c r="G812" s="233" t="s">
        <v>1241</v>
      </c>
      <c r="H812" s="179" t="s">
        <v>1058</v>
      </c>
      <c r="I812" s="178"/>
      <c r="J812" s="174" t="s">
        <v>1214</v>
      </c>
      <c r="K812" s="174"/>
      <c r="N812" s="174" t="str">
        <f ca="1">INDIRECT($B$1&amp;B812)&amp;""</f>
        <v/>
      </c>
    </row>
    <row r="813" spans="2:14">
      <c r="B813" s="195" t="s">
        <v>1083</v>
      </c>
      <c r="E813" s="231"/>
      <c r="F813" s="232"/>
      <c r="G813" s="234"/>
      <c r="H813" s="179" t="s">
        <v>407</v>
      </c>
      <c r="I813" s="178"/>
      <c r="J813" s="174" t="s">
        <v>1635</v>
      </c>
      <c r="K813" s="174" t="s">
        <v>1399</v>
      </c>
      <c r="N813" s="174">
        <f ca="1">INDIRECT($B$1&amp;B813)</f>
        <v>0</v>
      </c>
    </row>
    <row r="814" spans="2:14">
      <c r="B814" s="195" t="s">
        <v>1084</v>
      </c>
      <c r="E814" s="231"/>
      <c r="F814" s="232"/>
      <c r="G814" s="233" t="s">
        <v>1242</v>
      </c>
      <c r="H814" s="179" t="s">
        <v>1058</v>
      </c>
      <c r="I814" s="178"/>
      <c r="J814" s="174" t="s">
        <v>1214</v>
      </c>
      <c r="K814" s="174"/>
      <c r="N814" s="174" t="str">
        <f ca="1">INDIRECT($B$1&amp;B814)&amp;""</f>
        <v/>
      </c>
    </row>
    <row r="815" spans="2:14">
      <c r="B815" s="195" t="s">
        <v>1085</v>
      </c>
      <c r="E815" s="231"/>
      <c r="F815" s="232"/>
      <c r="G815" s="234"/>
      <c r="H815" s="179" t="s">
        <v>407</v>
      </c>
      <c r="I815" s="178"/>
      <c r="J815" s="174" t="s">
        <v>1635</v>
      </c>
      <c r="K815" s="174" t="s">
        <v>1399</v>
      </c>
      <c r="N815" s="174">
        <f ca="1">INDIRECT($B$1&amp;B815)</f>
        <v>0</v>
      </c>
    </row>
    <row r="816" spans="2:14">
      <c r="B816" s="195" t="s">
        <v>1086</v>
      </c>
      <c r="E816" s="231"/>
      <c r="F816" s="232"/>
      <c r="G816" s="233" t="s">
        <v>1243</v>
      </c>
      <c r="H816" s="179" t="s">
        <v>1058</v>
      </c>
      <c r="I816" s="178"/>
      <c r="J816" s="174" t="s">
        <v>1214</v>
      </c>
      <c r="K816" s="174"/>
      <c r="N816" s="174" t="str">
        <f ca="1">INDIRECT($B$1&amp;B816)&amp;""</f>
        <v/>
      </c>
    </row>
    <row r="817" spans="2:14">
      <c r="B817" s="195" t="s">
        <v>1087</v>
      </c>
      <c r="E817" s="231"/>
      <c r="F817" s="232"/>
      <c r="G817" s="234"/>
      <c r="H817" s="179" t="s">
        <v>407</v>
      </c>
      <c r="I817" s="178"/>
      <c r="J817" s="174" t="s">
        <v>1635</v>
      </c>
      <c r="K817" s="174" t="s">
        <v>1399</v>
      </c>
      <c r="N817" s="174">
        <f ca="1">INDIRECT($B$1&amp;B817)</f>
        <v>0</v>
      </c>
    </row>
    <row r="818" spans="2:14">
      <c r="B818" s="195" t="s">
        <v>1088</v>
      </c>
      <c r="E818" s="231"/>
      <c r="F818" s="232"/>
      <c r="G818" s="233" t="s">
        <v>1244</v>
      </c>
      <c r="H818" s="179" t="s">
        <v>1058</v>
      </c>
      <c r="I818" s="178"/>
      <c r="J818" s="174" t="s">
        <v>1214</v>
      </c>
      <c r="K818" s="174"/>
      <c r="N818" s="174" t="str">
        <f ca="1">INDIRECT($B$1&amp;B818)&amp;""</f>
        <v/>
      </c>
    </row>
    <row r="819" spans="2:14">
      <c r="B819" s="195" t="s">
        <v>1089</v>
      </c>
      <c r="E819" s="231"/>
      <c r="F819" s="232"/>
      <c r="G819" s="234"/>
      <c r="H819" s="179" t="s">
        <v>407</v>
      </c>
      <c r="I819" s="178"/>
      <c r="J819" s="174" t="s">
        <v>1635</v>
      </c>
      <c r="K819" s="174" t="s">
        <v>1399</v>
      </c>
      <c r="N819" s="174">
        <f ca="1">INDIRECT($B$1&amp;B819)</f>
        <v>0</v>
      </c>
    </row>
    <row r="820" spans="2:14">
      <c r="B820" s="195" t="s">
        <v>1090</v>
      </c>
      <c r="E820" s="231"/>
      <c r="F820" s="232"/>
      <c r="G820" s="233" t="s">
        <v>1245</v>
      </c>
      <c r="H820" s="179" t="s">
        <v>1058</v>
      </c>
      <c r="I820" s="178"/>
      <c r="J820" s="174" t="s">
        <v>1214</v>
      </c>
      <c r="K820" s="174"/>
      <c r="N820" s="174" t="str">
        <f ca="1">INDIRECT($B$1&amp;B820)&amp;""</f>
        <v/>
      </c>
    </row>
    <row r="821" spans="2:14">
      <c r="B821" s="195" t="s">
        <v>1091</v>
      </c>
      <c r="E821" s="231"/>
      <c r="F821" s="232"/>
      <c r="G821" s="234"/>
      <c r="H821" s="179" t="s">
        <v>407</v>
      </c>
      <c r="I821" s="178"/>
      <c r="J821" s="174" t="s">
        <v>1635</v>
      </c>
      <c r="K821" s="174" t="s">
        <v>1399</v>
      </c>
      <c r="N821" s="174">
        <f ca="1">INDIRECT($B$1&amp;B821)</f>
        <v>0</v>
      </c>
    </row>
    <row r="822" spans="2:14">
      <c r="B822" s="195" t="s">
        <v>1092</v>
      </c>
      <c r="E822" s="231"/>
      <c r="F822" s="232"/>
      <c r="G822" s="233" t="s">
        <v>1246</v>
      </c>
      <c r="H822" s="179" t="s">
        <v>1058</v>
      </c>
      <c r="I822" s="178"/>
      <c r="J822" s="174" t="s">
        <v>1214</v>
      </c>
      <c r="K822" s="174"/>
      <c r="N822" s="174" t="str">
        <f ca="1">INDIRECT($B$1&amp;B822)&amp;""</f>
        <v/>
      </c>
    </row>
    <row r="823" spans="2:14">
      <c r="B823" s="195" t="s">
        <v>1093</v>
      </c>
      <c r="E823" s="231"/>
      <c r="F823" s="232"/>
      <c r="G823" s="234"/>
      <c r="H823" s="179" t="s">
        <v>407</v>
      </c>
      <c r="I823" s="178"/>
      <c r="J823" s="174" t="s">
        <v>1635</v>
      </c>
      <c r="K823" s="174" t="s">
        <v>1399</v>
      </c>
      <c r="N823" s="174">
        <f ca="1">INDIRECT($B$1&amp;B823)</f>
        <v>0</v>
      </c>
    </row>
    <row r="824" spans="2:14">
      <c r="B824" s="195" t="s">
        <v>1094</v>
      </c>
      <c r="E824" s="231"/>
      <c r="F824" s="232"/>
      <c r="G824" s="233" t="s">
        <v>1247</v>
      </c>
      <c r="H824" s="179" t="s">
        <v>1058</v>
      </c>
      <c r="I824" s="178"/>
      <c r="J824" s="174" t="s">
        <v>1214</v>
      </c>
      <c r="K824" s="174"/>
      <c r="N824" s="174" t="str">
        <f ca="1">INDIRECT($B$1&amp;B824)&amp;""</f>
        <v/>
      </c>
    </row>
    <row r="825" spans="2:14">
      <c r="B825" s="195" t="s">
        <v>1095</v>
      </c>
      <c r="E825" s="231"/>
      <c r="F825" s="232"/>
      <c r="G825" s="234"/>
      <c r="H825" s="179" t="s">
        <v>407</v>
      </c>
      <c r="I825" s="178"/>
      <c r="J825" s="174" t="s">
        <v>1635</v>
      </c>
      <c r="K825" s="174" t="s">
        <v>1399</v>
      </c>
      <c r="N825" s="174">
        <f ca="1">INDIRECT($B$1&amp;B825)</f>
        <v>0</v>
      </c>
    </row>
    <row r="826" spans="2:14">
      <c r="B826" s="195" t="s">
        <v>1096</v>
      </c>
      <c r="E826" s="231"/>
      <c r="F826" s="232"/>
      <c r="G826" s="233" t="s">
        <v>1400</v>
      </c>
      <c r="H826" s="179" t="s">
        <v>1058</v>
      </c>
      <c r="I826" s="178"/>
      <c r="J826" s="174" t="s">
        <v>1214</v>
      </c>
      <c r="K826" s="174"/>
      <c r="N826" s="174" t="str">
        <f ca="1">INDIRECT($B$1&amp;B826)&amp;""</f>
        <v/>
      </c>
    </row>
    <row r="827" spans="2:14">
      <c r="B827" s="195" t="s">
        <v>1097</v>
      </c>
      <c r="E827" s="231"/>
      <c r="F827" s="232"/>
      <c r="G827" s="234"/>
      <c r="H827" s="179" t="s">
        <v>407</v>
      </c>
      <c r="I827" s="178"/>
      <c r="J827" s="174" t="s">
        <v>1635</v>
      </c>
      <c r="K827" s="174" t="s">
        <v>1399</v>
      </c>
      <c r="N827" s="174">
        <f ca="1">INDIRECT($B$1&amp;B827)</f>
        <v>0</v>
      </c>
    </row>
    <row r="828" spans="2:14">
      <c r="B828" s="195" t="s">
        <v>1098</v>
      </c>
      <c r="E828" s="231"/>
      <c r="F828" s="232"/>
      <c r="G828" s="233" t="s">
        <v>1401</v>
      </c>
      <c r="H828" s="179" t="s">
        <v>1058</v>
      </c>
      <c r="I828" s="178"/>
      <c r="J828" s="174" t="s">
        <v>1214</v>
      </c>
      <c r="K828" s="174"/>
      <c r="N828" s="174" t="str">
        <f ca="1">INDIRECT($B$1&amp;B828)&amp;""</f>
        <v/>
      </c>
    </row>
    <row r="829" spans="2:14">
      <c r="B829" s="195" t="s">
        <v>1099</v>
      </c>
      <c r="E829" s="231"/>
      <c r="F829" s="232"/>
      <c r="G829" s="234"/>
      <c r="H829" s="179" t="s">
        <v>407</v>
      </c>
      <c r="I829" s="178"/>
      <c r="J829" s="174" t="s">
        <v>1635</v>
      </c>
      <c r="K829" s="174" t="s">
        <v>1399</v>
      </c>
      <c r="N829" s="174">
        <f ca="1">INDIRECT($B$1&amp;B829)</f>
        <v>0</v>
      </c>
    </row>
    <row r="830" spans="2:14">
      <c r="B830" s="195" t="s">
        <v>1100</v>
      </c>
      <c r="E830" s="231"/>
      <c r="F830" s="232"/>
      <c r="G830" s="233" t="s">
        <v>1402</v>
      </c>
      <c r="H830" s="179" t="s">
        <v>1058</v>
      </c>
      <c r="I830" s="178"/>
      <c r="J830" s="174" t="s">
        <v>1214</v>
      </c>
      <c r="K830" s="174"/>
      <c r="N830" s="174" t="str">
        <f ca="1">INDIRECT($B$1&amp;B830)&amp;""</f>
        <v/>
      </c>
    </row>
    <row r="831" spans="2:14">
      <c r="B831" s="195" t="s">
        <v>1101</v>
      </c>
      <c r="E831" s="231"/>
      <c r="F831" s="232"/>
      <c r="G831" s="234"/>
      <c r="H831" s="179" t="s">
        <v>407</v>
      </c>
      <c r="I831" s="178"/>
      <c r="J831" s="174" t="s">
        <v>1635</v>
      </c>
      <c r="K831" s="174" t="s">
        <v>1399</v>
      </c>
      <c r="N831" s="174">
        <f ca="1">INDIRECT($B$1&amp;B831)</f>
        <v>0</v>
      </c>
    </row>
    <row r="832" spans="2:14">
      <c r="B832" s="195" t="s">
        <v>1102</v>
      </c>
      <c r="E832" s="231"/>
      <c r="F832" s="232"/>
      <c r="G832" s="233" t="s">
        <v>1403</v>
      </c>
      <c r="H832" s="179" t="s">
        <v>1058</v>
      </c>
      <c r="I832" s="178"/>
      <c r="J832" s="174" t="s">
        <v>1214</v>
      </c>
      <c r="K832" s="174"/>
      <c r="N832" s="174" t="str">
        <f ca="1">INDIRECT($B$1&amp;B832)&amp;""</f>
        <v/>
      </c>
    </row>
    <row r="833" spans="2:14">
      <c r="B833" s="195" t="s">
        <v>1103</v>
      </c>
      <c r="E833" s="231"/>
      <c r="F833" s="232"/>
      <c r="G833" s="234"/>
      <c r="H833" s="179" t="s">
        <v>407</v>
      </c>
      <c r="I833" s="178"/>
      <c r="J833" s="174" t="s">
        <v>1635</v>
      </c>
      <c r="K833" s="174" t="s">
        <v>1399</v>
      </c>
      <c r="N833" s="174">
        <f ca="1">INDIRECT($B$1&amp;B833)</f>
        <v>0</v>
      </c>
    </row>
    <row r="834" spans="2:14">
      <c r="B834" s="195" t="s">
        <v>1104</v>
      </c>
      <c r="E834" s="231"/>
      <c r="F834" s="232"/>
      <c r="G834" s="233" t="s">
        <v>1404</v>
      </c>
      <c r="H834" s="179" t="s">
        <v>1058</v>
      </c>
      <c r="I834" s="178"/>
      <c r="J834" s="174" t="s">
        <v>1214</v>
      </c>
      <c r="K834" s="174"/>
      <c r="N834" s="174" t="str">
        <f ca="1">INDIRECT($B$1&amp;B834)&amp;""</f>
        <v/>
      </c>
    </row>
    <row r="835" spans="2:14">
      <c r="B835" s="195" t="s">
        <v>1105</v>
      </c>
      <c r="E835" s="231"/>
      <c r="F835" s="232"/>
      <c r="G835" s="234"/>
      <c r="H835" s="179" t="s">
        <v>407</v>
      </c>
      <c r="I835" s="178"/>
      <c r="J835" s="174" t="s">
        <v>1635</v>
      </c>
      <c r="K835" s="174" t="s">
        <v>1399</v>
      </c>
      <c r="N835" s="174">
        <f ca="1">INDIRECT($B$1&amp;B835)</f>
        <v>0</v>
      </c>
    </row>
    <row r="836" spans="2:14">
      <c r="B836" s="195" t="s">
        <v>1106</v>
      </c>
      <c r="E836" s="231"/>
      <c r="F836" s="232"/>
      <c r="G836" s="233" t="s">
        <v>1405</v>
      </c>
      <c r="H836" s="179" t="s">
        <v>1058</v>
      </c>
      <c r="I836" s="178"/>
      <c r="J836" s="174" t="s">
        <v>1214</v>
      </c>
      <c r="K836" s="174"/>
      <c r="N836" s="174" t="str">
        <f ca="1">INDIRECT($B$1&amp;B836)&amp;""</f>
        <v/>
      </c>
    </row>
    <row r="837" spans="2:14">
      <c r="B837" s="195" t="s">
        <v>1107</v>
      </c>
      <c r="E837" s="231"/>
      <c r="F837" s="232"/>
      <c r="G837" s="234"/>
      <c r="H837" s="179" t="s">
        <v>407</v>
      </c>
      <c r="I837" s="178"/>
      <c r="J837" s="174" t="s">
        <v>1635</v>
      </c>
      <c r="K837" s="174" t="s">
        <v>1399</v>
      </c>
      <c r="N837" s="174">
        <f ca="1">INDIRECT($B$1&amp;B837)</f>
        <v>0</v>
      </c>
    </row>
    <row r="838" spans="2:14">
      <c r="B838" s="195" t="s">
        <v>1108</v>
      </c>
      <c r="E838" s="231"/>
      <c r="F838" s="232"/>
      <c r="G838" s="233">
        <v>21</v>
      </c>
      <c r="H838" s="179" t="s">
        <v>1058</v>
      </c>
      <c r="I838" s="178"/>
      <c r="J838" s="174" t="s">
        <v>1214</v>
      </c>
      <c r="K838" s="174"/>
      <c r="N838" s="174" t="str">
        <f ca="1">INDIRECT($B$1&amp;B838)&amp;""</f>
        <v/>
      </c>
    </row>
    <row r="839" spans="2:14">
      <c r="B839" s="195" t="s">
        <v>1109</v>
      </c>
      <c r="E839" s="231"/>
      <c r="F839" s="232"/>
      <c r="G839" s="234"/>
      <c r="H839" s="179" t="s">
        <v>407</v>
      </c>
      <c r="I839" s="178"/>
      <c r="J839" s="174" t="s">
        <v>1635</v>
      </c>
      <c r="K839" s="174" t="s">
        <v>1399</v>
      </c>
      <c r="N839" s="174">
        <f ca="1">INDIRECT($B$1&amp;B839)</f>
        <v>0</v>
      </c>
    </row>
    <row r="840" spans="2:14">
      <c r="B840" s="195" t="s">
        <v>1110</v>
      </c>
      <c r="E840" s="231"/>
      <c r="F840" s="232"/>
      <c r="G840" s="233">
        <v>22</v>
      </c>
      <c r="H840" s="179" t="s">
        <v>1058</v>
      </c>
      <c r="I840" s="178"/>
      <c r="J840" s="174" t="s">
        <v>1214</v>
      </c>
      <c r="K840" s="174"/>
      <c r="N840" s="174" t="str">
        <f ca="1">INDIRECT($B$1&amp;B840)&amp;""</f>
        <v/>
      </c>
    </row>
    <row r="841" spans="2:14">
      <c r="B841" s="195" t="s">
        <v>1111</v>
      </c>
      <c r="E841" s="231"/>
      <c r="F841" s="232"/>
      <c r="G841" s="234"/>
      <c r="H841" s="179" t="s">
        <v>407</v>
      </c>
      <c r="I841" s="178"/>
      <c r="J841" s="174" t="s">
        <v>1635</v>
      </c>
      <c r="K841" s="174" t="s">
        <v>1399</v>
      </c>
      <c r="N841" s="174">
        <f ca="1">INDIRECT($B$1&amp;B841)</f>
        <v>0</v>
      </c>
    </row>
    <row r="842" spans="2:14">
      <c r="B842" s="195" t="s">
        <v>1112</v>
      </c>
      <c r="E842" s="231"/>
      <c r="F842" s="232"/>
      <c r="G842" s="233">
        <v>23</v>
      </c>
      <c r="H842" s="179" t="s">
        <v>1058</v>
      </c>
      <c r="I842" s="178"/>
      <c r="J842" s="174" t="s">
        <v>1214</v>
      </c>
      <c r="K842" s="174"/>
      <c r="N842" s="174" t="str">
        <f ca="1">INDIRECT($B$1&amp;B842)&amp;""</f>
        <v/>
      </c>
    </row>
    <row r="843" spans="2:14">
      <c r="B843" s="195" t="s">
        <v>1113</v>
      </c>
      <c r="E843" s="231"/>
      <c r="F843" s="232"/>
      <c r="G843" s="234"/>
      <c r="H843" s="179" t="s">
        <v>407</v>
      </c>
      <c r="I843" s="178"/>
      <c r="J843" s="174" t="s">
        <v>1635</v>
      </c>
      <c r="K843" s="174" t="s">
        <v>1399</v>
      </c>
      <c r="N843" s="174">
        <f ca="1">INDIRECT($B$1&amp;B843)</f>
        <v>0</v>
      </c>
    </row>
    <row r="844" spans="2:14">
      <c r="B844" s="195" t="s">
        <v>1114</v>
      </c>
      <c r="E844" s="231"/>
      <c r="F844" s="232"/>
      <c r="G844" s="233">
        <v>24</v>
      </c>
      <c r="H844" s="179" t="s">
        <v>1058</v>
      </c>
      <c r="I844" s="178"/>
      <c r="J844" s="174" t="s">
        <v>1214</v>
      </c>
      <c r="K844" s="174"/>
      <c r="N844" s="174" t="str">
        <f ca="1">INDIRECT($B$1&amp;B844)&amp;""</f>
        <v/>
      </c>
    </row>
    <row r="845" spans="2:14">
      <c r="B845" s="195" t="s">
        <v>1115</v>
      </c>
      <c r="E845" s="231"/>
      <c r="F845" s="232"/>
      <c r="G845" s="234"/>
      <c r="H845" s="179" t="s">
        <v>407</v>
      </c>
      <c r="I845" s="178"/>
      <c r="J845" s="174" t="s">
        <v>1635</v>
      </c>
      <c r="K845" s="174" t="s">
        <v>1399</v>
      </c>
      <c r="N845" s="174">
        <f ca="1">INDIRECT($B$1&amp;B845)</f>
        <v>0</v>
      </c>
    </row>
    <row r="846" spans="2:14">
      <c r="B846" s="195" t="s">
        <v>1116</v>
      </c>
      <c r="E846" s="231"/>
      <c r="F846" s="232"/>
      <c r="G846" s="233">
        <v>25</v>
      </c>
      <c r="H846" s="179" t="s">
        <v>1058</v>
      </c>
      <c r="I846" s="178"/>
      <c r="J846" s="174" t="s">
        <v>1214</v>
      </c>
      <c r="K846" s="174"/>
      <c r="N846" s="174" t="str">
        <f ca="1">INDIRECT($B$1&amp;B846)&amp;""</f>
        <v/>
      </c>
    </row>
    <row r="847" spans="2:14">
      <c r="B847" s="195" t="s">
        <v>1117</v>
      </c>
      <c r="E847" s="231"/>
      <c r="F847" s="232"/>
      <c r="G847" s="234"/>
      <c r="H847" s="179" t="s">
        <v>407</v>
      </c>
      <c r="I847" s="178"/>
      <c r="J847" s="174" t="s">
        <v>1635</v>
      </c>
      <c r="K847" s="174" t="s">
        <v>1399</v>
      </c>
      <c r="N847" s="174">
        <f ca="1">INDIRECT($B$1&amp;B847)</f>
        <v>0</v>
      </c>
    </row>
    <row r="848" spans="2:14">
      <c r="B848" s="195" t="s">
        <v>1118</v>
      </c>
      <c r="E848" s="231"/>
      <c r="F848" s="232"/>
      <c r="G848" s="233">
        <v>26</v>
      </c>
      <c r="H848" s="179" t="s">
        <v>1058</v>
      </c>
      <c r="I848" s="178"/>
      <c r="J848" s="174" t="s">
        <v>1214</v>
      </c>
      <c r="K848" s="174"/>
      <c r="N848" s="174" t="str">
        <f ca="1">INDIRECT($B$1&amp;B848)&amp;""</f>
        <v/>
      </c>
    </row>
    <row r="849" spans="2:20">
      <c r="B849" s="195" t="s">
        <v>1119</v>
      </c>
      <c r="E849" s="231"/>
      <c r="F849" s="232"/>
      <c r="G849" s="234"/>
      <c r="H849" s="179" t="s">
        <v>407</v>
      </c>
      <c r="I849" s="178"/>
      <c r="J849" s="174" t="s">
        <v>1635</v>
      </c>
      <c r="K849" s="174" t="s">
        <v>1399</v>
      </c>
      <c r="N849" s="174">
        <f ca="1">INDIRECT($B$1&amp;B849)</f>
        <v>0</v>
      </c>
    </row>
    <row r="850" spans="2:20">
      <c r="B850" s="195" t="s">
        <v>1120</v>
      </c>
      <c r="E850" s="231"/>
      <c r="F850" s="232"/>
      <c r="G850" s="233">
        <v>27</v>
      </c>
      <c r="H850" s="179" t="s">
        <v>1058</v>
      </c>
      <c r="I850" s="178"/>
      <c r="J850" s="174" t="s">
        <v>1214</v>
      </c>
      <c r="K850" s="174"/>
      <c r="N850" s="174" t="str">
        <f ca="1">INDIRECT($B$1&amp;B850)&amp;""</f>
        <v/>
      </c>
    </row>
    <row r="851" spans="2:20">
      <c r="B851" s="195" t="s">
        <v>1121</v>
      </c>
      <c r="E851" s="231"/>
      <c r="F851" s="232"/>
      <c r="G851" s="234"/>
      <c r="H851" s="179" t="s">
        <v>407</v>
      </c>
      <c r="I851" s="178"/>
      <c r="J851" s="174" t="s">
        <v>1635</v>
      </c>
      <c r="K851" s="174" t="s">
        <v>1399</v>
      </c>
      <c r="N851" s="174">
        <f ca="1">INDIRECT($B$1&amp;B851)</f>
        <v>0</v>
      </c>
    </row>
    <row r="852" spans="2:20">
      <c r="B852" s="195" t="s">
        <v>1122</v>
      </c>
      <c r="E852" s="231"/>
      <c r="F852" s="232"/>
      <c r="G852" s="233">
        <v>28</v>
      </c>
      <c r="H852" s="179" t="s">
        <v>1058</v>
      </c>
      <c r="I852" s="178"/>
      <c r="J852" s="174" t="s">
        <v>1214</v>
      </c>
      <c r="K852" s="174"/>
      <c r="N852" s="174" t="str">
        <f ca="1">INDIRECT($B$1&amp;B852)&amp;""</f>
        <v/>
      </c>
    </row>
    <row r="853" spans="2:20">
      <c r="B853" s="195" t="s">
        <v>1123</v>
      </c>
      <c r="E853" s="231"/>
      <c r="F853" s="232"/>
      <c r="G853" s="234"/>
      <c r="H853" s="179" t="s">
        <v>407</v>
      </c>
      <c r="I853" s="178"/>
      <c r="J853" s="174" t="s">
        <v>1635</v>
      </c>
      <c r="K853" s="174" t="s">
        <v>1399</v>
      </c>
      <c r="N853" s="174">
        <f ca="1">INDIRECT($B$1&amp;B853)</f>
        <v>0</v>
      </c>
    </row>
    <row r="854" spans="2:20">
      <c r="B854" s="195" t="s">
        <v>1124</v>
      </c>
      <c r="E854" s="231"/>
      <c r="F854" s="232"/>
      <c r="G854" s="233">
        <v>29</v>
      </c>
      <c r="H854" s="179" t="s">
        <v>1058</v>
      </c>
      <c r="I854" s="178"/>
      <c r="J854" s="174" t="s">
        <v>1214</v>
      </c>
      <c r="K854" s="174"/>
      <c r="N854" s="174" t="str">
        <f ca="1">INDIRECT($B$1&amp;B854)&amp;""</f>
        <v/>
      </c>
    </row>
    <row r="855" spans="2:20">
      <c r="B855" s="195" t="s">
        <v>1125</v>
      </c>
      <c r="E855" s="231"/>
      <c r="F855" s="232"/>
      <c r="G855" s="234"/>
      <c r="H855" s="179" t="s">
        <v>407</v>
      </c>
      <c r="I855" s="178"/>
      <c r="J855" s="174" t="s">
        <v>1635</v>
      </c>
      <c r="K855" s="174" t="s">
        <v>1399</v>
      </c>
      <c r="N855" s="174">
        <f ca="1">INDIRECT($B$1&amp;B855)</f>
        <v>0</v>
      </c>
    </row>
    <row r="856" spans="2:20">
      <c r="B856" s="195" t="s">
        <v>1126</v>
      </c>
      <c r="E856" s="231"/>
      <c r="F856" s="232"/>
      <c r="G856" s="233">
        <v>30</v>
      </c>
      <c r="H856" s="179" t="s">
        <v>1058</v>
      </c>
      <c r="I856" s="178"/>
      <c r="J856" s="174" t="s">
        <v>1214</v>
      </c>
      <c r="K856" s="174"/>
      <c r="N856" s="174" t="str">
        <f ca="1">INDIRECT($B$1&amp;B856)&amp;""</f>
        <v/>
      </c>
    </row>
    <row r="857" spans="2:20">
      <c r="B857" s="195" t="s">
        <v>1127</v>
      </c>
      <c r="E857" s="228"/>
      <c r="F857" s="230"/>
      <c r="G857" s="234"/>
      <c r="H857" s="179" t="s">
        <v>407</v>
      </c>
      <c r="I857" s="178"/>
      <c r="J857" s="174" t="s">
        <v>1635</v>
      </c>
      <c r="K857" s="174" t="s">
        <v>1399</v>
      </c>
      <c r="N857" s="174">
        <f ca="1">INDIRECT($B$1&amp;B857)</f>
        <v>0</v>
      </c>
    </row>
    <row r="859" spans="2:20">
      <c r="D859" t="s">
        <v>1128</v>
      </c>
      <c r="P859" s="255">
        <f ca="1">N27</f>
        <v>0</v>
      </c>
    </row>
    <row r="860" spans="2:20">
      <c r="E860" s="174" t="s">
        <v>330</v>
      </c>
      <c r="F860" s="179"/>
      <c r="G860" s="177"/>
      <c r="H860" s="177"/>
      <c r="I860" s="178"/>
      <c r="J860" s="174" t="s">
        <v>1211</v>
      </c>
      <c r="K860" s="174">
        <v>4</v>
      </c>
      <c r="N860" s="254"/>
    </row>
    <row r="861" spans="2:20">
      <c r="B861" s="195" t="s">
        <v>1672</v>
      </c>
      <c r="E861" s="196" t="s">
        <v>1397</v>
      </c>
      <c r="F861" s="179" t="s">
        <v>1034</v>
      </c>
      <c r="G861" s="177"/>
      <c r="H861" s="177"/>
      <c r="I861" s="178"/>
      <c r="J861" s="174" t="s">
        <v>1211</v>
      </c>
      <c r="K861" s="174">
        <v>1</v>
      </c>
      <c r="L861" s="178" t="str">
        <f t="shared" ref="L861:L866" ca="1" si="22">INDIRECT($B$1&amp;B861)&amp;""</f>
        <v/>
      </c>
      <c r="N861" s="251">
        <f ca="1">IF(L861="",0,1)</f>
        <v>0</v>
      </c>
      <c r="S861" s="247" t="str">
        <f ca="1">IF(P859&gt;0,IF(SUM(N861:N870)=0,T861,""),"")</f>
        <v/>
      </c>
      <c r="T861" s="250" t="s">
        <v>1670</v>
      </c>
    </row>
    <row r="862" spans="2:20">
      <c r="B862" s="195" t="s">
        <v>1673</v>
      </c>
      <c r="E862" s="197"/>
      <c r="F862" s="179" t="s">
        <v>1129</v>
      </c>
      <c r="G862" s="177"/>
      <c r="H862" s="177"/>
      <c r="I862" s="178"/>
      <c r="J862" s="174" t="s">
        <v>1211</v>
      </c>
      <c r="K862" s="174">
        <v>1</v>
      </c>
      <c r="L862" s="178" t="str">
        <f t="shared" ca="1" si="22"/>
        <v/>
      </c>
      <c r="N862" s="251">
        <f ca="1">IF(L862="",0,1)</f>
        <v>0</v>
      </c>
    </row>
    <row r="863" spans="2:20">
      <c r="B863" s="195" t="s">
        <v>1674</v>
      </c>
      <c r="E863" s="197"/>
      <c r="F863" s="179" t="s">
        <v>1130</v>
      </c>
      <c r="G863" s="177"/>
      <c r="H863" s="177"/>
      <c r="I863" s="178"/>
      <c r="J863" s="174" t="s">
        <v>1211</v>
      </c>
      <c r="K863" s="174">
        <v>1</v>
      </c>
      <c r="L863" s="178" t="str">
        <f t="shared" ca="1" si="22"/>
        <v/>
      </c>
      <c r="N863" s="251">
        <f ca="1">IF(L863="",0,1)</f>
        <v>0</v>
      </c>
    </row>
    <row r="864" spans="2:20">
      <c r="B864" s="195" t="s">
        <v>1675</v>
      </c>
      <c r="E864" s="197"/>
      <c r="F864" s="179" t="s">
        <v>1131</v>
      </c>
      <c r="G864" s="177"/>
      <c r="H864" s="177"/>
      <c r="I864" s="178"/>
      <c r="J864" s="174" t="s">
        <v>1211</v>
      </c>
      <c r="K864" s="174">
        <v>1</v>
      </c>
      <c r="L864" s="178" t="str">
        <f t="shared" ca="1" si="22"/>
        <v/>
      </c>
      <c r="N864" s="251">
        <f t="shared" ref="N864:N870" ca="1" si="23">IF(L864="",0,1)</f>
        <v>0</v>
      </c>
    </row>
    <row r="865" spans="2:20">
      <c r="B865" s="195" t="s">
        <v>1676</v>
      </c>
      <c r="E865" s="197"/>
      <c r="F865" s="179" t="s">
        <v>1132</v>
      </c>
      <c r="G865" s="177"/>
      <c r="H865" s="177"/>
      <c r="I865" s="178"/>
      <c r="J865" s="174" t="s">
        <v>1211</v>
      </c>
      <c r="K865" s="174">
        <v>1</v>
      </c>
      <c r="L865" s="178" t="str">
        <f t="shared" ca="1" si="22"/>
        <v/>
      </c>
      <c r="N865" s="251">
        <f t="shared" ca="1" si="23"/>
        <v>0</v>
      </c>
    </row>
    <row r="866" spans="2:20">
      <c r="B866" s="195" t="s">
        <v>1677</v>
      </c>
      <c r="E866" s="197"/>
      <c r="F866" s="199" t="s">
        <v>1133</v>
      </c>
      <c r="G866" s="177"/>
      <c r="H866" s="177"/>
      <c r="I866" s="178"/>
      <c r="J866" s="174" t="s">
        <v>1211</v>
      </c>
      <c r="K866" s="174">
        <v>1</v>
      </c>
      <c r="L866" s="178" t="str">
        <f t="shared" ca="1" si="22"/>
        <v/>
      </c>
      <c r="N866" s="251">
        <f t="shared" ca="1" si="23"/>
        <v>0</v>
      </c>
    </row>
    <row r="867" spans="2:20">
      <c r="B867" s="195" t="s">
        <v>1145</v>
      </c>
      <c r="E867" s="197"/>
      <c r="F867" s="197"/>
      <c r="G867" s="179" t="s">
        <v>1057</v>
      </c>
      <c r="H867" s="177"/>
      <c r="I867" s="178"/>
      <c r="J867" s="174" t="s">
        <v>1680</v>
      </c>
      <c r="K867" s="174" t="s">
        <v>1250</v>
      </c>
      <c r="N867" s="174">
        <f ca="1">INDIRECT($B$1&amp;B867)</f>
        <v>0</v>
      </c>
      <c r="P867" s="1"/>
    </row>
    <row r="868" spans="2:20">
      <c r="B868" s="195" t="s">
        <v>1146</v>
      </c>
      <c r="E868" s="197"/>
      <c r="F868" s="198"/>
      <c r="G868" s="179" t="s">
        <v>1141</v>
      </c>
      <c r="H868" s="177"/>
      <c r="I868" s="178"/>
      <c r="J868" s="174" t="s">
        <v>1636</v>
      </c>
      <c r="K868" s="174" t="s">
        <v>1250</v>
      </c>
      <c r="N868" s="174">
        <f ca="1">INDIRECT($B$1&amp;B868)</f>
        <v>0</v>
      </c>
      <c r="P868" s="1"/>
    </row>
    <row r="869" spans="2:20">
      <c r="B869" s="195" t="s">
        <v>1678</v>
      </c>
      <c r="E869" s="197"/>
      <c r="F869" s="179" t="s">
        <v>1134</v>
      </c>
      <c r="G869" s="177"/>
      <c r="H869" s="177"/>
      <c r="I869" s="178"/>
      <c r="J869" s="174" t="s">
        <v>1211</v>
      </c>
      <c r="K869" s="174">
        <v>1</v>
      </c>
      <c r="L869" s="178" t="str">
        <f ca="1">INDIRECT($B$1&amp;B869)&amp;""</f>
        <v/>
      </c>
      <c r="N869" s="251">
        <f t="shared" ca="1" si="23"/>
        <v>0</v>
      </c>
      <c r="P869" s="200"/>
    </row>
    <row r="870" spans="2:20">
      <c r="B870" s="195" t="s">
        <v>1679</v>
      </c>
      <c r="E870" s="197"/>
      <c r="F870" s="199" t="s">
        <v>1041</v>
      </c>
      <c r="G870" s="177"/>
      <c r="H870" s="177"/>
      <c r="I870" s="178"/>
      <c r="J870" s="174" t="s">
        <v>1211</v>
      </c>
      <c r="K870" s="174">
        <v>1</v>
      </c>
      <c r="L870" s="178" t="str">
        <f ca="1">INDIRECT($B$1&amp;B870)&amp;""</f>
        <v/>
      </c>
      <c r="N870" s="251">
        <f t="shared" ca="1" si="23"/>
        <v>0</v>
      </c>
      <c r="P870" s="200"/>
    </row>
    <row r="871" spans="2:20">
      <c r="B871" s="195" t="s">
        <v>1147</v>
      </c>
      <c r="E871" s="198"/>
      <c r="F871" s="198"/>
      <c r="G871" s="179" t="s">
        <v>405</v>
      </c>
      <c r="H871" s="177"/>
      <c r="I871" s="178"/>
      <c r="J871" s="174" t="s">
        <v>1214</v>
      </c>
      <c r="K871" s="174"/>
      <c r="N871" s="174" t="str">
        <f ca="1">INDIRECT($B$1&amp;B871)&amp;""</f>
        <v/>
      </c>
    </row>
    <row r="872" spans="2:20">
      <c r="B872" s="195" t="s">
        <v>1148</v>
      </c>
      <c r="E872" s="196" t="s">
        <v>1032</v>
      </c>
      <c r="F872" s="179" t="s">
        <v>1398</v>
      </c>
      <c r="G872" s="177"/>
      <c r="H872" s="177"/>
      <c r="I872" s="178"/>
      <c r="J872" s="174" t="s">
        <v>1681</v>
      </c>
      <c r="K872" s="174" t="s">
        <v>1233</v>
      </c>
      <c r="N872" s="174">
        <f ca="1">INDIRECT($B$1&amp;B872)</f>
        <v>0</v>
      </c>
      <c r="P872" s="255">
        <f ca="1">IF(AND(P859&gt;0,SUM(N861:N870)&gt;0),1,0)</f>
        <v>0</v>
      </c>
      <c r="S872" s="247" t="str">
        <f ca="1">IF(P872&gt;0,IF(SUM(N872:N873)=0,T872,""),"")</f>
        <v/>
      </c>
      <c r="T872" s="260" t="s">
        <v>1669</v>
      </c>
    </row>
    <row r="873" spans="2:20">
      <c r="B873" s="195" t="s">
        <v>1149</v>
      </c>
      <c r="E873" s="198"/>
      <c r="F873" s="179" t="s">
        <v>422</v>
      </c>
      <c r="G873" s="177"/>
      <c r="H873" s="177"/>
      <c r="I873" s="178"/>
      <c r="J873" s="174" t="s">
        <v>1681</v>
      </c>
      <c r="K873" s="174" t="s">
        <v>1233</v>
      </c>
      <c r="N873" s="174">
        <f ca="1">INDIRECT($B$1&amp;B873)</f>
        <v>0</v>
      </c>
    </row>
    <row r="874" spans="2:20">
      <c r="B874" s="195" t="s">
        <v>1150</v>
      </c>
      <c r="E874" s="179" t="s">
        <v>1033</v>
      </c>
      <c r="F874" s="177"/>
      <c r="G874" s="177"/>
      <c r="H874" s="177"/>
      <c r="I874" s="178"/>
      <c r="J874" s="174" t="s">
        <v>1681</v>
      </c>
      <c r="K874" s="174" t="s">
        <v>1233</v>
      </c>
      <c r="N874" s="174">
        <f ca="1">INDIRECT($B$1&amp;B874)</f>
        <v>0</v>
      </c>
      <c r="S874" s="247" t="str">
        <f ca="1">IF(P872&gt;0,IF(N874=0,T874,""),"")</f>
        <v/>
      </c>
      <c r="T874" s="249" t="s">
        <v>1412</v>
      </c>
    </row>
    <row r="875" spans="2:20">
      <c r="B875" s="195" t="s">
        <v>1151</v>
      </c>
      <c r="E875" s="199" t="s">
        <v>420</v>
      </c>
      <c r="F875" s="186"/>
      <c r="G875" s="233" t="s">
        <v>1234</v>
      </c>
      <c r="H875" s="179" t="s">
        <v>1058</v>
      </c>
      <c r="I875" s="178"/>
      <c r="J875" s="174" t="s">
        <v>1214</v>
      </c>
      <c r="K875" s="174"/>
      <c r="N875" s="174" t="str">
        <f ca="1">INDIRECT($B$1&amp;B875)&amp;""</f>
        <v/>
      </c>
    </row>
    <row r="876" spans="2:20">
      <c r="B876" s="195" t="s">
        <v>1152</v>
      </c>
      <c r="E876" s="231"/>
      <c r="F876" s="232"/>
      <c r="G876" s="234"/>
      <c r="H876" s="179" t="s">
        <v>407</v>
      </c>
      <c r="I876" s="178"/>
      <c r="J876" s="174" t="s">
        <v>1635</v>
      </c>
      <c r="K876" s="174" t="s">
        <v>1399</v>
      </c>
      <c r="N876" s="174">
        <f ca="1">INDIRECT($B$1&amp;B876)</f>
        <v>0</v>
      </c>
    </row>
    <row r="877" spans="2:20">
      <c r="B877" s="195" t="s">
        <v>1153</v>
      </c>
      <c r="E877" s="231"/>
      <c r="F877" s="232"/>
      <c r="G877" s="233" t="s">
        <v>1235</v>
      </c>
      <c r="H877" s="179" t="s">
        <v>1058</v>
      </c>
      <c r="I877" s="178"/>
      <c r="J877" s="174" t="s">
        <v>1214</v>
      </c>
      <c r="K877" s="174"/>
      <c r="N877" s="174" t="str">
        <f ca="1">INDIRECT($B$1&amp;B877)&amp;""</f>
        <v/>
      </c>
    </row>
    <row r="878" spans="2:20">
      <c r="B878" s="195" t="s">
        <v>1154</v>
      </c>
      <c r="E878" s="231"/>
      <c r="F878" s="232"/>
      <c r="G878" s="234"/>
      <c r="H878" s="179" t="s">
        <v>407</v>
      </c>
      <c r="I878" s="178"/>
      <c r="J878" s="174" t="s">
        <v>1635</v>
      </c>
      <c r="K878" s="174" t="s">
        <v>1399</v>
      </c>
      <c r="N878" s="174">
        <f ca="1">INDIRECT($B$1&amp;B878)</f>
        <v>0</v>
      </c>
    </row>
    <row r="879" spans="2:20">
      <c r="B879" s="195" t="s">
        <v>1155</v>
      </c>
      <c r="E879" s="231"/>
      <c r="F879" s="232"/>
      <c r="G879" s="233" t="s">
        <v>1236</v>
      </c>
      <c r="H879" s="179" t="s">
        <v>1058</v>
      </c>
      <c r="I879" s="178"/>
      <c r="J879" s="174" t="s">
        <v>1214</v>
      </c>
      <c r="K879" s="174"/>
      <c r="N879" s="174" t="str">
        <f ca="1">INDIRECT($B$1&amp;B879)&amp;""</f>
        <v/>
      </c>
    </row>
    <row r="880" spans="2:20">
      <c r="B880" s="195" t="s">
        <v>1156</v>
      </c>
      <c r="E880" s="231"/>
      <c r="F880" s="232"/>
      <c r="G880" s="234"/>
      <c r="H880" s="179" t="s">
        <v>407</v>
      </c>
      <c r="I880" s="178"/>
      <c r="J880" s="174" t="s">
        <v>1635</v>
      </c>
      <c r="K880" s="174" t="s">
        <v>1399</v>
      </c>
      <c r="N880" s="174">
        <f ca="1">INDIRECT($B$1&amp;B880)</f>
        <v>0</v>
      </c>
    </row>
    <row r="881" spans="2:14">
      <c r="B881" s="195" t="s">
        <v>1157</v>
      </c>
      <c r="E881" s="231"/>
      <c r="F881" s="232"/>
      <c r="G881" s="233" t="s">
        <v>1237</v>
      </c>
      <c r="H881" s="179" t="s">
        <v>1058</v>
      </c>
      <c r="I881" s="178"/>
      <c r="J881" s="174" t="s">
        <v>1214</v>
      </c>
      <c r="K881" s="174"/>
      <c r="N881" s="174" t="str">
        <f ca="1">INDIRECT($B$1&amp;B881)&amp;""</f>
        <v/>
      </c>
    </row>
    <row r="882" spans="2:14">
      <c r="B882" s="195" t="s">
        <v>1158</v>
      </c>
      <c r="E882" s="231"/>
      <c r="F882" s="232"/>
      <c r="G882" s="234"/>
      <c r="H882" s="179" t="s">
        <v>407</v>
      </c>
      <c r="I882" s="178"/>
      <c r="J882" s="174" t="s">
        <v>1635</v>
      </c>
      <c r="K882" s="174" t="s">
        <v>1399</v>
      </c>
      <c r="N882" s="174">
        <f ca="1">INDIRECT($B$1&amp;B882)</f>
        <v>0</v>
      </c>
    </row>
    <row r="883" spans="2:14">
      <c r="B883" s="195" t="s">
        <v>1159</v>
      </c>
      <c r="E883" s="231"/>
      <c r="F883" s="232"/>
      <c r="G883" s="233" t="s">
        <v>1238</v>
      </c>
      <c r="H883" s="179" t="s">
        <v>1058</v>
      </c>
      <c r="I883" s="178"/>
      <c r="J883" s="174" t="s">
        <v>1214</v>
      </c>
      <c r="K883" s="174"/>
      <c r="N883" s="174" t="str">
        <f ca="1">INDIRECT($B$1&amp;B883)&amp;""</f>
        <v/>
      </c>
    </row>
    <row r="884" spans="2:14">
      <c r="B884" s="195" t="s">
        <v>1160</v>
      </c>
      <c r="E884" s="231"/>
      <c r="F884" s="232"/>
      <c r="G884" s="234"/>
      <c r="H884" s="179" t="s">
        <v>407</v>
      </c>
      <c r="I884" s="178"/>
      <c r="J884" s="174" t="s">
        <v>1635</v>
      </c>
      <c r="K884" s="174" t="s">
        <v>1399</v>
      </c>
      <c r="N884" s="174">
        <f ca="1">INDIRECT($B$1&amp;B884)</f>
        <v>0</v>
      </c>
    </row>
    <row r="885" spans="2:14">
      <c r="B885" s="195" t="s">
        <v>1161</v>
      </c>
      <c r="E885" s="231"/>
      <c r="F885" s="232"/>
      <c r="G885" s="233" t="s">
        <v>1239</v>
      </c>
      <c r="H885" s="179" t="s">
        <v>1058</v>
      </c>
      <c r="I885" s="178"/>
      <c r="J885" s="174" t="s">
        <v>1214</v>
      </c>
      <c r="K885" s="174"/>
      <c r="N885" s="174" t="str">
        <f ca="1">INDIRECT($B$1&amp;B885)&amp;""</f>
        <v/>
      </c>
    </row>
    <row r="886" spans="2:14">
      <c r="B886" s="195" t="s">
        <v>1162</v>
      </c>
      <c r="E886" s="231"/>
      <c r="F886" s="232"/>
      <c r="G886" s="234"/>
      <c r="H886" s="179" t="s">
        <v>407</v>
      </c>
      <c r="I886" s="178"/>
      <c r="J886" s="174" t="s">
        <v>1635</v>
      </c>
      <c r="K886" s="174" t="s">
        <v>1399</v>
      </c>
      <c r="N886" s="174">
        <f ca="1">INDIRECT($B$1&amp;B886)</f>
        <v>0</v>
      </c>
    </row>
    <row r="887" spans="2:14">
      <c r="B887" s="195" t="s">
        <v>1163</v>
      </c>
      <c r="E887" s="231"/>
      <c r="F887" s="232"/>
      <c r="G887" s="233" t="s">
        <v>1240</v>
      </c>
      <c r="H887" s="179" t="s">
        <v>1058</v>
      </c>
      <c r="I887" s="178"/>
      <c r="J887" s="174" t="s">
        <v>1214</v>
      </c>
      <c r="K887" s="174"/>
      <c r="N887" s="174" t="str">
        <f ca="1">INDIRECT($B$1&amp;B887)&amp;""</f>
        <v/>
      </c>
    </row>
    <row r="888" spans="2:14">
      <c r="B888" s="195" t="s">
        <v>1164</v>
      </c>
      <c r="E888" s="231"/>
      <c r="F888" s="232"/>
      <c r="G888" s="234"/>
      <c r="H888" s="179" t="s">
        <v>407</v>
      </c>
      <c r="I888" s="178"/>
      <c r="J888" s="174" t="s">
        <v>1635</v>
      </c>
      <c r="K888" s="174" t="s">
        <v>1399</v>
      </c>
      <c r="N888" s="174">
        <f ca="1">INDIRECT($B$1&amp;B888)</f>
        <v>0</v>
      </c>
    </row>
    <row r="889" spans="2:14">
      <c r="B889" s="195" t="s">
        <v>1165</v>
      </c>
      <c r="E889" s="231"/>
      <c r="F889" s="232"/>
      <c r="G889" s="233" t="s">
        <v>1241</v>
      </c>
      <c r="H889" s="179" t="s">
        <v>1058</v>
      </c>
      <c r="I889" s="178"/>
      <c r="J889" s="174" t="s">
        <v>1214</v>
      </c>
      <c r="K889" s="174"/>
      <c r="N889" s="174" t="str">
        <f ca="1">INDIRECT($B$1&amp;B889)&amp;""</f>
        <v/>
      </c>
    </row>
    <row r="890" spans="2:14">
      <c r="B890" s="195" t="s">
        <v>1166</v>
      </c>
      <c r="E890" s="231"/>
      <c r="F890" s="232"/>
      <c r="G890" s="234"/>
      <c r="H890" s="179" t="s">
        <v>407</v>
      </c>
      <c r="I890" s="178"/>
      <c r="J890" s="174" t="s">
        <v>1635</v>
      </c>
      <c r="K890" s="174" t="s">
        <v>1399</v>
      </c>
      <c r="N890" s="174">
        <f ca="1">INDIRECT($B$1&amp;B890)</f>
        <v>0</v>
      </c>
    </row>
    <row r="891" spans="2:14">
      <c r="B891" s="195" t="s">
        <v>1167</v>
      </c>
      <c r="E891" s="231"/>
      <c r="F891" s="232"/>
      <c r="G891" s="233" t="s">
        <v>1242</v>
      </c>
      <c r="H891" s="179" t="s">
        <v>1058</v>
      </c>
      <c r="I891" s="178"/>
      <c r="J891" s="174" t="s">
        <v>1214</v>
      </c>
      <c r="K891" s="174"/>
      <c r="N891" s="174" t="str">
        <f ca="1">INDIRECT($B$1&amp;B891)&amp;""</f>
        <v/>
      </c>
    </row>
    <row r="892" spans="2:14">
      <c r="B892" s="195" t="s">
        <v>1168</v>
      </c>
      <c r="E892" s="231"/>
      <c r="F892" s="232"/>
      <c r="G892" s="234"/>
      <c r="H892" s="179" t="s">
        <v>407</v>
      </c>
      <c r="I892" s="178"/>
      <c r="J892" s="174" t="s">
        <v>1635</v>
      </c>
      <c r="K892" s="174" t="s">
        <v>1399</v>
      </c>
      <c r="N892" s="174">
        <f ca="1">INDIRECT($B$1&amp;B892)</f>
        <v>0</v>
      </c>
    </row>
    <row r="893" spans="2:14">
      <c r="B893" s="195" t="s">
        <v>1169</v>
      </c>
      <c r="E893" s="231"/>
      <c r="F893" s="232"/>
      <c r="G893" s="233" t="s">
        <v>1243</v>
      </c>
      <c r="H893" s="179" t="s">
        <v>1058</v>
      </c>
      <c r="I893" s="178"/>
      <c r="J893" s="174" t="s">
        <v>1214</v>
      </c>
      <c r="K893" s="174"/>
      <c r="N893" s="174" t="str">
        <f ca="1">INDIRECT($B$1&amp;B893)&amp;""</f>
        <v/>
      </c>
    </row>
    <row r="894" spans="2:14">
      <c r="B894" s="195" t="s">
        <v>1170</v>
      </c>
      <c r="E894" s="231"/>
      <c r="F894" s="232"/>
      <c r="G894" s="234"/>
      <c r="H894" s="179" t="s">
        <v>407</v>
      </c>
      <c r="I894" s="178"/>
      <c r="J894" s="174" t="s">
        <v>1635</v>
      </c>
      <c r="K894" s="174" t="s">
        <v>1399</v>
      </c>
      <c r="N894" s="174">
        <f ca="1">INDIRECT($B$1&amp;B894)</f>
        <v>0</v>
      </c>
    </row>
    <row r="895" spans="2:14">
      <c r="B895" s="195" t="s">
        <v>1171</v>
      </c>
      <c r="E895" s="231"/>
      <c r="F895" s="232"/>
      <c r="G895" s="233" t="s">
        <v>1244</v>
      </c>
      <c r="H895" s="179" t="s">
        <v>1058</v>
      </c>
      <c r="I895" s="178"/>
      <c r="J895" s="174" t="s">
        <v>1214</v>
      </c>
      <c r="K895" s="174"/>
      <c r="N895" s="174" t="str">
        <f ca="1">INDIRECT($B$1&amp;B895)&amp;""</f>
        <v/>
      </c>
    </row>
    <row r="896" spans="2:14">
      <c r="B896" s="195" t="s">
        <v>1172</v>
      </c>
      <c r="E896" s="231"/>
      <c r="F896" s="232"/>
      <c r="G896" s="234"/>
      <c r="H896" s="179" t="s">
        <v>407</v>
      </c>
      <c r="I896" s="178"/>
      <c r="J896" s="174" t="s">
        <v>1635</v>
      </c>
      <c r="K896" s="174" t="s">
        <v>1399</v>
      </c>
      <c r="N896" s="174">
        <f ca="1">INDIRECT($B$1&amp;B896)</f>
        <v>0</v>
      </c>
    </row>
    <row r="897" spans="2:14">
      <c r="B897" s="195" t="s">
        <v>1173</v>
      </c>
      <c r="E897" s="231"/>
      <c r="F897" s="232"/>
      <c r="G897" s="233" t="s">
        <v>1245</v>
      </c>
      <c r="H897" s="179" t="s">
        <v>1058</v>
      </c>
      <c r="I897" s="178"/>
      <c r="J897" s="174" t="s">
        <v>1214</v>
      </c>
      <c r="K897" s="174"/>
      <c r="N897" s="174" t="str">
        <f ca="1">INDIRECT($B$1&amp;B897)&amp;""</f>
        <v/>
      </c>
    </row>
    <row r="898" spans="2:14">
      <c r="B898" s="195" t="s">
        <v>1174</v>
      </c>
      <c r="E898" s="231"/>
      <c r="F898" s="232"/>
      <c r="G898" s="234"/>
      <c r="H898" s="179" t="s">
        <v>407</v>
      </c>
      <c r="I898" s="178"/>
      <c r="J898" s="174" t="s">
        <v>1635</v>
      </c>
      <c r="K898" s="174" t="s">
        <v>1399</v>
      </c>
      <c r="N898" s="174">
        <f ca="1">INDIRECT($B$1&amp;B898)</f>
        <v>0</v>
      </c>
    </row>
    <row r="899" spans="2:14">
      <c r="B899" s="195" t="s">
        <v>1175</v>
      </c>
      <c r="E899" s="231"/>
      <c r="F899" s="232"/>
      <c r="G899" s="233" t="s">
        <v>1246</v>
      </c>
      <c r="H899" s="179" t="s">
        <v>1058</v>
      </c>
      <c r="I899" s="178"/>
      <c r="J899" s="174" t="s">
        <v>1214</v>
      </c>
      <c r="K899" s="174"/>
      <c r="N899" s="174" t="str">
        <f ca="1">INDIRECT($B$1&amp;B899)&amp;""</f>
        <v/>
      </c>
    </row>
    <row r="900" spans="2:14">
      <c r="B900" s="195" t="s">
        <v>1176</v>
      </c>
      <c r="E900" s="231"/>
      <c r="F900" s="232"/>
      <c r="G900" s="234"/>
      <c r="H900" s="179" t="s">
        <v>407</v>
      </c>
      <c r="I900" s="178"/>
      <c r="J900" s="174" t="s">
        <v>1635</v>
      </c>
      <c r="K900" s="174" t="s">
        <v>1399</v>
      </c>
      <c r="N900" s="174">
        <f ca="1">INDIRECT($B$1&amp;B900)</f>
        <v>0</v>
      </c>
    </row>
    <row r="901" spans="2:14">
      <c r="B901" s="195" t="s">
        <v>1177</v>
      </c>
      <c r="E901" s="231"/>
      <c r="F901" s="232"/>
      <c r="G901" s="233" t="s">
        <v>1247</v>
      </c>
      <c r="H901" s="179" t="s">
        <v>1058</v>
      </c>
      <c r="I901" s="178"/>
      <c r="J901" s="174" t="s">
        <v>1214</v>
      </c>
      <c r="K901" s="174"/>
      <c r="N901" s="174" t="str">
        <f ca="1">INDIRECT($B$1&amp;B901)&amp;""</f>
        <v/>
      </c>
    </row>
    <row r="902" spans="2:14">
      <c r="B902" s="195" t="s">
        <v>1178</v>
      </c>
      <c r="E902" s="231"/>
      <c r="F902" s="232"/>
      <c r="G902" s="234"/>
      <c r="H902" s="179" t="s">
        <v>407</v>
      </c>
      <c r="I902" s="178"/>
      <c r="J902" s="174" t="s">
        <v>1635</v>
      </c>
      <c r="K902" s="174" t="s">
        <v>1399</v>
      </c>
      <c r="N902" s="174">
        <f ca="1">INDIRECT($B$1&amp;B902)</f>
        <v>0</v>
      </c>
    </row>
    <row r="903" spans="2:14">
      <c r="B903" s="195" t="s">
        <v>1179</v>
      </c>
      <c r="E903" s="231"/>
      <c r="F903" s="232"/>
      <c r="G903" s="233" t="s">
        <v>1400</v>
      </c>
      <c r="H903" s="179" t="s">
        <v>1058</v>
      </c>
      <c r="I903" s="178"/>
      <c r="J903" s="174" t="s">
        <v>1214</v>
      </c>
      <c r="K903" s="174"/>
      <c r="N903" s="174" t="str">
        <f ca="1">INDIRECT($B$1&amp;B903)&amp;""</f>
        <v/>
      </c>
    </row>
    <row r="904" spans="2:14">
      <c r="B904" s="195" t="s">
        <v>1180</v>
      </c>
      <c r="E904" s="231"/>
      <c r="F904" s="232"/>
      <c r="G904" s="234"/>
      <c r="H904" s="179" t="s">
        <v>407</v>
      </c>
      <c r="I904" s="178"/>
      <c r="J904" s="174" t="s">
        <v>1635</v>
      </c>
      <c r="K904" s="174" t="s">
        <v>1399</v>
      </c>
      <c r="N904" s="174">
        <f ca="1">INDIRECT($B$1&amp;B904)</f>
        <v>0</v>
      </c>
    </row>
    <row r="905" spans="2:14">
      <c r="B905" s="195" t="s">
        <v>1181</v>
      </c>
      <c r="E905" s="231"/>
      <c r="F905" s="232"/>
      <c r="G905" s="233" t="s">
        <v>1401</v>
      </c>
      <c r="H905" s="179" t="s">
        <v>1058</v>
      </c>
      <c r="I905" s="178"/>
      <c r="J905" s="174" t="s">
        <v>1214</v>
      </c>
      <c r="K905" s="174"/>
      <c r="N905" s="174" t="str">
        <f ca="1">INDIRECT($B$1&amp;B905)&amp;""</f>
        <v/>
      </c>
    </row>
    <row r="906" spans="2:14">
      <c r="B906" s="195" t="s">
        <v>1182</v>
      </c>
      <c r="E906" s="231"/>
      <c r="F906" s="232"/>
      <c r="G906" s="234"/>
      <c r="H906" s="179" t="s">
        <v>407</v>
      </c>
      <c r="I906" s="178"/>
      <c r="J906" s="174" t="s">
        <v>1635</v>
      </c>
      <c r="K906" s="174" t="s">
        <v>1399</v>
      </c>
      <c r="N906" s="174">
        <f ca="1">INDIRECT($B$1&amp;B906)</f>
        <v>0</v>
      </c>
    </row>
    <row r="907" spans="2:14">
      <c r="B907" s="195" t="s">
        <v>1183</v>
      </c>
      <c r="E907" s="231"/>
      <c r="F907" s="232"/>
      <c r="G907" s="233" t="s">
        <v>1402</v>
      </c>
      <c r="H907" s="179" t="s">
        <v>1058</v>
      </c>
      <c r="I907" s="178"/>
      <c r="J907" s="174" t="s">
        <v>1214</v>
      </c>
      <c r="K907" s="174"/>
      <c r="N907" s="174" t="str">
        <f ca="1">INDIRECT($B$1&amp;B907)&amp;""</f>
        <v/>
      </c>
    </row>
    <row r="908" spans="2:14">
      <c r="B908" s="195" t="s">
        <v>1184</v>
      </c>
      <c r="E908" s="231"/>
      <c r="F908" s="232"/>
      <c r="G908" s="234"/>
      <c r="H908" s="179" t="s">
        <v>407</v>
      </c>
      <c r="I908" s="178"/>
      <c r="J908" s="174" t="s">
        <v>1635</v>
      </c>
      <c r="K908" s="174" t="s">
        <v>1399</v>
      </c>
      <c r="N908" s="174">
        <f ca="1">INDIRECT($B$1&amp;B908)</f>
        <v>0</v>
      </c>
    </row>
    <row r="909" spans="2:14">
      <c r="B909" s="195" t="s">
        <v>1185</v>
      </c>
      <c r="E909" s="231"/>
      <c r="F909" s="232"/>
      <c r="G909" s="233" t="s">
        <v>1403</v>
      </c>
      <c r="H909" s="179" t="s">
        <v>1058</v>
      </c>
      <c r="I909" s="178"/>
      <c r="J909" s="174" t="s">
        <v>1214</v>
      </c>
      <c r="K909" s="174"/>
      <c r="N909" s="174" t="str">
        <f ca="1">INDIRECT($B$1&amp;B909)&amp;""</f>
        <v/>
      </c>
    </row>
    <row r="910" spans="2:14">
      <c r="B910" s="195" t="s">
        <v>1186</v>
      </c>
      <c r="E910" s="231"/>
      <c r="F910" s="232"/>
      <c r="G910" s="234"/>
      <c r="H910" s="179" t="s">
        <v>407</v>
      </c>
      <c r="I910" s="178"/>
      <c r="J910" s="174" t="s">
        <v>1635</v>
      </c>
      <c r="K910" s="174" t="s">
        <v>1399</v>
      </c>
      <c r="N910" s="174">
        <f ca="1">INDIRECT($B$1&amp;B910)</f>
        <v>0</v>
      </c>
    </row>
    <row r="911" spans="2:14">
      <c r="B911" s="195" t="s">
        <v>1187</v>
      </c>
      <c r="E911" s="231"/>
      <c r="F911" s="232"/>
      <c r="G911" s="233" t="s">
        <v>1404</v>
      </c>
      <c r="H911" s="179" t="s">
        <v>1058</v>
      </c>
      <c r="I911" s="178"/>
      <c r="J911" s="174" t="s">
        <v>1214</v>
      </c>
      <c r="K911" s="174"/>
      <c r="N911" s="174" t="str">
        <f ca="1">INDIRECT($B$1&amp;B911)&amp;""</f>
        <v/>
      </c>
    </row>
    <row r="912" spans="2:14">
      <c r="B912" s="195" t="s">
        <v>1188</v>
      </c>
      <c r="E912" s="231"/>
      <c r="F912" s="232"/>
      <c r="G912" s="234"/>
      <c r="H912" s="179" t="s">
        <v>407</v>
      </c>
      <c r="I912" s="178"/>
      <c r="J912" s="174" t="s">
        <v>1635</v>
      </c>
      <c r="K912" s="174" t="s">
        <v>1399</v>
      </c>
      <c r="N912" s="174">
        <f ca="1">INDIRECT($B$1&amp;B912)</f>
        <v>0</v>
      </c>
    </row>
    <row r="913" spans="2:14">
      <c r="B913" s="195" t="s">
        <v>1189</v>
      </c>
      <c r="E913" s="231"/>
      <c r="F913" s="232"/>
      <c r="G913" s="233" t="s">
        <v>1405</v>
      </c>
      <c r="H913" s="179" t="s">
        <v>1058</v>
      </c>
      <c r="I913" s="178"/>
      <c r="J913" s="174" t="s">
        <v>1214</v>
      </c>
      <c r="K913" s="174"/>
      <c r="N913" s="174" t="str">
        <f ca="1">INDIRECT($B$1&amp;B913)&amp;""</f>
        <v/>
      </c>
    </row>
    <row r="914" spans="2:14">
      <c r="B914" s="195" t="s">
        <v>1190</v>
      </c>
      <c r="E914" s="231"/>
      <c r="F914" s="232"/>
      <c r="G914" s="234"/>
      <c r="H914" s="179" t="s">
        <v>407</v>
      </c>
      <c r="I914" s="178"/>
      <c r="J914" s="174" t="s">
        <v>1635</v>
      </c>
      <c r="K914" s="174" t="s">
        <v>1399</v>
      </c>
      <c r="N914" s="174">
        <f ca="1">INDIRECT($B$1&amp;B914)</f>
        <v>0</v>
      </c>
    </row>
    <row r="915" spans="2:14">
      <c r="B915" s="195" t="s">
        <v>1191</v>
      </c>
      <c r="E915" s="231"/>
      <c r="F915" s="232"/>
      <c r="G915" s="233">
        <v>21</v>
      </c>
      <c r="H915" s="179" t="s">
        <v>1058</v>
      </c>
      <c r="I915" s="178"/>
      <c r="J915" s="174" t="s">
        <v>1214</v>
      </c>
      <c r="K915" s="174"/>
      <c r="N915" s="174" t="str">
        <f ca="1">INDIRECT($B$1&amp;B915)&amp;""</f>
        <v/>
      </c>
    </row>
    <row r="916" spans="2:14">
      <c r="B916" s="195" t="s">
        <v>1192</v>
      </c>
      <c r="E916" s="231"/>
      <c r="F916" s="232"/>
      <c r="G916" s="234"/>
      <c r="H916" s="179" t="s">
        <v>407</v>
      </c>
      <c r="I916" s="178"/>
      <c r="J916" s="174" t="s">
        <v>1635</v>
      </c>
      <c r="K916" s="174" t="s">
        <v>1399</v>
      </c>
      <c r="N916" s="174">
        <f ca="1">INDIRECT($B$1&amp;B916)</f>
        <v>0</v>
      </c>
    </row>
    <row r="917" spans="2:14">
      <c r="B917" s="195" t="s">
        <v>1193</v>
      </c>
      <c r="E917" s="231"/>
      <c r="F917" s="232"/>
      <c r="G917" s="233">
        <v>22</v>
      </c>
      <c r="H917" s="179" t="s">
        <v>1058</v>
      </c>
      <c r="I917" s="178"/>
      <c r="J917" s="174" t="s">
        <v>1214</v>
      </c>
      <c r="K917" s="174"/>
      <c r="N917" s="174" t="str">
        <f ca="1">INDIRECT($B$1&amp;B917)&amp;""</f>
        <v/>
      </c>
    </row>
    <row r="918" spans="2:14">
      <c r="B918" s="195" t="s">
        <v>1194</v>
      </c>
      <c r="E918" s="231"/>
      <c r="F918" s="232"/>
      <c r="G918" s="234"/>
      <c r="H918" s="179" t="s">
        <v>407</v>
      </c>
      <c r="I918" s="178"/>
      <c r="J918" s="174" t="s">
        <v>1635</v>
      </c>
      <c r="K918" s="174" t="s">
        <v>1399</v>
      </c>
      <c r="N918" s="174">
        <f ca="1">INDIRECT($B$1&amp;B918)</f>
        <v>0</v>
      </c>
    </row>
    <row r="919" spans="2:14">
      <c r="B919" s="195" t="s">
        <v>1195</v>
      </c>
      <c r="E919" s="231"/>
      <c r="F919" s="232"/>
      <c r="G919" s="233">
        <v>23</v>
      </c>
      <c r="H919" s="179" t="s">
        <v>1058</v>
      </c>
      <c r="I919" s="178"/>
      <c r="J919" s="174" t="s">
        <v>1214</v>
      </c>
      <c r="K919" s="174"/>
      <c r="N919" s="174" t="str">
        <f ca="1">INDIRECT($B$1&amp;B919)&amp;""</f>
        <v/>
      </c>
    </row>
    <row r="920" spans="2:14">
      <c r="B920" s="195" t="s">
        <v>1196</v>
      </c>
      <c r="E920" s="231"/>
      <c r="F920" s="232"/>
      <c r="G920" s="234"/>
      <c r="H920" s="179" t="s">
        <v>407</v>
      </c>
      <c r="I920" s="178"/>
      <c r="J920" s="174" t="s">
        <v>1635</v>
      </c>
      <c r="K920" s="174" t="s">
        <v>1399</v>
      </c>
      <c r="N920" s="174">
        <f ca="1">INDIRECT($B$1&amp;B920)</f>
        <v>0</v>
      </c>
    </row>
    <row r="921" spans="2:14">
      <c r="B921" s="195" t="s">
        <v>1197</v>
      </c>
      <c r="E921" s="231"/>
      <c r="F921" s="232"/>
      <c r="G921" s="233">
        <v>24</v>
      </c>
      <c r="H921" s="179" t="s">
        <v>1058</v>
      </c>
      <c r="I921" s="178"/>
      <c r="J921" s="174" t="s">
        <v>1214</v>
      </c>
      <c r="K921" s="174"/>
      <c r="N921" s="174" t="str">
        <f ca="1">INDIRECT($B$1&amp;B921)&amp;""</f>
        <v/>
      </c>
    </row>
    <row r="922" spans="2:14">
      <c r="B922" s="195" t="s">
        <v>1198</v>
      </c>
      <c r="E922" s="231"/>
      <c r="F922" s="232"/>
      <c r="G922" s="234"/>
      <c r="H922" s="179" t="s">
        <v>407</v>
      </c>
      <c r="I922" s="178"/>
      <c r="J922" s="174" t="s">
        <v>1635</v>
      </c>
      <c r="K922" s="174" t="s">
        <v>1399</v>
      </c>
      <c r="N922" s="174">
        <f ca="1">INDIRECT($B$1&amp;B922)</f>
        <v>0</v>
      </c>
    </row>
    <row r="923" spans="2:14">
      <c r="B923" s="195" t="s">
        <v>1199</v>
      </c>
      <c r="E923" s="231"/>
      <c r="F923" s="232"/>
      <c r="G923" s="233">
        <v>25</v>
      </c>
      <c r="H923" s="179" t="s">
        <v>1058</v>
      </c>
      <c r="I923" s="178"/>
      <c r="J923" s="174" t="s">
        <v>1214</v>
      </c>
      <c r="K923" s="174"/>
      <c r="N923" s="174" t="str">
        <f ca="1">INDIRECT($B$1&amp;B923)&amp;""</f>
        <v/>
      </c>
    </row>
    <row r="924" spans="2:14">
      <c r="B924" s="195" t="s">
        <v>1200</v>
      </c>
      <c r="E924" s="231"/>
      <c r="F924" s="232"/>
      <c r="G924" s="234"/>
      <c r="H924" s="179" t="s">
        <v>407</v>
      </c>
      <c r="I924" s="178"/>
      <c r="J924" s="174" t="s">
        <v>1635</v>
      </c>
      <c r="K924" s="174" t="s">
        <v>1399</v>
      </c>
      <c r="N924" s="174">
        <f ca="1">INDIRECT($B$1&amp;B924)</f>
        <v>0</v>
      </c>
    </row>
    <row r="925" spans="2:14">
      <c r="B925" s="195" t="s">
        <v>1201</v>
      </c>
      <c r="E925" s="231"/>
      <c r="F925" s="232"/>
      <c r="G925" s="233">
        <v>26</v>
      </c>
      <c r="H925" s="179" t="s">
        <v>1058</v>
      </c>
      <c r="I925" s="178"/>
      <c r="J925" s="174" t="s">
        <v>1214</v>
      </c>
      <c r="K925" s="174"/>
      <c r="N925" s="174" t="str">
        <f ca="1">INDIRECT($B$1&amp;B925)&amp;""</f>
        <v/>
      </c>
    </row>
    <row r="926" spans="2:14">
      <c r="B926" s="195" t="s">
        <v>1202</v>
      </c>
      <c r="E926" s="231"/>
      <c r="F926" s="232"/>
      <c r="G926" s="234"/>
      <c r="H926" s="179" t="s">
        <v>407</v>
      </c>
      <c r="I926" s="178"/>
      <c r="J926" s="174" t="s">
        <v>1635</v>
      </c>
      <c r="K926" s="174" t="s">
        <v>1399</v>
      </c>
      <c r="N926" s="174">
        <f ca="1">INDIRECT($B$1&amp;B926)</f>
        <v>0</v>
      </c>
    </row>
    <row r="927" spans="2:14">
      <c r="B927" s="195" t="s">
        <v>1203</v>
      </c>
      <c r="E927" s="231"/>
      <c r="F927" s="232"/>
      <c r="G927" s="233">
        <v>27</v>
      </c>
      <c r="H927" s="179" t="s">
        <v>1058</v>
      </c>
      <c r="I927" s="178"/>
      <c r="J927" s="174" t="s">
        <v>1214</v>
      </c>
      <c r="K927" s="174"/>
      <c r="N927" s="174" t="str">
        <f ca="1">INDIRECT($B$1&amp;B927)&amp;""</f>
        <v/>
      </c>
    </row>
    <row r="928" spans="2:14">
      <c r="B928" s="195" t="s">
        <v>1204</v>
      </c>
      <c r="E928" s="231"/>
      <c r="F928" s="232"/>
      <c r="G928" s="234"/>
      <c r="H928" s="179" t="s">
        <v>407</v>
      </c>
      <c r="I928" s="178"/>
      <c r="J928" s="174" t="s">
        <v>1635</v>
      </c>
      <c r="K928" s="174" t="s">
        <v>1399</v>
      </c>
      <c r="N928" s="174">
        <f ca="1">INDIRECT($B$1&amp;B928)</f>
        <v>0</v>
      </c>
    </row>
    <row r="929" spans="1:14">
      <c r="B929" s="195" t="s">
        <v>1205</v>
      </c>
      <c r="E929" s="231"/>
      <c r="F929" s="232"/>
      <c r="G929" s="233">
        <v>28</v>
      </c>
      <c r="H929" s="179" t="s">
        <v>1058</v>
      </c>
      <c r="I929" s="178"/>
      <c r="J929" s="174" t="s">
        <v>1214</v>
      </c>
      <c r="K929" s="174"/>
      <c r="N929" s="174" t="str">
        <f ca="1">INDIRECT($B$1&amp;B929)&amp;""</f>
        <v/>
      </c>
    </row>
    <row r="930" spans="1:14">
      <c r="B930" s="195" t="s">
        <v>1206</v>
      </c>
      <c r="E930" s="231"/>
      <c r="F930" s="232"/>
      <c r="G930" s="234"/>
      <c r="H930" s="179" t="s">
        <v>407</v>
      </c>
      <c r="I930" s="178"/>
      <c r="J930" s="174" t="s">
        <v>1635</v>
      </c>
      <c r="K930" s="174" t="s">
        <v>1399</v>
      </c>
      <c r="N930" s="174">
        <f ca="1">INDIRECT($B$1&amp;B930)</f>
        <v>0</v>
      </c>
    </row>
    <row r="931" spans="1:14">
      <c r="B931" s="195" t="s">
        <v>1207</v>
      </c>
      <c r="E931" s="231"/>
      <c r="F931" s="232"/>
      <c r="G931" s="233">
        <v>29</v>
      </c>
      <c r="H931" s="179" t="s">
        <v>1058</v>
      </c>
      <c r="I931" s="178"/>
      <c r="J931" s="174" t="s">
        <v>1214</v>
      </c>
      <c r="K931" s="174"/>
      <c r="N931" s="174" t="str">
        <f ca="1">INDIRECT($B$1&amp;B931)&amp;""</f>
        <v/>
      </c>
    </row>
    <row r="932" spans="1:14">
      <c r="B932" s="195" t="s">
        <v>1208</v>
      </c>
      <c r="E932" s="231"/>
      <c r="F932" s="232"/>
      <c r="G932" s="234"/>
      <c r="H932" s="179" t="s">
        <v>407</v>
      </c>
      <c r="I932" s="178"/>
      <c r="J932" s="174" t="s">
        <v>1635</v>
      </c>
      <c r="K932" s="174" t="s">
        <v>1399</v>
      </c>
      <c r="N932" s="174">
        <f ca="1">INDIRECT($B$1&amp;B932)</f>
        <v>0</v>
      </c>
    </row>
    <row r="933" spans="1:14">
      <c r="B933" s="195" t="s">
        <v>1209</v>
      </c>
      <c r="E933" s="231"/>
      <c r="F933" s="232"/>
      <c r="G933" s="233">
        <v>30</v>
      </c>
      <c r="H933" s="179" t="s">
        <v>1058</v>
      </c>
      <c r="I933" s="178"/>
      <c r="J933" s="174" t="s">
        <v>1214</v>
      </c>
      <c r="K933" s="174"/>
      <c r="N933" s="174" t="str">
        <f ca="1">INDIRECT($B$1&amp;B933)&amp;""</f>
        <v/>
      </c>
    </row>
    <row r="934" spans="1:14">
      <c r="B934" s="195" t="s">
        <v>1210</v>
      </c>
      <c r="E934" s="228"/>
      <c r="F934" s="230"/>
      <c r="G934" s="234"/>
      <c r="H934" s="179" t="s">
        <v>407</v>
      </c>
      <c r="I934" s="178"/>
      <c r="J934" s="174" t="s">
        <v>1635</v>
      </c>
      <c r="K934" s="174" t="s">
        <v>1399</v>
      </c>
      <c r="N934" s="174">
        <f ca="1">INDIRECT($B$1&amp;B934)</f>
        <v>0</v>
      </c>
    </row>
    <row r="937" spans="1:14">
      <c r="A937" t="s">
        <v>1406</v>
      </c>
    </row>
  </sheetData>
  <sortState ref="M186:M209">
    <sortCondition ref="M186"/>
  </sortState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55"/>
  <sheetViews>
    <sheetView zoomScaleNormal="100" workbookViewId="0"/>
  </sheetViews>
  <sheetFormatPr defaultRowHeight="13.5"/>
  <cols>
    <col min="1" max="1" width="3.75" style="272" bestFit="1" customWidth="1"/>
    <col min="2" max="2" width="1.625" customWidth="1"/>
    <col min="3" max="3" width="2.625" customWidth="1"/>
    <col min="83" max="83" width="2.625" customWidth="1"/>
  </cols>
  <sheetData>
    <row r="1" spans="1:82">
      <c r="A1" s="271" t="s">
        <v>1682</v>
      </c>
      <c r="D1" s="270">
        <v>0</v>
      </c>
      <c r="E1" s="270">
        <f>D1+1</f>
        <v>1</v>
      </c>
      <c r="F1" s="270">
        <f t="shared" ref="F1:BQ1" si="0">E1+1</f>
        <v>2</v>
      </c>
      <c r="G1" s="270">
        <f t="shared" si="0"/>
        <v>3</v>
      </c>
      <c r="H1" s="270">
        <f t="shared" si="0"/>
        <v>4</v>
      </c>
      <c r="I1" s="270">
        <f t="shared" si="0"/>
        <v>5</v>
      </c>
      <c r="J1" s="270">
        <f t="shared" si="0"/>
        <v>6</v>
      </c>
      <c r="K1" s="270">
        <f t="shared" si="0"/>
        <v>7</v>
      </c>
      <c r="L1" s="270">
        <f t="shared" si="0"/>
        <v>8</v>
      </c>
      <c r="M1" s="270">
        <f t="shared" si="0"/>
        <v>9</v>
      </c>
      <c r="N1" s="270">
        <f t="shared" si="0"/>
        <v>10</v>
      </c>
      <c r="O1" s="270">
        <f t="shared" si="0"/>
        <v>11</v>
      </c>
      <c r="P1" s="270">
        <f t="shared" si="0"/>
        <v>12</v>
      </c>
      <c r="Q1" s="270">
        <f t="shared" si="0"/>
        <v>13</v>
      </c>
      <c r="R1" s="270">
        <f t="shared" si="0"/>
        <v>14</v>
      </c>
      <c r="S1" s="270">
        <f t="shared" si="0"/>
        <v>15</v>
      </c>
      <c r="T1" s="270">
        <f t="shared" si="0"/>
        <v>16</v>
      </c>
      <c r="U1" s="270">
        <f t="shared" si="0"/>
        <v>17</v>
      </c>
      <c r="V1" s="270">
        <f t="shared" si="0"/>
        <v>18</v>
      </c>
      <c r="W1" s="270">
        <f t="shared" si="0"/>
        <v>19</v>
      </c>
      <c r="X1" s="270">
        <f t="shared" si="0"/>
        <v>20</v>
      </c>
      <c r="Y1" s="270">
        <f t="shared" si="0"/>
        <v>21</v>
      </c>
      <c r="Z1" s="270">
        <f t="shared" si="0"/>
        <v>22</v>
      </c>
      <c r="AA1" s="270">
        <f t="shared" si="0"/>
        <v>23</v>
      </c>
      <c r="AB1" s="270">
        <f t="shared" si="0"/>
        <v>24</v>
      </c>
      <c r="AC1" s="270">
        <f t="shared" si="0"/>
        <v>25</v>
      </c>
      <c r="AD1" s="270">
        <f t="shared" si="0"/>
        <v>26</v>
      </c>
      <c r="AE1" s="270">
        <f t="shared" si="0"/>
        <v>27</v>
      </c>
      <c r="AF1" s="270">
        <f t="shared" si="0"/>
        <v>28</v>
      </c>
      <c r="AG1" s="270">
        <f t="shared" si="0"/>
        <v>29</v>
      </c>
      <c r="AH1" s="270">
        <f t="shared" si="0"/>
        <v>30</v>
      </c>
      <c r="AI1" s="270">
        <f t="shared" si="0"/>
        <v>31</v>
      </c>
      <c r="AJ1" s="270">
        <f t="shared" si="0"/>
        <v>32</v>
      </c>
      <c r="AK1" s="270">
        <f t="shared" si="0"/>
        <v>33</v>
      </c>
      <c r="AL1" s="270">
        <f t="shared" si="0"/>
        <v>34</v>
      </c>
      <c r="AM1" s="270">
        <f t="shared" si="0"/>
        <v>35</v>
      </c>
      <c r="AN1" s="270">
        <f t="shared" si="0"/>
        <v>36</v>
      </c>
      <c r="AO1" s="270">
        <f t="shared" si="0"/>
        <v>37</v>
      </c>
      <c r="AP1" s="270">
        <f t="shared" si="0"/>
        <v>38</v>
      </c>
      <c r="AQ1" s="270">
        <f t="shared" si="0"/>
        <v>39</v>
      </c>
      <c r="AR1" s="270">
        <f t="shared" si="0"/>
        <v>40</v>
      </c>
      <c r="AS1" s="270">
        <f t="shared" si="0"/>
        <v>41</v>
      </c>
      <c r="AT1" s="270">
        <f t="shared" si="0"/>
        <v>42</v>
      </c>
      <c r="AU1" s="270">
        <f t="shared" si="0"/>
        <v>43</v>
      </c>
      <c r="AV1" s="270">
        <f t="shared" si="0"/>
        <v>44</v>
      </c>
      <c r="AW1" s="270">
        <f t="shared" si="0"/>
        <v>45</v>
      </c>
      <c r="AX1" s="270">
        <f t="shared" si="0"/>
        <v>46</v>
      </c>
      <c r="AY1" s="270">
        <f t="shared" si="0"/>
        <v>47</v>
      </c>
      <c r="AZ1" s="270">
        <f t="shared" si="0"/>
        <v>48</v>
      </c>
      <c r="BA1" s="270">
        <f t="shared" si="0"/>
        <v>49</v>
      </c>
      <c r="BB1" s="270">
        <f t="shared" si="0"/>
        <v>50</v>
      </c>
      <c r="BC1" s="270">
        <f t="shared" si="0"/>
        <v>51</v>
      </c>
      <c r="BD1" s="270">
        <f t="shared" si="0"/>
        <v>52</v>
      </c>
      <c r="BE1" s="270">
        <f t="shared" si="0"/>
        <v>53</v>
      </c>
      <c r="BF1" s="270">
        <f t="shared" si="0"/>
        <v>54</v>
      </c>
      <c r="BG1" s="270">
        <f t="shared" si="0"/>
        <v>55</v>
      </c>
      <c r="BH1" s="270">
        <f t="shared" si="0"/>
        <v>56</v>
      </c>
      <c r="BI1" s="270">
        <f t="shared" si="0"/>
        <v>57</v>
      </c>
      <c r="BJ1" s="270">
        <f t="shared" si="0"/>
        <v>58</v>
      </c>
      <c r="BK1" s="270">
        <f t="shared" si="0"/>
        <v>59</v>
      </c>
      <c r="BL1" s="270">
        <f t="shared" si="0"/>
        <v>60</v>
      </c>
      <c r="BM1" s="270">
        <f t="shared" si="0"/>
        <v>61</v>
      </c>
      <c r="BN1" s="270">
        <f t="shared" si="0"/>
        <v>62</v>
      </c>
      <c r="BO1" s="270">
        <f t="shared" si="0"/>
        <v>63</v>
      </c>
      <c r="BP1" s="270">
        <f t="shared" si="0"/>
        <v>64</v>
      </c>
      <c r="BQ1" s="270">
        <f t="shared" si="0"/>
        <v>65</v>
      </c>
      <c r="BR1" s="270">
        <f t="shared" ref="BR1:CD1" si="1">BQ1+1</f>
        <v>66</v>
      </c>
      <c r="BS1" s="270">
        <f t="shared" si="1"/>
        <v>67</v>
      </c>
      <c r="BT1" s="270">
        <f t="shared" si="1"/>
        <v>68</v>
      </c>
      <c r="BU1" s="270">
        <f t="shared" si="1"/>
        <v>69</v>
      </c>
      <c r="BV1" s="270">
        <f t="shared" si="1"/>
        <v>70</v>
      </c>
      <c r="BW1" s="270">
        <f t="shared" si="1"/>
        <v>71</v>
      </c>
      <c r="BX1" s="270">
        <f t="shared" si="1"/>
        <v>72</v>
      </c>
      <c r="BY1" s="270">
        <f t="shared" si="1"/>
        <v>73</v>
      </c>
      <c r="BZ1" s="270">
        <f t="shared" si="1"/>
        <v>74</v>
      </c>
      <c r="CA1" s="270">
        <f t="shared" si="1"/>
        <v>75</v>
      </c>
      <c r="CB1" s="270">
        <f t="shared" si="1"/>
        <v>76</v>
      </c>
      <c r="CC1" s="270">
        <f t="shared" si="1"/>
        <v>77</v>
      </c>
      <c r="CD1" s="270">
        <f t="shared" si="1"/>
        <v>78</v>
      </c>
    </row>
    <row r="3" spans="1:82">
      <c r="C3" s="176" t="s">
        <v>327</v>
      </c>
    </row>
    <row r="4" spans="1:82">
      <c r="C4" t="s">
        <v>328</v>
      </c>
    </row>
    <row r="6" spans="1:82">
      <c r="C6">
        <v>1</v>
      </c>
      <c r="D6" t="s">
        <v>329</v>
      </c>
    </row>
    <row r="7" spans="1:82" ht="13.5" customHeight="1">
      <c r="D7" s="788" t="s">
        <v>330</v>
      </c>
      <c r="E7" s="781" t="s">
        <v>1602</v>
      </c>
      <c r="F7" s="788" t="s">
        <v>332</v>
      </c>
      <c r="G7" s="788" t="s">
        <v>333</v>
      </c>
      <c r="H7" s="788" t="s">
        <v>334</v>
      </c>
      <c r="I7" s="788" t="s">
        <v>335</v>
      </c>
      <c r="J7" s="793" t="s">
        <v>336</v>
      </c>
      <c r="K7" s="177"/>
      <c r="L7" s="178"/>
      <c r="M7" s="793" t="s">
        <v>337</v>
      </c>
      <c r="N7" s="177"/>
      <c r="O7" s="178"/>
      <c r="P7" s="806" t="s">
        <v>338</v>
      </c>
      <c r="Q7" s="179" t="s">
        <v>339</v>
      </c>
      <c r="R7" s="177"/>
      <c r="S7" s="177"/>
      <c r="T7" s="177"/>
      <c r="U7" s="177"/>
      <c r="V7" s="177"/>
      <c r="W7" s="177"/>
      <c r="X7" s="177"/>
      <c r="Y7" s="178"/>
    </row>
    <row r="8" spans="1:82" ht="13.5" customHeight="1">
      <c r="D8" s="789"/>
      <c r="E8" s="779"/>
      <c r="F8" s="789"/>
      <c r="G8" s="789"/>
      <c r="H8" s="789"/>
      <c r="I8" s="789"/>
      <c r="J8" s="783"/>
      <c r="K8" s="805" t="s">
        <v>340</v>
      </c>
      <c r="L8" s="805" t="s">
        <v>341</v>
      </c>
      <c r="M8" s="783"/>
      <c r="N8" s="805" t="s">
        <v>342</v>
      </c>
      <c r="O8" s="805" t="s">
        <v>343</v>
      </c>
      <c r="P8" s="806"/>
      <c r="Q8" s="805" t="s">
        <v>344</v>
      </c>
      <c r="R8" s="805" t="s">
        <v>345</v>
      </c>
      <c r="S8" s="805" t="s">
        <v>346</v>
      </c>
      <c r="T8" s="805" t="s">
        <v>347</v>
      </c>
      <c r="U8" s="805" t="s">
        <v>348</v>
      </c>
      <c r="V8" s="805" t="s">
        <v>349</v>
      </c>
      <c r="W8" s="805" t="s">
        <v>350</v>
      </c>
      <c r="X8" s="805" t="s">
        <v>351</v>
      </c>
      <c r="Y8" s="805" t="s">
        <v>352</v>
      </c>
    </row>
    <row r="9" spans="1:82">
      <c r="D9" s="789"/>
      <c r="E9" s="779"/>
      <c r="F9" s="789"/>
      <c r="G9" s="789"/>
      <c r="H9" s="789"/>
      <c r="I9" s="789"/>
      <c r="J9" s="783"/>
      <c r="K9" s="805"/>
      <c r="L9" s="805"/>
      <c r="M9" s="783"/>
      <c r="N9" s="805"/>
      <c r="O9" s="805"/>
      <c r="P9" s="806"/>
      <c r="Q9" s="805"/>
      <c r="R9" s="805"/>
      <c r="S9" s="805"/>
      <c r="T9" s="805"/>
      <c r="U9" s="805"/>
      <c r="V9" s="805"/>
      <c r="W9" s="805"/>
      <c r="X9" s="805"/>
      <c r="Y9" s="805"/>
    </row>
    <row r="10" spans="1:82">
      <c r="D10" s="789"/>
      <c r="E10" s="779"/>
      <c r="F10" s="789"/>
      <c r="G10" s="789"/>
      <c r="H10" s="789"/>
      <c r="I10" s="789"/>
      <c r="J10" s="783"/>
      <c r="K10" s="805"/>
      <c r="L10" s="805"/>
      <c r="M10" s="783"/>
      <c r="N10" s="805"/>
      <c r="O10" s="805"/>
      <c r="P10" s="806"/>
      <c r="Q10" s="805"/>
      <c r="R10" s="805"/>
      <c r="S10" s="805"/>
      <c r="T10" s="805"/>
      <c r="U10" s="805"/>
      <c r="V10" s="805"/>
      <c r="W10" s="805"/>
      <c r="X10" s="805"/>
      <c r="Y10" s="805"/>
    </row>
    <row r="11" spans="1:82">
      <c r="D11" s="790"/>
      <c r="E11" s="780"/>
      <c r="F11" s="790"/>
      <c r="G11" s="790"/>
      <c r="H11" s="790"/>
      <c r="I11" s="790"/>
      <c r="J11" s="784"/>
      <c r="K11" s="805"/>
      <c r="L11" s="805"/>
      <c r="M11" s="784"/>
      <c r="N11" s="805"/>
      <c r="O11" s="805"/>
      <c r="P11" s="806"/>
      <c r="Q11" s="805"/>
      <c r="R11" s="805"/>
      <c r="S11" s="805"/>
      <c r="T11" s="805"/>
      <c r="U11" s="805"/>
      <c r="V11" s="805"/>
      <c r="W11" s="805"/>
      <c r="X11" s="805"/>
      <c r="Y11" s="805"/>
    </row>
    <row r="12" spans="1:82">
      <c r="D12" s="180" t="s">
        <v>353</v>
      </c>
      <c r="E12" s="181" t="s">
        <v>354</v>
      </c>
      <c r="F12" s="182" t="s">
        <v>355</v>
      </c>
      <c r="G12" s="180" t="s">
        <v>353</v>
      </c>
      <c r="H12" s="182" t="s">
        <v>355</v>
      </c>
      <c r="I12" s="182" t="s">
        <v>355</v>
      </c>
      <c r="J12" s="182" t="s">
        <v>355</v>
      </c>
      <c r="K12" s="182" t="s">
        <v>355</v>
      </c>
      <c r="L12" s="182" t="s">
        <v>355</v>
      </c>
      <c r="M12" s="182" t="s">
        <v>355</v>
      </c>
      <c r="N12" s="182" t="s">
        <v>355</v>
      </c>
      <c r="O12" s="182" t="s">
        <v>355</v>
      </c>
      <c r="P12" s="182" t="s">
        <v>353</v>
      </c>
      <c r="Q12" s="182" t="s">
        <v>353</v>
      </c>
      <c r="R12" s="182" t="s">
        <v>353</v>
      </c>
      <c r="S12" s="182" t="s">
        <v>353</v>
      </c>
      <c r="T12" s="182" t="s">
        <v>353</v>
      </c>
      <c r="U12" s="182" t="s">
        <v>353</v>
      </c>
      <c r="V12" s="182" t="s">
        <v>353</v>
      </c>
      <c r="W12" s="182" t="s">
        <v>356</v>
      </c>
      <c r="X12" s="182" t="s">
        <v>353</v>
      </c>
      <c r="Y12" s="182" t="s">
        <v>353</v>
      </c>
    </row>
    <row r="13" spans="1:82">
      <c r="D13" s="183">
        <v>4</v>
      </c>
      <c r="E13" s="182" t="s">
        <v>357</v>
      </c>
      <c r="F13" s="181"/>
      <c r="G13" s="183">
        <v>13</v>
      </c>
      <c r="H13" s="182"/>
      <c r="I13" s="182"/>
      <c r="J13" s="182"/>
      <c r="K13" s="181" t="s">
        <v>358</v>
      </c>
      <c r="L13" s="181" t="s">
        <v>358</v>
      </c>
      <c r="M13" s="182"/>
      <c r="N13" s="181" t="s">
        <v>358</v>
      </c>
      <c r="O13" s="181" t="s">
        <v>358</v>
      </c>
      <c r="P13" s="183">
        <v>1</v>
      </c>
      <c r="Q13" s="183">
        <v>1</v>
      </c>
      <c r="R13" s="183">
        <v>1</v>
      </c>
      <c r="S13" s="183">
        <v>1</v>
      </c>
      <c r="T13" s="183">
        <v>1</v>
      </c>
      <c r="U13" s="183">
        <v>1</v>
      </c>
      <c r="V13" s="183">
        <v>1</v>
      </c>
      <c r="W13" s="183">
        <v>1</v>
      </c>
      <c r="X13" s="183">
        <v>1</v>
      </c>
      <c r="Y13" s="183">
        <v>1</v>
      </c>
    </row>
    <row r="14" spans="1:82">
      <c r="A14" s="272">
        <v>4</v>
      </c>
      <c r="D14" s="184"/>
      <c r="E14" s="269" t="str">
        <f ca="1">INDIRECT($A$1&amp;($A14+E$1))</f>
        <v/>
      </c>
      <c r="F14" s="269" t="str">
        <f ca="1">INDIRECT($A$1&amp;($A14+H$1))</f>
        <v/>
      </c>
      <c r="G14" s="269" t="str">
        <f t="shared" ref="G14:Y14" ca="1" si="2">INDIRECT($A$1&amp;($A14+I$1))</f>
        <v/>
      </c>
      <c r="H14" s="269" t="str">
        <f t="shared" ca="1" si="2"/>
        <v/>
      </c>
      <c r="I14" s="269" t="str">
        <f t="shared" ca="1" si="2"/>
        <v/>
      </c>
      <c r="J14" s="269" t="str">
        <f t="shared" ca="1" si="2"/>
        <v/>
      </c>
      <c r="K14" s="269" t="str">
        <f t="shared" ca="1" si="2"/>
        <v/>
      </c>
      <c r="L14" s="269" t="str">
        <f t="shared" ca="1" si="2"/>
        <v/>
      </c>
      <c r="M14" s="269" t="str">
        <f t="shared" ca="1" si="2"/>
        <v/>
      </c>
      <c r="N14" s="269" t="str">
        <f t="shared" ca="1" si="2"/>
        <v/>
      </c>
      <c r="O14" s="269" t="str">
        <f t="shared" ca="1" si="2"/>
        <v/>
      </c>
      <c r="P14" s="269">
        <f t="shared" ca="1" si="2"/>
        <v>0</v>
      </c>
      <c r="Q14" s="269">
        <f t="shared" ca="1" si="2"/>
        <v>0</v>
      </c>
      <c r="R14" s="269">
        <f t="shared" ca="1" si="2"/>
        <v>0</v>
      </c>
      <c r="S14" s="269">
        <f t="shared" ca="1" si="2"/>
        <v>0</v>
      </c>
      <c r="T14" s="269">
        <f t="shared" ca="1" si="2"/>
        <v>0</v>
      </c>
      <c r="U14" s="269">
        <f t="shared" ca="1" si="2"/>
        <v>0</v>
      </c>
      <c r="V14" s="269">
        <f t="shared" ca="1" si="2"/>
        <v>0</v>
      </c>
      <c r="W14" s="269">
        <f t="shared" ca="1" si="2"/>
        <v>0</v>
      </c>
      <c r="X14" s="269">
        <f t="shared" ca="1" si="2"/>
        <v>0</v>
      </c>
      <c r="Y14" s="269">
        <f t="shared" ca="1" si="2"/>
        <v>0</v>
      </c>
    </row>
    <row r="16" spans="1:82">
      <c r="C16">
        <v>2</v>
      </c>
      <c r="D16" s="176" t="s">
        <v>369</v>
      </c>
    </row>
    <row r="17" spans="1:60">
      <c r="D17" s="176" t="s">
        <v>370</v>
      </c>
      <c r="AF17" t="str">
        <f>D17</f>
        <v>様式イ－１　ストックヤード、土質改良プラント用</v>
      </c>
    </row>
    <row r="18" spans="1:60">
      <c r="D18" s="788" t="s">
        <v>330</v>
      </c>
      <c r="E18" s="179" t="s">
        <v>371</v>
      </c>
      <c r="F18" s="178"/>
      <c r="G18" s="179" t="s">
        <v>372</v>
      </c>
      <c r="H18" s="177"/>
      <c r="I18" s="177"/>
      <c r="J18" s="177"/>
      <c r="K18" s="178"/>
      <c r="L18" s="179" t="s">
        <v>373</v>
      </c>
      <c r="M18" s="177"/>
      <c r="N18" s="177"/>
      <c r="O18" s="177"/>
      <c r="P18" s="177"/>
      <c r="Q18" s="177"/>
      <c r="R18" s="177"/>
      <c r="S18" s="177"/>
      <c r="T18" s="178"/>
      <c r="U18" s="179" t="s">
        <v>374</v>
      </c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8"/>
      <c r="AO18" s="185" t="s">
        <v>375</v>
      </c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8"/>
    </row>
    <row r="19" spans="1:60">
      <c r="D19" s="789"/>
      <c r="E19" s="781" t="s">
        <v>376</v>
      </c>
      <c r="F19" s="781" t="s">
        <v>377</v>
      </c>
      <c r="G19" s="179" t="s">
        <v>376</v>
      </c>
      <c r="H19" s="178"/>
      <c r="I19" s="179" t="s">
        <v>377</v>
      </c>
      <c r="J19" s="177"/>
      <c r="K19" s="178"/>
      <c r="L19" s="781" t="s">
        <v>378</v>
      </c>
      <c r="M19" s="781" t="s">
        <v>379</v>
      </c>
      <c r="N19" s="781" t="s">
        <v>380</v>
      </c>
      <c r="O19" s="781" t="s">
        <v>381</v>
      </c>
      <c r="P19" s="781" t="s">
        <v>382</v>
      </c>
      <c r="Q19" s="781" t="s">
        <v>383</v>
      </c>
      <c r="R19" s="781" t="s">
        <v>384</v>
      </c>
      <c r="S19" s="793" t="s">
        <v>385</v>
      </c>
      <c r="T19" s="186"/>
      <c r="U19" s="179" t="s">
        <v>386</v>
      </c>
      <c r="V19" s="178"/>
      <c r="W19" s="179" t="s">
        <v>387</v>
      </c>
      <c r="X19" s="178"/>
      <c r="Y19" s="179" t="s">
        <v>388</v>
      </c>
      <c r="Z19" s="178"/>
      <c r="AA19" s="179" t="s">
        <v>389</v>
      </c>
      <c r="AB19" s="178"/>
      <c r="AC19" s="179" t="s">
        <v>390</v>
      </c>
      <c r="AD19" s="178"/>
      <c r="AE19" s="179" t="s">
        <v>391</v>
      </c>
      <c r="AF19" s="178"/>
      <c r="AG19" s="179" t="s">
        <v>392</v>
      </c>
      <c r="AH19" s="178"/>
      <c r="AI19" s="179" t="s">
        <v>393</v>
      </c>
      <c r="AJ19" s="178"/>
      <c r="AK19" s="179" t="s">
        <v>394</v>
      </c>
      <c r="AL19" s="178"/>
      <c r="AM19" s="179" t="s">
        <v>395</v>
      </c>
      <c r="AN19" s="178"/>
      <c r="AO19" s="179" t="s">
        <v>396</v>
      </c>
      <c r="AP19" s="178"/>
      <c r="AQ19" s="179" t="s">
        <v>387</v>
      </c>
      <c r="AR19" s="178"/>
      <c r="AS19" s="179" t="s">
        <v>388</v>
      </c>
      <c r="AT19" s="178"/>
      <c r="AU19" s="179" t="s">
        <v>397</v>
      </c>
      <c r="AV19" s="178"/>
      <c r="AW19" s="179" t="s">
        <v>390</v>
      </c>
      <c r="AX19" s="178"/>
      <c r="AY19" s="179" t="s">
        <v>391</v>
      </c>
      <c r="AZ19" s="178"/>
      <c r="BA19" s="179" t="s">
        <v>398</v>
      </c>
      <c r="BB19" s="178"/>
      <c r="BC19" s="179" t="s">
        <v>393</v>
      </c>
      <c r="BD19" s="178"/>
      <c r="BE19" s="179" t="s">
        <v>399</v>
      </c>
      <c r="BF19" s="178"/>
      <c r="BG19" s="179" t="s">
        <v>400</v>
      </c>
      <c r="BH19" s="178"/>
    </row>
    <row r="20" spans="1:60">
      <c r="D20" s="789"/>
      <c r="E20" s="779"/>
      <c r="F20" s="779"/>
      <c r="G20" s="781" t="s">
        <v>401</v>
      </c>
      <c r="H20" s="781" t="s">
        <v>402</v>
      </c>
      <c r="I20" s="797" t="s">
        <v>403</v>
      </c>
      <c r="J20" s="807"/>
      <c r="K20" s="781" t="s">
        <v>404</v>
      </c>
      <c r="L20" s="779"/>
      <c r="M20" s="779"/>
      <c r="N20" s="779"/>
      <c r="O20" s="779"/>
      <c r="P20" s="779"/>
      <c r="Q20" s="779"/>
      <c r="R20" s="779"/>
      <c r="S20" s="783"/>
      <c r="T20" s="778" t="s">
        <v>405</v>
      </c>
      <c r="U20" s="781" t="s">
        <v>406</v>
      </c>
      <c r="V20" s="781" t="s">
        <v>407</v>
      </c>
      <c r="W20" s="781" t="s">
        <v>406</v>
      </c>
      <c r="X20" s="781" t="s">
        <v>407</v>
      </c>
      <c r="Y20" s="781" t="s">
        <v>406</v>
      </c>
      <c r="Z20" s="781" t="s">
        <v>407</v>
      </c>
      <c r="AA20" s="781" t="s">
        <v>406</v>
      </c>
      <c r="AB20" s="781" t="s">
        <v>407</v>
      </c>
      <c r="AC20" s="781" t="s">
        <v>406</v>
      </c>
      <c r="AD20" s="781" t="s">
        <v>407</v>
      </c>
      <c r="AE20" s="781" t="s">
        <v>406</v>
      </c>
      <c r="AF20" s="781" t="s">
        <v>407</v>
      </c>
      <c r="AG20" s="781" t="s">
        <v>406</v>
      </c>
      <c r="AH20" s="781" t="s">
        <v>407</v>
      </c>
      <c r="AI20" s="781" t="s">
        <v>406</v>
      </c>
      <c r="AJ20" s="781" t="s">
        <v>407</v>
      </c>
      <c r="AK20" s="781" t="s">
        <v>406</v>
      </c>
      <c r="AL20" s="781" t="s">
        <v>407</v>
      </c>
      <c r="AM20" s="781" t="s">
        <v>406</v>
      </c>
      <c r="AN20" s="781" t="s">
        <v>407</v>
      </c>
      <c r="AO20" s="781" t="s">
        <v>406</v>
      </c>
      <c r="AP20" s="781" t="s">
        <v>407</v>
      </c>
      <c r="AQ20" s="781" t="s">
        <v>406</v>
      </c>
      <c r="AR20" s="781" t="s">
        <v>407</v>
      </c>
      <c r="AS20" s="781" t="s">
        <v>406</v>
      </c>
      <c r="AT20" s="781" t="s">
        <v>407</v>
      </c>
      <c r="AU20" s="781" t="s">
        <v>406</v>
      </c>
      <c r="AV20" s="781" t="s">
        <v>407</v>
      </c>
      <c r="AW20" s="781" t="s">
        <v>406</v>
      </c>
      <c r="AX20" s="781" t="s">
        <v>407</v>
      </c>
      <c r="AY20" s="781" t="s">
        <v>406</v>
      </c>
      <c r="AZ20" s="781" t="s">
        <v>407</v>
      </c>
      <c r="BA20" s="781" t="s">
        <v>406</v>
      </c>
      <c r="BB20" s="781" t="s">
        <v>407</v>
      </c>
      <c r="BC20" s="781" t="s">
        <v>406</v>
      </c>
      <c r="BD20" s="781" t="s">
        <v>407</v>
      </c>
      <c r="BE20" s="781" t="s">
        <v>406</v>
      </c>
      <c r="BF20" s="781" t="s">
        <v>407</v>
      </c>
      <c r="BG20" s="781" t="s">
        <v>406</v>
      </c>
      <c r="BH20" s="781" t="s">
        <v>407</v>
      </c>
    </row>
    <row r="21" spans="1:60">
      <c r="D21" s="789"/>
      <c r="E21" s="779"/>
      <c r="F21" s="779"/>
      <c r="G21" s="779"/>
      <c r="H21" s="779"/>
      <c r="I21" s="798"/>
      <c r="J21" s="808"/>
      <c r="K21" s="779"/>
      <c r="L21" s="779"/>
      <c r="M21" s="779"/>
      <c r="N21" s="779"/>
      <c r="O21" s="779"/>
      <c r="P21" s="779"/>
      <c r="Q21" s="779"/>
      <c r="R21" s="779"/>
      <c r="S21" s="783"/>
      <c r="T21" s="779"/>
      <c r="U21" s="779"/>
      <c r="V21" s="779"/>
      <c r="W21" s="779"/>
      <c r="X21" s="779"/>
      <c r="Y21" s="779"/>
      <c r="Z21" s="779"/>
      <c r="AA21" s="779"/>
      <c r="AB21" s="779"/>
      <c r="AC21" s="779"/>
      <c r="AD21" s="779"/>
      <c r="AE21" s="779"/>
      <c r="AF21" s="779"/>
      <c r="AG21" s="779"/>
      <c r="AH21" s="779"/>
      <c r="AI21" s="779"/>
      <c r="AJ21" s="779"/>
      <c r="AK21" s="779"/>
      <c r="AL21" s="779"/>
      <c r="AM21" s="779"/>
      <c r="AN21" s="779"/>
      <c r="AO21" s="779"/>
      <c r="AP21" s="779"/>
      <c r="AQ21" s="779"/>
      <c r="AR21" s="779"/>
      <c r="AS21" s="779"/>
      <c r="AT21" s="779"/>
      <c r="AU21" s="779"/>
      <c r="AV21" s="779"/>
      <c r="AW21" s="779"/>
      <c r="AX21" s="779"/>
      <c r="AY21" s="779"/>
      <c r="AZ21" s="779"/>
      <c r="BA21" s="779"/>
      <c r="BB21" s="779"/>
      <c r="BC21" s="779"/>
      <c r="BD21" s="779"/>
      <c r="BE21" s="779"/>
      <c r="BF21" s="779"/>
      <c r="BG21" s="779"/>
      <c r="BH21" s="779"/>
    </row>
    <row r="22" spans="1:60">
      <c r="D22" s="790"/>
      <c r="E22" s="780"/>
      <c r="F22" s="780"/>
      <c r="G22" s="780"/>
      <c r="H22" s="780"/>
      <c r="I22" s="799"/>
      <c r="J22" s="809"/>
      <c r="K22" s="780"/>
      <c r="L22" s="780"/>
      <c r="M22" s="780"/>
      <c r="N22" s="780"/>
      <c r="O22" s="780"/>
      <c r="P22" s="780"/>
      <c r="Q22" s="780"/>
      <c r="R22" s="780"/>
      <c r="S22" s="784"/>
      <c r="T22" s="780"/>
      <c r="U22" s="780"/>
      <c r="V22" s="780"/>
      <c r="W22" s="780"/>
      <c r="X22" s="780"/>
      <c r="Y22" s="780"/>
      <c r="Z22" s="780"/>
      <c r="AA22" s="780"/>
      <c r="AB22" s="780"/>
      <c r="AC22" s="780"/>
      <c r="AD22" s="780"/>
      <c r="AE22" s="780"/>
      <c r="AF22" s="780"/>
      <c r="AG22" s="780"/>
      <c r="AH22" s="780"/>
      <c r="AI22" s="780"/>
      <c r="AJ22" s="780"/>
      <c r="AK22" s="780"/>
      <c r="AL22" s="780"/>
      <c r="AM22" s="780"/>
      <c r="AN22" s="780"/>
      <c r="AO22" s="780"/>
      <c r="AP22" s="780"/>
      <c r="AQ22" s="780"/>
      <c r="AR22" s="780"/>
      <c r="AS22" s="780"/>
      <c r="AT22" s="780"/>
      <c r="AU22" s="780"/>
      <c r="AV22" s="780"/>
      <c r="AW22" s="780"/>
      <c r="AX22" s="780"/>
      <c r="AY22" s="780"/>
      <c r="AZ22" s="780"/>
      <c r="BA22" s="780"/>
      <c r="BB22" s="780"/>
      <c r="BC22" s="780"/>
      <c r="BD22" s="780"/>
      <c r="BE22" s="780"/>
      <c r="BF22" s="780"/>
      <c r="BG22" s="780"/>
      <c r="BH22" s="780"/>
    </row>
    <row r="23" spans="1:60">
      <c r="D23" s="180" t="s">
        <v>353</v>
      </c>
      <c r="E23" s="182" t="s">
        <v>353</v>
      </c>
      <c r="F23" s="182" t="s">
        <v>353</v>
      </c>
      <c r="G23" s="180" t="s">
        <v>408</v>
      </c>
      <c r="H23" s="180" t="s">
        <v>408</v>
      </c>
      <c r="I23" s="180" t="s">
        <v>408</v>
      </c>
      <c r="J23" s="180" t="s">
        <v>408</v>
      </c>
      <c r="K23" s="180" t="s">
        <v>408</v>
      </c>
      <c r="L23" s="180" t="s">
        <v>408</v>
      </c>
      <c r="M23" s="180" t="s">
        <v>409</v>
      </c>
      <c r="N23" s="180" t="s">
        <v>408</v>
      </c>
      <c r="O23" s="180" t="s">
        <v>408</v>
      </c>
      <c r="P23" s="180" t="s">
        <v>408</v>
      </c>
      <c r="Q23" s="180" t="s">
        <v>408</v>
      </c>
      <c r="R23" s="180" t="s">
        <v>408</v>
      </c>
      <c r="S23" s="187" t="s">
        <v>409</v>
      </c>
      <c r="T23" s="182" t="s">
        <v>355</v>
      </c>
      <c r="U23" s="182" t="s">
        <v>355</v>
      </c>
      <c r="V23" s="180" t="s">
        <v>408</v>
      </c>
      <c r="W23" s="182" t="s">
        <v>355</v>
      </c>
      <c r="X23" s="180" t="s">
        <v>408</v>
      </c>
      <c r="Y23" s="182" t="s">
        <v>355</v>
      </c>
      <c r="Z23" s="180" t="s">
        <v>408</v>
      </c>
      <c r="AA23" s="182" t="s">
        <v>355</v>
      </c>
      <c r="AB23" s="180" t="s">
        <v>408</v>
      </c>
      <c r="AC23" s="182" t="s">
        <v>355</v>
      </c>
      <c r="AD23" s="180" t="s">
        <v>408</v>
      </c>
      <c r="AE23" s="182" t="s">
        <v>410</v>
      </c>
      <c r="AF23" s="180" t="s">
        <v>408</v>
      </c>
      <c r="AG23" s="182" t="s">
        <v>355</v>
      </c>
      <c r="AH23" s="180" t="s">
        <v>408</v>
      </c>
      <c r="AI23" s="182" t="s">
        <v>355</v>
      </c>
      <c r="AJ23" s="180" t="s">
        <v>408</v>
      </c>
      <c r="AK23" s="182" t="s">
        <v>355</v>
      </c>
      <c r="AL23" s="180" t="s">
        <v>408</v>
      </c>
      <c r="AM23" s="182" t="s">
        <v>355</v>
      </c>
      <c r="AN23" s="180" t="s">
        <v>408</v>
      </c>
      <c r="AO23" s="182" t="s">
        <v>355</v>
      </c>
      <c r="AP23" s="180" t="s">
        <v>408</v>
      </c>
      <c r="AQ23" s="182" t="s">
        <v>355</v>
      </c>
      <c r="AR23" s="180" t="s">
        <v>408</v>
      </c>
      <c r="AS23" s="182" t="s">
        <v>355</v>
      </c>
      <c r="AT23" s="180" t="s">
        <v>408</v>
      </c>
      <c r="AU23" s="182" t="s">
        <v>410</v>
      </c>
      <c r="AV23" s="180" t="s">
        <v>408</v>
      </c>
      <c r="AW23" s="182" t="s">
        <v>355</v>
      </c>
      <c r="AX23" s="180" t="s">
        <v>408</v>
      </c>
      <c r="AY23" s="182" t="s">
        <v>355</v>
      </c>
      <c r="AZ23" s="180" t="s">
        <v>408</v>
      </c>
      <c r="BA23" s="182" t="s">
        <v>355</v>
      </c>
      <c r="BB23" s="180" t="s">
        <v>408</v>
      </c>
      <c r="BC23" s="182" t="s">
        <v>355</v>
      </c>
      <c r="BD23" s="180" t="s">
        <v>408</v>
      </c>
      <c r="BE23" s="182" t="s">
        <v>355</v>
      </c>
      <c r="BF23" s="180" t="s">
        <v>408</v>
      </c>
      <c r="BG23" s="182" t="s">
        <v>355</v>
      </c>
      <c r="BH23" s="180" t="s">
        <v>408</v>
      </c>
    </row>
    <row r="24" spans="1:60">
      <c r="D24" s="183">
        <v>4</v>
      </c>
      <c r="E24" s="183">
        <v>1</v>
      </c>
      <c r="F24" s="183">
        <v>1</v>
      </c>
      <c r="G24" s="188" t="s">
        <v>411</v>
      </c>
      <c r="H24" s="188" t="s">
        <v>412</v>
      </c>
      <c r="I24" s="188" t="s">
        <v>413</v>
      </c>
      <c r="J24" s="189" t="s">
        <v>414</v>
      </c>
      <c r="K24" s="189" t="s">
        <v>415</v>
      </c>
      <c r="L24" s="188" t="s">
        <v>412</v>
      </c>
      <c r="M24" s="189" t="s">
        <v>416</v>
      </c>
      <c r="N24" s="189" t="s">
        <v>416</v>
      </c>
      <c r="O24" s="188" t="s">
        <v>412</v>
      </c>
      <c r="P24" s="189" t="s">
        <v>416</v>
      </c>
      <c r="Q24" s="189" t="s">
        <v>416</v>
      </c>
      <c r="R24" s="189" t="s">
        <v>416</v>
      </c>
      <c r="S24" s="189" t="s">
        <v>416</v>
      </c>
      <c r="T24" s="182"/>
      <c r="U24" s="182"/>
      <c r="V24" s="189" t="s">
        <v>417</v>
      </c>
      <c r="W24" s="182"/>
      <c r="X24" s="189" t="s">
        <v>417</v>
      </c>
      <c r="Y24" s="182"/>
      <c r="Z24" s="189" t="s">
        <v>417</v>
      </c>
      <c r="AA24" s="182"/>
      <c r="AB24" s="189" t="s">
        <v>417</v>
      </c>
      <c r="AC24" s="182"/>
      <c r="AD24" s="189" t="s">
        <v>417</v>
      </c>
      <c r="AE24" s="182"/>
      <c r="AF24" s="189" t="s">
        <v>417</v>
      </c>
      <c r="AG24" s="182"/>
      <c r="AH24" s="189" t="s">
        <v>417</v>
      </c>
      <c r="AI24" s="182"/>
      <c r="AJ24" s="189" t="s">
        <v>417</v>
      </c>
      <c r="AK24" s="182"/>
      <c r="AL24" s="189" t="s">
        <v>417</v>
      </c>
      <c r="AM24" s="182"/>
      <c r="AN24" s="189" t="s">
        <v>417</v>
      </c>
      <c r="AO24" s="182"/>
      <c r="AP24" s="189" t="s">
        <v>417</v>
      </c>
      <c r="AQ24" s="182"/>
      <c r="AR24" s="189" t="s">
        <v>417</v>
      </c>
      <c r="AS24" s="182"/>
      <c r="AT24" s="189" t="s">
        <v>417</v>
      </c>
      <c r="AU24" s="182"/>
      <c r="AV24" s="189" t="s">
        <v>417</v>
      </c>
      <c r="AW24" s="182"/>
      <c r="AX24" s="189" t="s">
        <v>417</v>
      </c>
      <c r="AY24" s="182"/>
      <c r="AZ24" s="189" t="s">
        <v>417</v>
      </c>
      <c r="BA24" s="182"/>
      <c r="BB24" s="189" t="s">
        <v>417</v>
      </c>
      <c r="BC24" s="182"/>
      <c r="BD24" s="189" t="s">
        <v>417</v>
      </c>
      <c r="BE24" s="182"/>
      <c r="BF24" s="189" t="s">
        <v>417</v>
      </c>
      <c r="BG24" s="182"/>
      <c r="BH24" s="189" t="s">
        <v>417</v>
      </c>
    </row>
    <row r="25" spans="1:60">
      <c r="A25" s="272">
        <v>31</v>
      </c>
      <c r="D25" s="184"/>
      <c r="E25" s="269">
        <f t="shared" ref="E25:BH25" ca="1" si="3">INDIRECT($A$1&amp;($A25+E$1))</f>
        <v>0</v>
      </c>
      <c r="F25" s="269">
        <f t="shared" ca="1" si="3"/>
        <v>0</v>
      </c>
      <c r="G25" s="269">
        <f t="shared" ca="1" si="3"/>
        <v>0</v>
      </c>
      <c r="H25" s="269">
        <f t="shared" ca="1" si="3"/>
        <v>0</v>
      </c>
      <c r="I25" s="269">
        <f t="shared" ca="1" si="3"/>
        <v>0</v>
      </c>
      <c r="J25" s="269">
        <f t="shared" ca="1" si="3"/>
        <v>0</v>
      </c>
      <c r="K25" s="269">
        <f t="shared" ca="1" si="3"/>
        <v>0</v>
      </c>
      <c r="L25" s="269">
        <f t="shared" ca="1" si="3"/>
        <v>0</v>
      </c>
      <c r="M25" s="269">
        <f t="shared" ca="1" si="3"/>
        <v>0</v>
      </c>
      <c r="N25" s="269">
        <f t="shared" ca="1" si="3"/>
        <v>0</v>
      </c>
      <c r="O25" s="269">
        <f t="shared" ca="1" si="3"/>
        <v>0</v>
      </c>
      <c r="P25" s="269">
        <f t="shared" ca="1" si="3"/>
        <v>0</v>
      </c>
      <c r="Q25" s="269">
        <f t="shared" ca="1" si="3"/>
        <v>0</v>
      </c>
      <c r="R25" s="269">
        <f t="shared" ca="1" si="3"/>
        <v>0</v>
      </c>
      <c r="S25" s="269">
        <f t="shared" ca="1" si="3"/>
        <v>0</v>
      </c>
      <c r="T25" s="269" t="str">
        <f t="shared" ca="1" si="3"/>
        <v/>
      </c>
      <c r="U25" s="269" t="str">
        <f t="shared" ca="1" si="3"/>
        <v/>
      </c>
      <c r="V25" s="269">
        <f t="shared" ca="1" si="3"/>
        <v>0</v>
      </c>
      <c r="W25" s="269" t="str">
        <f t="shared" ca="1" si="3"/>
        <v/>
      </c>
      <c r="X25" s="269">
        <f t="shared" ca="1" si="3"/>
        <v>0</v>
      </c>
      <c r="Y25" s="269" t="str">
        <f t="shared" ca="1" si="3"/>
        <v/>
      </c>
      <c r="Z25" s="269">
        <f t="shared" ca="1" si="3"/>
        <v>0</v>
      </c>
      <c r="AA25" s="269" t="str">
        <f t="shared" ca="1" si="3"/>
        <v/>
      </c>
      <c r="AB25" s="269">
        <f t="shared" ca="1" si="3"/>
        <v>0</v>
      </c>
      <c r="AC25" s="269" t="str">
        <f t="shared" ca="1" si="3"/>
        <v/>
      </c>
      <c r="AD25" s="269">
        <f t="shared" ca="1" si="3"/>
        <v>0</v>
      </c>
      <c r="AE25" s="269" t="str">
        <f t="shared" ca="1" si="3"/>
        <v/>
      </c>
      <c r="AF25" s="269">
        <f t="shared" ca="1" si="3"/>
        <v>0</v>
      </c>
      <c r="AG25" s="269" t="str">
        <f t="shared" ca="1" si="3"/>
        <v/>
      </c>
      <c r="AH25" s="269">
        <f t="shared" ca="1" si="3"/>
        <v>0</v>
      </c>
      <c r="AI25" s="269" t="str">
        <f t="shared" ca="1" si="3"/>
        <v/>
      </c>
      <c r="AJ25" s="269">
        <f t="shared" ca="1" si="3"/>
        <v>0</v>
      </c>
      <c r="AK25" s="269" t="str">
        <f t="shared" ca="1" si="3"/>
        <v/>
      </c>
      <c r="AL25" s="269">
        <f t="shared" ca="1" si="3"/>
        <v>0</v>
      </c>
      <c r="AM25" s="269" t="str">
        <f t="shared" ca="1" si="3"/>
        <v/>
      </c>
      <c r="AN25" s="269">
        <f t="shared" ca="1" si="3"/>
        <v>0</v>
      </c>
      <c r="AO25" s="269" t="str">
        <f t="shared" ca="1" si="3"/>
        <v/>
      </c>
      <c r="AP25" s="269">
        <f t="shared" ca="1" si="3"/>
        <v>0</v>
      </c>
      <c r="AQ25" s="269" t="str">
        <f t="shared" ca="1" si="3"/>
        <v/>
      </c>
      <c r="AR25" s="269">
        <f t="shared" ca="1" si="3"/>
        <v>0</v>
      </c>
      <c r="AS25" s="269" t="str">
        <f t="shared" ca="1" si="3"/>
        <v/>
      </c>
      <c r="AT25" s="269">
        <f t="shared" ca="1" si="3"/>
        <v>0</v>
      </c>
      <c r="AU25" s="269" t="str">
        <f t="shared" ca="1" si="3"/>
        <v/>
      </c>
      <c r="AV25" s="269">
        <f t="shared" ca="1" si="3"/>
        <v>0</v>
      </c>
      <c r="AW25" s="269" t="str">
        <f t="shared" ca="1" si="3"/>
        <v/>
      </c>
      <c r="AX25" s="269">
        <f t="shared" ca="1" si="3"/>
        <v>0</v>
      </c>
      <c r="AY25" s="269" t="str">
        <f t="shared" ca="1" si="3"/>
        <v/>
      </c>
      <c r="AZ25" s="269">
        <f t="shared" ca="1" si="3"/>
        <v>0</v>
      </c>
      <c r="BA25" s="269" t="str">
        <f t="shared" ca="1" si="3"/>
        <v/>
      </c>
      <c r="BB25" s="269">
        <f t="shared" ca="1" si="3"/>
        <v>0</v>
      </c>
      <c r="BC25" s="269" t="str">
        <f t="shared" ca="1" si="3"/>
        <v/>
      </c>
      <c r="BD25" s="269">
        <f t="shared" ca="1" si="3"/>
        <v>0</v>
      </c>
      <c r="BE25" s="269" t="str">
        <f t="shared" ca="1" si="3"/>
        <v/>
      </c>
      <c r="BF25" s="269">
        <f t="shared" ca="1" si="3"/>
        <v>0</v>
      </c>
      <c r="BG25" s="269" t="str">
        <f t="shared" ca="1" si="3"/>
        <v/>
      </c>
      <c r="BH25" s="269">
        <f t="shared" ca="1" si="3"/>
        <v>0</v>
      </c>
    </row>
    <row r="27" spans="1:60">
      <c r="D27" t="s">
        <v>418</v>
      </c>
      <c r="AF27" t="str">
        <f>D27</f>
        <v>様式イ－２　建設発生土受入地用</v>
      </c>
    </row>
    <row r="28" spans="1:60">
      <c r="D28" s="788" t="s">
        <v>330</v>
      </c>
      <c r="E28" s="179" t="s">
        <v>419</v>
      </c>
      <c r="F28" s="178"/>
      <c r="G28" s="179" t="s">
        <v>373</v>
      </c>
      <c r="H28" s="177"/>
      <c r="I28" s="177"/>
      <c r="J28" s="177"/>
      <c r="K28" s="177"/>
      <c r="L28" s="177"/>
      <c r="M28" s="178"/>
      <c r="N28" s="185" t="s">
        <v>420</v>
      </c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8"/>
    </row>
    <row r="29" spans="1:60">
      <c r="D29" s="789"/>
      <c r="E29" s="781" t="s">
        <v>421</v>
      </c>
      <c r="F29" s="781" t="s">
        <v>422</v>
      </c>
      <c r="G29" s="781" t="s">
        <v>423</v>
      </c>
      <c r="H29" s="781" t="s">
        <v>424</v>
      </c>
      <c r="I29" s="781" t="s">
        <v>425</v>
      </c>
      <c r="J29" s="781" t="s">
        <v>426</v>
      </c>
      <c r="K29" s="781" t="s">
        <v>427</v>
      </c>
      <c r="L29" s="782" t="s">
        <v>428</v>
      </c>
      <c r="M29" s="186"/>
      <c r="N29" s="179" t="s">
        <v>386</v>
      </c>
      <c r="O29" s="178"/>
      <c r="P29" s="179" t="s">
        <v>429</v>
      </c>
      <c r="Q29" s="178"/>
      <c r="R29" s="179" t="s">
        <v>430</v>
      </c>
      <c r="S29" s="178"/>
      <c r="T29" s="179" t="s">
        <v>397</v>
      </c>
      <c r="U29" s="178"/>
      <c r="V29" s="179" t="s">
        <v>390</v>
      </c>
      <c r="W29" s="178"/>
      <c r="X29" s="179" t="s">
        <v>391</v>
      </c>
      <c r="Y29" s="178"/>
      <c r="Z29" s="179" t="s">
        <v>392</v>
      </c>
      <c r="AA29" s="178"/>
      <c r="AB29" s="179" t="s">
        <v>431</v>
      </c>
      <c r="AC29" s="178"/>
      <c r="AD29" s="179" t="s">
        <v>394</v>
      </c>
      <c r="AE29" s="178"/>
      <c r="AF29" s="179" t="s">
        <v>400</v>
      </c>
      <c r="AG29" s="178"/>
      <c r="AH29" s="179" t="s">
        <v>432</v>
      </c>
      <c r="AI29" s="178"/>
      <c r="AJ29" s="179" t="s">
        <v>433</v>
      </c>
      <c r="AK29" s="178"/>
      <c r="AL29" s="179" t="s">
        <v>434</v>
      </c>
      <c r="AM29" s="178"/>
      <c r="AN29" s="179" t="s">
        <v>435</v>
      </c>
      <c r="AO29" s="178"/>
    </row>
    <row r="30" spans="1:60">
      <c r="D30" s="789"/>
      <c r="E30" s="779"/>
      <c r="F30" s="779"/>
      <c r="G30" s="779"/>
      <c r="H30" s="779"/>
      <c r="I30" s="779"/>
      <c r="J30" s="779"/>
      <c r="K30" s="779"/>
      <c r="L30" s="800"/>
      <c r="M30" s="802" t="s">
        <v>436</v>
      </c>
      <c r="N30" s="781" t="s">
        <v>406</v>
      </c>
      <c r="O30" s="781" t="s">
        <v>407</v>
      </c>
      <c r="P30" s="781" t="s">
        <v>406</v>
      </c>
      <c r="Q30" s="781" t="s">
        <v>407</v>
      </c>
      <c r="R30" s="781" t="s">
        <v>406</v>
      </c>
      <c r="S30" s="781" t="s">
        <v>407</v>
      </c>
      <c r="T30" s="781" t="s">
        <v>406</v>
      </c>
      <c r="U30" s="781" t="s">
        <v>407</v>
      </c>
      <c r="V30" s="781" t="s">
        <v>406</v>
      </c>
      <c r="W30" s="781" t="s">
        <v>407</v>
      </c>
      <c r="X30" s="781" t="s">
        <v>406</v>
      </c>
      <c r="Y30" s="781" t="s">
        <v>407</v>
      </c>
      <c r="Z30" s="781" t="s">
        <v>406</v>
      </c>
      <c r="AA30" s="781" t="s">
        <v>407</v>
      </c>
      <c r="AB30" s="781" t="s">
        <v>406</v>
      </c>
      <c r="AC30" s="781" t="s">
        <v>407</v>
      </c>
      <c r="AD30" s="781" t="s">
        <v>406</v>
      </c>
      <c r="AE30" s="781" t="s">
        <v>407</v>
      </c>
      <c r="AF30" s="781" t="s">
        <v>406</v>
      </c>
      <c r="AG30" s="781" t="s">
        <v>407</v>
      </c>
      <c r="AH30" s="781" t="s">
        <v>406</v>
      </c>
      <c r="AI30" s="781" t="s">
        <v>407</v>
      </c>
      <c r="AJ30" s="781" t="s">
        <v>406</v>
      </c>
      <c r="AK30" s="781" t="s">
        <v>407</v>
      </c>
      <c r="AL30" s="781" t="s">
        <v>406</v>
      </c>
      <c r="AM30" s="781" t="s">
        <v>407</v>
      </c>
      <c r="AN30" s="781" t="s">
        <v>406</v>
      </c>
      <c r="AO30" s="781" t="s">
        <v>407</v>
      </c>
    </row>
    <row r="31" spans="1:60">
      <c r="D31" s="789"/>
      <c r="E31" s="779"/>
      <c r="F31" s="779"/>
      <c r="G31" s="779"/>
      <c r="H31" s="779"/>
      <c r="I31" s="779"/>
      <c r="J31" s="779"/>
      <c r="K31" s="779"/>
      <c r="L31" s="800"/>
      <c r="M31" s="803"/>
      <c r="N31" s="779"/>
      <c r="O31" s="779"/>
      <c r="P31" s="779"/>
      <c r="Q31" s="779"/>
      <c r="R31" s="779"/>
      <c r="S31" s="779"/>
      <c r="T31" s="779"/>
      <c r="U31" s="779"/>
      <c r="V31" s="779"/>
      <c r="W31" s="779"/>
      <c r="X31" s="779"/>
      <c r="Y31" s="779"/>
      <c r="Z31" s="779"/>
      <c r="AA31" s="779"/>
      <c r="AB31" s="779"/>
      <c r="AC31" s="779"/>
      <c r="AD31" s="779"/>
      <c r="AE31" s="779"/>
      <c r="AF31" s="779"/>
      <c r="AG31" s="779"/>
      <c r="AH31" s="779"/>
      <c r="AI31" s="779"/>
      <c r="AJ31" s="779"/>
      <c r="AK31" s="779"/>
      <c r="AL31" s="779"/>
      <c r="AM31" s="779"/>
      <c r="AN31" s="779"/>
      <c r="AO31" s="779"/>
    </row>
    <row r="32" spans="1:60">
      <c r="D32" s="790"/>
      <c r="E32" s="780"/>
      <c r="F32" s="780"/>
      <c r="G32" s="780"/>
      <c r="H32" s="780"/>
      <c r="I32" s="780"/>
      <c r="J32" s="780"/>
      <c r="K32" s="780"/>
      <c r="L32" s="801"/>
      <c r="M32" s="804"/>
      <c r="N32" s="780"/>
      <c r="O32" s="780"/>
      <c r="P32" s="780"/>
      <c r="Q32" s="780"/>
      <c r="R32" s="780"/>
      <c r="S32" s="780"/>
      <c r="T32" s="780"/>
      <c r="U32" s="780"/>
      <c r="V32" s="780"/>
      <c r="W32" s="780"/>
      <c r="X32" s="780"/>
      <c r="Y32" s="780"/>
      <c r="Z32" s="780"/>
      <c r="AA32" s="780"/>
      <c r="AB32" s="780"/>
      <c r="AC32" s="780"/>
      <c r="AD32" s="780"/>
      <c r="AE32" s="780"/>
      <c r="AF32" s="780"/>
      <c r="AG32" s="780"/>
      <c r="AH32" s="780"/>
      <c r="AI32" s="780"/>
      <c r="AJ32" s="780"/>
      <c r="AK32" s="780"/>
      <c r="AL32" s="780"/>
      <c r="AM32" s="780"/>
      <c r="AN32" s="780"/>
      <c r="AO32" s="780"/>
    </row>
    <row r="33" spans="1:80">
      <c r="D33" s="180" t="s">
        <v>356</v>
      </c>
      <c r="E33" s="180" t="s">
        <v>408</v>
      </c>
      <c r="F33" s="180" t="s">
        <v>409</v>
      </c>
      <c r="G33" s="180" t="s">
        <v>408</v>
      </c>
      <c r="H33" s="180" t="s">
        <v>408</v>
      </c>
      <c r="I33" s="180" t="s">
        <v>408</v>
      </c>
      <c r="J33" s="180" t="s">
        <v>408</v>
      </c>
      <c r="K33" s="180" t="s">
        <v>409</v>
      </c>
      <c r="L33" s="187" t="s">
        <v>408</v>
      </c>
      <c r="M33" s="182" t="s">
        <v>355</v>
      </c>
      <c r="N33" s="182" t="s">
        <v>355</v>
      </c>
      <c r="O33" s="180" t="s">
        <v>408</v>
      </c>
      <c r="P33" s="182" t="s">
        <v>355</v>
      </c>
      <c r="Q33" s="180" t="s">
        <v>409</v>
      </c>
      <c r="R33" s="182" t="s">
        <v>355</v>
      </c>
      <c r="S33" s="180" t="s">
        <v>408</v>
      </c>
      <c r="T33" s="182" t="s">
        <v>355</v>
      </c>
      <c r="U33" s="180" t="s">
        <v>408</v>
      </c>
      <c r="V33" s="182" t="s">
        <v>355</v>
      </c>
      <c r="W33" s="180" t="s">
        <v>408</v>
      </c>
      <c r="X33" s="182" t="s">
        <v>355</v>
      </c>
      <c r="Y33" s="180" t="s">
        <v>408</v>
      </c>
      <c r="Z33" s="182" t="s">
        <v>410</v>
      </c>
      <c r="AA33" s="180" t="s">
        <v>409</v>
      </c>
      <c r="AB33" s="182" t="s">
        <v>355</v>
      </c>
      <c r="AC33" s="180" t="s">
        <v>408</v>
      </c>
      <c r="AD33" s="182" t="s">
        <v>355</v>
      </c>
      <c r="AE33" s="180" t="s">
        <v>408</v>
      </c>
      <c r="AF33" s="182" t="s">
        <v>410</v>
      </c>
      <c r="AG33" s="180" t="s">
        <v>408</v>
      </c>
      <c r="AH33" s="182" t="s">
        <v>355</v>
      </c>
      <c r="AI33" s="180" t="s">
        <v>408</v>
      </c>
      <c r="AJ33" s="182" t="s">
        <v>355</v>
      </c>
      <c r="AK33" s="180" t="s">
        <v>408</v>
      </c>
      <c r="AL33" s="182" t="s">
        <v>355</v>
      </c>
      <c r="AM33" s="180" t="s">
        <v>408</v>
      </c>
      <c r="AN33" s="182" t="s">
        <v>355</v>
      </c>
      <c r="AO33" s="180" t="s">
        <v>409</v>
      </c>
    </row>
    <row r="34" spans="1:80">
      <c r="D34" s="183">
        <v>4</v>
      </c>
      <c r="E34" s="188" t="s">
        <v>411</v>
      </c>
      <c r="F34" s="188" t="s">
        <v>412</v>
      </c>
      <c r="G34" s="189" t="s">
        <v>416</v>
      </c>
      <c r="H34" s="189" t="s">
        <v>416</v>
      </c>
      <c r="I34" s="189" t="s">
        <v>416</v>
      </c>
      <c r="J34" s="189" t="s">
        <v>416</v>
      </c>
      <c r="K34" s="189" t="s">
        <v>416</v>
      </c>
      <c r="L34" s="189" t="s">
        <v>416</v>
      </c>
      <c r="M34" s="182"/>
      <c r="N34" s="182"/>
      <c r="O34" s="189" t="s">
        <v>417</v>
      </c>
      <c r="P34" s="182"/>
      <c r="Q34" s="189" t="s">
        <v>417</v>
      </c>
      <c r="R34" s="182"/>
      <c r="S34" s="189" t="s">
        <v>417</v>
      </c>
      <c r="T34" s="182"/>
      <c r="U34" s="189" t="s">
        <v>417</v>
      </c>
      <c r="V34" s="182"/>
      <c r="W34" s="189" t="s">
        <v>417</v>
      </c>
      <c r="X34" s="182"/>
      <c r="Y34" s="189" t="s">
        <v>417</v>
      </c>
      <c r="Z34" s="182"/>
      <c r="AA34" s="189" t="s">
        <v>417</v>
      </c>
      <c r="AB34" s="182"/>
      <c r="AC34" s="189" t="s">
        <v>417</v>
      </c>
      <c r="AD34" s="182"/>
      <c r="AE34" s="189" t="s">
        <v>417</v>
      </c>
      <c r="AF34" s="182"/>
      <c r="AG34" s="189" t="s">
        <v>417</v>
      </c>
      <c r="AH34" s="182"/>
      <c r="AI34" s="189" t="s">
        <v>417</v>
      </c>
      <c r="AJ34" s="182"/>
      <c r="AK34" s="189" t="s">
        <v>417</v>
      </c>
      <c r="AL34" s="182"/>
      <c r="AM34" s="189" t="s">
        <v>417</v>
      </c>
      <c r="AN34" s="182"/>
      <c r="AO34" s="189" t="s">
        <v>417</v>
      </c>
    </row>
    <row r="35" spans="1:80">
      <c r="A35" s="272">
        <v>90</v>
      </c>
      <c r="D35" s="184"/>
      <c r="E35" s="269">
        <f t="shared" ref="E35:AO35" ca="1" si="4">INDIRECT($A$1&amp;($A35+E$1))</f>
        <v>0</v>
      </c>
      <c r="F35" s="269">
        <f t="shared" ca="1" si="4"/>
        <v>0</v>
      </c>
      <c r="G35" s="269">
        <f t="shared" ca="1" si="4"/>
        <v>0</v>
      </c>
      <c r="H35" s="269">
        <f t="shared" ca="1" si="4"/>
        <v>0</v>
      </c>
      <c r="I35" s="269">
        <f t="shared" ca="1" si="4"/>
        <v>0</v>
      </c>
      <c r="J35" s="269">
        <f t="shared" ca="1" si="4"/>
        <v>0</v>
      </c>
      <c r="K35" s="269">
        <f t="shared" ca="1" si="4"/>
        <v>0</v>
      </c>
      <c r="L35" s="269">
        <f t="shared" ca="1" si="4"/>
        <v>0</v>
      </c>
      <c r="M35" s="269" t="str">
        <f t="shared" ca="1" si="4"/>
        <v/>
      </c>
      <c r="N35" s="269" t="str">
        <f t="shared" ca="1" si="4"/>
        <v/>
      </c>
      <c r="O35" s="269">
        <f t="shared" ca="1" si="4"/>
        <v>0</v>
      </c>
      <c r="P35" s="269" t="str">
        <f t="shared" ca="1" si="4"/>
        <v/>
      </c>
      <c r="Q35" s="269">
        <f t="shared" ca="1" si="4"/>
        <v>0</v>
      </c>
      <c r="R35" s="269" t="str">
        <f t="shared" ca="1" si="4"/>
        <v/>
      </c>
      <c r="S35" s="269">
        <f t="shared" ca="1" si="4"/>
        <v>0</v>
      </c>
      <c r="T35" s="269" t="str">
        <f t="shared" ca="1" si="4"/>
        <v/>
      </c>
      <c r="U35" s="269">
        <f t="shared" ca="1" si="4"/>
        <v>0</v>
      </c>
      <c r="V35" s="269" t="str">
        <f t="shared" ca="1" si="4"/>
        <v/>
      </c>
      <c r="W35" s="269">
        <f t="shared" ca="1" si="4"/>
        <v>0</v>
      </c>
      <c r="X35" s="269" t="str">
        <f t="shared" ca="1" si="4"/>
        <v/>
      </c>
      <c r="Y35" s="269">
        <f t="shared" ca="1" si="4"/>
        <v>0</v>
      </c>
      <c r="Z35" s="269" t="str">
        <f t="shared" ca="1" si="4"/>
        <v/>
      </c>
      <c r="AA35" s="269">
        <f t="shared" ca="1" si="4"/>
        <v>0</v>
      </c>
      <c r="AB35" s="269" t="str">
        <f t="shared" ca="1" si="4"/>
        <v/>
      </c>
      <c r="AC35" s="269">
        <f t="shared" ca="1" si="4"/>
        <v>0</v>
      </c>
      <c r="AD35" s="269" t="str">
        <f t="shared" ca="1" si="4"/>
        <v/>
      </c>
      <c r="AE35" s="269">
        <f t="shared" ca="1" si="4"/>
        <v>0</v>
      </c>
      <c r="AF35" s="269" t="str">
        <f t="shared" ca="1" si="4"/>
        <v/>
      </c>
      <c r="AG35" s="269">
        <f t="shared" ca="1" si="4"/>
        <v>0</v>
      </c>
      <c r="AH35" s="269" t="str">
        <f t="shared" ca="1" si="4"/>
        <v/>
      </c>
      <c r="AI35" s="269">
        <f t="shared" ca="1" si="4"/>
        <v>0</v>
      </c>
      <c r="AJ35" s="269" t="str">
        <f t="shared" ca="1" si="4"/>
        <v/>
      </c>
      <c r="AK35" s="269">
        <f t="shared" ca="1" si="4"/>
        <v>0</v>
      </c>
      <c r="AL35" s="269" t="str">
        <f t="shared" ca="1" si="4"/>
        <v/>
      </c>
      <c r="AM35" s="269">
        <f t="shared" ca="1" si="4"/>
        <v>0</v>
      </c>
      <c r="AN35" s="269" t="str">
        <f t="shared" ca="1" si="4"/>
        <v/>
      </c>
      <c r="AO35" s="269">
        <f t="shared" ca="1" si="4"/>
        <v>0</v>
      </c>
    </row>
    <row r="37" spans="1:80">
      <c r="D37" t="s">
        <v>437</v>
      </c>
      <c r="AF37" t="str">
        <f>D37</f>
        <v>様式ロ－１　建設混合廃棄物破砕・選別施設</v>
      </c>
      <c r="BI37" t="str">
        <f>AF37</f>
        <v>様式ロ－１　建設混合廃棄物破砕・選別施設</v>
      </c>
    </row>
    <row r="38" spans="1:80">
      <c r="D38" s="788" t="s">
        <v>330</v>
      </c>
      <c r="E38" s="179" t="s">
        <v>372</v>
      </c>
      <c r="F38" s="177"/>
      <c r="G38" s="178"/>
      <c r="H38" s="179" t="s">
        <v>373</v>
      </c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8"/>
      <c r="AK38" s="179" t="s">
        <v>438</v>
      </c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8"/>
      <c r="AY38" s="185" t="s">
        <v>420</v>
      </c>
      <c r="AZ38" s="177"/>
      <c r="BA38" s="177"/>
      <c r="BB38" s="177"/>
      <c r="BC38" s="177"/>
      <c r="BD38" s="177"/>
      <c r="BE38" s="177"/>
      <c r="BF38" s="177"/>
      <c r="BG38" s="177"/>
      <c r="BH38" s="177"/>
      <c r="BI38" s="177"/>
      <c r="BJ38" s="177"/>
      <c r="BK38" s="177"/>
      <c r="BL38" s="177"/>
      <c r="BM38" s="177"/>
      <c r="BN38" s="177"/>
      <c r="BO38" s="177"/>
      <c r="BP38" s="177"/>
      <c r="BQ38" s="177"/>
      <c r="BR38" s="177"/>
      <c r="BS38" s="177"/>
      <c r="BT38" s="177"/>
      <c r="BU38" s="177"/>
      <c r="BV38" s="177"/>
      <c r="BW38" s="177"/>
      <c r="BX38" s="177"/>
      <c r="BY38" s="177"/>
      <c r="BZ38" s="177"/>
      <c r="CA38" s="177"/>
      <c r="CB38" s="178"/>
    </row>
    <row r="39" spans="1:80">
      <c r="D39" s="789"/>
      <c r="E39" s="778" t="s">
        <v>439</v>
      </c>
      <c r="F39" s="782" t="s">
        <v>440</v>
      </c>
      <c r="G39" s="794"/>
      <c r="H39" s="781" t="s">
        <v>378</v>
      </c>
      <c r="I39" s="781" t="s">
        <v>441</v>
      </c>
      <c r="J39" s="781" t="s">
        <v>442</v>
      </c>
      <c r="K39" s="781" t="s">
        <v>443</v>
      </c>
      <c r="L39" s="797" t="s">
        <v>444</v>
      </c>
      <c r="M39" s="190"/>
      <c r="N39" s="190"/>
      <c r="O39" s="186"/>
      <c r="P39" s="793" t="s">
        <v>445</v>
      </c>
      <c r="Q39" s="190"/>
      <c r="R39" s="190"/>
      <c r="S39" s="186"/>
      <c r="T39" s="793" t="s">
        <v>446</v>
      </c>
      <c r="U39" s="190"/>
      <c r="V39" s="190"/>
      <c r="W39" s="186"/>
      <c r="X39" s="793" t="s">
        <v>447</v>
      </c>
      <c r="Y39" s="190"/>
      <c r="Z39" s="190"/>
      <c r="AA39" s="186"/>
      <c r="AB39" s="793" t="s">
        <v>448</v>
      </c>
      <c r="AC39" s="190"/>
      <c r="AD39" s="190"/>
      <c r="AE39" s="186"/>
      <c r="AF39" s="793" t="s">
        <v>449</v>
      </c>
      <c r="AG39" s="190"/>
      <c r="AH39" s="190"/>
      <c r="AI39" s="186"/>
      <c r="AJ39" s="781" t="s">
        <v>450</v>
      </c>
      <c r="AK39" s="781" t="s">
        <v>451</v>
      </c>
      <c r="AL39" s="781" t="s">
        <v>452</v>
      </c>
      <c r="AM39" s="781" t="s">
        <v>453</v>
      </c>
      <c r="AN39" s="781" t="s">
        <v>454</v>
      </c>
      <c r="AO39" s="781" t="s">
        <v>455</v>
      </c>
      <c r="AP39" s="793" t="s">
        <v>456</v>
      </c>
      <c r="AQ39" s="186"/>
      <c r="AR39" s="781" t="s">
        <v>457</v>
      </c>
      <c r="AS39" s="781" t="s">
        <v>458</v>
      </c>
      <c r="AT39" s="781" t="s">
        <v>459</v>
      </c>
      <c r="AU39" s="793" t="s">
        <v>460</v>
      </c>
      <c r="AV39" s="186"/>
      <c r="AW39" s="793" t="s">
        <v>461</v>
      </c>
      <c r="AX39" s="186"/>
      <c r="AY39" s="179" t="s">
        <v>396</v>
      </c>
      <c r="AZ39" s="177"/>
      <c r="BA39" s="177"/>
      <c r="BB39" s="179" t="s">
        <v>429</v>
      </c>
      <c r="BC39" s="177"/>
      <c r="BD39" s="177"/>
      <c r="BE39" s="179" t="s">
        <v>430</v>
      </c>
      <c r="BF39" s="177"/>
      <c r="BG39" s="177"/>
      <c r="BH39" s="179" t="s">
        <v>389</v>
      </c>
      <c r="BI39" s="177"/>
      <c r="BJ39" s="177"/>
      <c r="BK39" s="179" t="s">
        <v>390</v>
      </c>
      <c r="BL39" s="177"/>
      <c r="BM39" s="177"/>
      <c r="BN39" s="179" t="s">
        <v>391</v>
      </c>
      <c r="BO39" s="177"/>
      <c r="BP39" s="177"/>
      <c r="BQ39" s="179" t="s">
        <v>398</v>
      </c>
      <c r="BR39" s="177"/>
      <c r="BS39" s="177"/>
      <c r="BT39" s="179" t="s">
        <v>431</v>
      </c>
      <c r="BU39" s="177"/>
      <c r="BV39" s="177"/>
      <c r="BW39" s="179" t="s">
        <v>394</v>
      </c>
      <c r="BX39" s="177"/>
      <c r="BY39" s="177"/>
      <c r="BZ39" s="179" t="s">
        <v>400</v>
      </c>
      <c r="CA39" s="177"/>
      <c r="CB39" s="178"/>
    </row>
    <row r="40" spans="1:80" ht="13.5" customHeight="1">
      <c r="D40" s="789"/>
      <c r="E40" s="779"/>
      <c r="F40" s="783"/>
      <c r="G40" s="795"/>
      <c r="H40" s="779"/>
      <c r="I40" s="779"/>
      <c r="J40" s="779"/>
      <c r="K40" s="779"/>
      <c r="L40" s="798"/>
      <c r="M40" s="778" t="s">
        <v>462</v>
      </c>
      <c r="N40" s="778" t="s">
        <v>463</v>
      </c>
      <c r="O40" s="778" t="s">
        <v>464</v>
      </c>
      <c r="P40" s="783"/>
      <c r="Q40" s="778" t="s">
        <v>462</v>
      </c>
      <c r="R40" s="778" t="s">
        <v>463</v>
      </c>
      <c r="S40" s="778" t="s">
        <v>464</v>
      </c>
      <c r="T40" s="783"/>
      <c r="U40" s="778" t="s">
        <v>462</v>
      </c>
      <c r="V40" s="778" t="s">
        <v>463</v>
      </c>
      <c r="W40" s="778" t="s">
        <v>464</v>
      </c>
      <c r="X40" s="783"/>
      <c r="Y40" s="778" t="s">
        <v>462</v>
      </c>
      <c r="Z40" s="778" t="s">
        <v>463</v>
      </c>
      <c r="AA40" s="778" t="s">
        <v>464</v>
      </c>
      <c r="AB40" s="783"/>
      <c r="AC40" s="778" t="s">
        <v>462</v>
      </c>
      <c r="AD40" s="778" t="s">
        <v>463</v>
      </c>
      <c r="AE40" s="778" t="s">
        <v>464</v>
      </c>
      <c r="AF40" s="783"/>
      <c r="AG40" s="778" t="s">
        <v>462</v>
      </c>
      <c r="AH40" s="778" t="s">
        <v>463</v>
      </c>
      <c r="AI40" s="778" t="s">
        <v>464</v>
      </c>
      <c r="AJ40" s="779"/>
      <c r="AK40" s="779"/>
      <c r="AL40" s="779"/>
      <c r="AM40" s="779"/>
      <c r="AN40" s="779"/>
      <c r="AO40" s="779"/>
      <c r="AP40" s="783"/>
      <c r="AQ40" s="778" t="s">
        <v>465</v>
      </c>
      <c r="AR40" s="779"/>
      <c r="AS40" s="779"/>
      <c r="AT40" s="779"/>
      <c r="AU40" s="783"/>
      <c r="AV40" s="778" t="s">
        <v>466</v>
      </c>
      <c r="AW40" s="783"/>
      <c r="AX40" s="778" t="s">
        <v>405</v>
      </c>
      <c r="AY40" s="781" t="s">
        <v>467</v>
      </c>
      <c r="AZ40" s="781" t="s">
        <v>407</v>
      </c>
      <c r="BA40" s="793" t="s">
        <v>468</v>
      </c>
      <c r="BB40" s="781" t="s">
        <v>467</v>
      </c>
      <c r="BC40" s="781" t="s">
        <v>407</v>
      </c>
      <c r="BD40" s="793" t="s">
        <v>468</v>
      </c>
      <c r="BE40" s="781" t="s">
        <v>467</v>
      </c>
      <c r="BF40" s="781" t="s">
        <v>407</v>
      </c>
      <c r="BG40" s="793" t="s">
        <v>468</v>
      </c>
      <c r="BH40" s="243" t="s">
        <v>467</v>
      </c>
      <c r="BI40" s="243" t="s">
        <v>407</v>
      </c>
      <c r="BJ40" s="246" t="s">
        <v>468</v>
      </c>
      <c r="BK40" s="243" t="s">
        <v>467</v>
      </c>
      <c r="BL40" s="243" t="s">
        <v>407</v>
      </c>
      <c r="BM40" s="246" t="s">
        <v>468</v>
      </c>
      <c r="BN40" s="243" t="s">
        <v>467</v>
      </c>
      <c r="BO40" s="243" t="s">
        <v>407</v>
      </c>
      <c r="BP40" s="246" t="s">
        <v>468</v>
      </c>
      <c r="BQ40" s="243" t="s">
        <v>467</v>
      </c>
      <c r="BR40" s="243" t="s">
        <v>407</v>
      </c>
      <c r="BS40" s="246" t="s">
        <v>468</v>
      </c>
      <c r="BT40" s="243" t="s">
        <v>467</v>
      </c>
      <c r="BU40" s="243" t="s">
        <v>407</v>
      </c>
      <c r="BV40" s="246" t="s">
        <v>468</v>
      </c>
      <c r="BW40" s="243" t="s">
        <v>467</v>
      </c>
      <c r="BX40" s="243" t="s">
        <v>407</v>
      </c>
      <c r="BY40" s="246" t="s">
        <v>468</v>
      </c>
      <c r="BZ40" s="243" t="s">
        <v>467</v>
      </c>
      <c r="CA40" s="243" t="s">
        <v>407</v>
      </c>
      <c r="CB40" s="243" t="s">
        <v>468</v>
      </c>
    </row>
    <row r="41" spans="1:80">
      <c r="D41" s="789"/>
      <c r="E41" s="779"/>
      <c r="F41" s="783"/>
      <c r="G41" s="795"/>
      <c r="H41" s="779"/>
      <c r="I41" s="779"/>
      <c r="J41" s="779"/>
      <c r="K41" s="779"/>
      <c r="L41" s="798"/>
      <c r="M41" s="779"/>
      <c r="N41" s="779"/>
      <c r="O41" s="779"/>
      <c r="P41" s="783"/>
      <c r="Q41" s="779"/>
      <c r="R41" s="779"/>
      <c r="S41" s="779"/>
      <c r="T41" s="783"/>
      <c r="U41" s="779"/>
      <c r="V41" s="779"/>
      <c r="W41" s="779"/>
      <c r="X41" s="783"/>
      <c r="Y41" s="779"/>
      <c r="Z41" s="779"/>
      <c r="AA41" s="779"/>
      <c r="AB41" s="783"/>
      <c r="AC41" s="779"/>
      <c r="AD41" s="779"/>
      <c r="AE41" s="779"/>
      <c r="AF41" s="783"/>
      <c r="AG41" s="779"/>
      <c r="AH41" s="779"/>
      <c r="AI41" s="779"/>
      <c r="AJ41" s="779"/>
      <c r="AK41" s="779"/>
      <c r="AL41" s="779"/>
      <c r="AM41" s="779"/>
      <c r="AN41" s="779"/>
      <c r="AO41" s="779"/>
      <c r="AP41" s="783"/>
      <c r="AQ41" s="779"/>
      <c r="AR41" s="779"/>
      <c r="AS41" s="779"/>
      <c r="AT41" s="779"/>
      <c r="AU41" s="783"/>
      <c r="AV41" s="779"/>
      <c r="AW41" s="783"/>
      <c r="AX41" s="779"/>
      <c r="AY41" s="779"/>
      <c r="AZ41" s="779"/>
      <c r="BA41" s="783"/>
      <c r="BB41" s="779"/>
      <c r="BC41" s="779"/>
      <c r="BD41" s="783"/>
      <c r="BE41" s="779"/>
      <c r="BF41" s="779"/>
      <c r="BG41" s="783"/>
      <c r="BH41" s="241"/>
      <c r="BI41" s="241"/>
      <c r="BJ41" s="244"/>
      <c r="BK41" s="241"/>
      <c r="BL41" s="241"/>
      <c r="BM41" s="244"/>
      <c r="BN41" s="241"/>
      <c r="BO41" s="241"/>
      <c r="BP41" s="244"/>
      <c r="BQ41" s="241"/>
      <c r="BR41" s="241"/>
      <c r="BS41" s="244"/>
      <c r="BT41" s="241"/>
      <c r="BU41" s="241"/>
      <c r="BV41" s="244"/>
      <c r="BW41" s="241"/>
      <c r="BX41" s="241"/>
      <c r="BY41" s="244"/>
      <c r="BZ41" s="241"/>
      <c r="CA41" s="241"/>
      <c r="CB41" s="241"/>
    </row>
    <row r="42" spans="1:80">
      <c r="D42" s="790"/>
      <c r="E42" s="780"/>
      <c r="F42" s="784"/>
      <c r="G42" s="796"/>
      <c r="H42" s="780"/>
      <c r="I42" s="780"/>
      <c r="J42" s="780"/>
      <c r="K42" s="780"/>
      <c r="L42" s="799"/>
      <c r="M42" s="780"/>
      <c r="N42" s="780"/>
      <c r="O42" s="780"/>
      <c r="P42" s="784"/>
      <c r="Q42" s="780"/>
      <c r="R42" s="780"/>
      <c r="S42" s="780"/>
      <c r="T42" s="784"/>
      <c r="U42" s="780"/>
      <c r="V42" s="780"/>
      <c r="W42" s="780"/>
      <c r="X42" s="784"/>
      <c r="Y42" s="780"/>
      <c r="Z42" s="780"/>
      <c r="AA42" s="780"/>
      <c r="AB42" s="784"/>
      <c r="AC42" s="780"/>
      <c r="AD42" s="780"/>
      <c r="AE42" s="780"/>
      <c r="AF42" s="784"/>
      <c r="AG42" s="780"/>
      <c r="AH42" s="780"/>
      <c r="AI42" s="780"/>
      <c r="AJ42" s="780"/>
      <c r="AK42" s="780"/>
      <c r="AL42" s="780"/>
      <c r="AM42" s="780"/>
      <c r="AN42" s="780"/>
      <c r="AO42" s="780"/>
      <c r="AP42" s="784"/>
      <c r="AQ42" s="780"/>
      <c r="AR42" s="780"/>
      <c r="AS42" s="780"/>
      <c r="AT42" s="780"/>
      <c r="AU42" s="784"/>
      <c r="AV42" s="780"/>
      <c r="AW42" s="784"/>
      <c r="AX42" s="780"/>
      <c r="AY42" s="780"/>
      <c r="AZ42" s="780"/>
      <c r="BA42" s="784"/>
      <c r="BB42" s="780"/>
      <c r="BC42" s="780"/>
      <c r="BD42" s="784"/>
      <c r="BE42" s="780"/>
      <c r="BF42" s="780"/>
      <c r="BG42" s="784"/>
      <c r="BH42" s="242"/>
      <c r="BI42" s="242"/>
      <c r="BJ42" s="245"/>
      <c r="BK42" s="242"/>
      <c r="BL42" s="242"/>
      <c r="BM42" s="245"/>
      <c r="BN42" s="242"/>
      <c r="BO42" s="242"/>
      <c r="BP42" s="245"/>
      <c r="BQ42" s="242"/>
      <c r="BR42" s="242"/>
      <c r="BS42" s="245"/>
      <c r="BT42" s="242"/>
      <c r="BU42" s="242"/>
      <c r="BV42" s="245"/>
      <c r="BW42" s="242"/>
      <c r="BX42" s="242"/>
      <c r="BY42" s="245"/>
      <c r="BZ42" s="242"/>
      <c r="CA42" s="242"/>
      <c r="CB42" s="242"/>
    </row>
    <row r="43" spans="1:80">
      <c r="D43" s="180" t="s">
        <v>469</v>
      </c>
      <c r="E43" s="180" t="s">
        <v>470</v>
      </c>
      <c r="F43" s="180" t="s">
        <v>471</v>
      </c>
      <c r="G43" s="180" t="s">
        <v>470</v>
      </c>
      <c r="H43" s="180" t="s">
        <v>470</v>
      </c>
      <c r="I43" s="180" t="s">
        <v>470</v>
      </c>
      <c r="J43" s="180" t="s">
        <v>470</v>
      </c>
      <c r="K43" s="180" t="s">
        <v>471</v>
      </c>
      <c r="L43" s="180" t="s">
        <v>470</v>
      </c>
      <c r="M43" s="180" t="s">
        <v>409</v>
      </c>
      <c r="N43" s="180" t="s">
        <v>471</v>
      </c>
      <c r="O43" s="180" t="s">
        <v>470</v>
      </c>
      <c r="P43" s="180" t="s">
        <v>470</v>
      </c>
      <c r="Q43" s="180" t="s">
        <v>470</v>
      </c>
      <c r="R43" s="180" t="s">
        <v>470</v>
      </c>
      <c r="S43" s="180" t="s">
        <v>471</v>
      </c>
      <c r="T43" s="180" t="s">
        <v>470</v>
      </c>
      <c r="U43" s="180" t="s">
        <v>470</v>
      </c>
      <c r="V43" s="180" t="s">
        <v>471</v>
      </c>
      <c r="W43" s="180" t="s">
        <v>470</v>
      </c>
      <c r="X43" s="180" t="s">
        <v>470</v>
      </c>
      <c r="Y43" s="180" t="s">
        <v>470</v>
      </c>
      <c r="Z43" s="180" t="s">
        <v>470</v>
      </c>
      <c r="AA43" s="180" t="s">
        <v>471</v>
      </c>
      <c r="AB43" s="180" t="s">
        <v>471</v>
      </c>
      <c r="AC43" s="180" t="s">
        <v>471</v>
      </c>
      <c r="AD43" s="180" t="s">
        <v>470</v>
      </c>
      <c r="AE43" s="180" t="s">
        <v>470</v>
      </c>
      <c r="AF43" s="180" t="s">
        <v>471</v>
      </c>
      <c r="AG43" s="180" t="s">
        <v>471</v>
      </c>
      <c r="AH43" s="180" t="s">
        <v>471</v>
      </c>
      <c r="AI43" s="180" t="s">
        <v>471</v>
      </c>
      <c r="AJ43" s="180" t="s">
        <v>470</v>
      </c>
      <c r="AK43" s="182" t="s">
        <v>356</v>
      </c>
      <c r="AL43" s="182" t="s">
        <v>472</v>
      </c>
      <c r="AM43" s="182" t="s">
        <v>353</v>
      </c>
      <c r="AN43" s="182" t="s">
        <v>469</v>
      </c>
      <c r="AO43" s="182" t="s">
        <v>472</v>
      </c>
      <c r="AP43" s="182" t="s">
        <v>469</v>
      </c>
      <c r="AQ43" s="180" t="s">
        <v>470</v>
      </c>
      <c r="AR43" s="182" t="s">
        <v>469</v>
      </c>
      <c r="AS43" s="182" t="s">
        <v>469</v>
      </c>
      <c r="AT43" s="182" t="s">
        <v>469</v>
      </c>
      <c r="AU43" s="182" t="s">
        <v>472</v>
      </c>
      <c r="AV43" s="180" t="s">
        <v>471</v>
      </c>
      <c r="AW43" s="182" t="s">
        <v>356</v>
      </c>
      <c r="AX43" s="182" t="s">
        <v>473</v>
      </c>
      <c r="AY43" s="182" t="s">
        <v>473</v>
      </c>
      <c r="AZ43" s="180" t="s">
        <v>471</v>
      </c>
      <c r="BA43" s="182" t="s">
        <v>472</v>
      </c>
      <c r="BB43" s="182" t="s">
        <v>473</v>
      </c>
      <c r="BC43" s="180" t="s">
        <v>470</v>
      </c>
      <c r="BD43" s="182" t="s">
        <v>469</v>
      </c>
      <c r="BE43" s="182" t="s">
        <v>473</v>
      </c>
      <c r="BF43" s="180" t="s">
        <v>470</v>
      </c>
      <c r="BG43" s="182" t="s">
        <v>469</v>
      </c>
      <c r="BH43" s="182" t="s">
        <v>474</v>
      </c>
      <c r="BI43" s="180" t="s">
        <v>470</v>
      </c>
      <c r="BJ43" s="182" t="s">
        <v>472</v>
      </c>
      <c r="BK43" s="182" t="s">
        <v>474</v>
      </c>
      <c r="BL43" s="180" t="s">
        <v>471</v>
      </c>
      <c r="BM43" s="182" t="s">
        <v>469</v>
      </c>
      <c r="BN43" s="182" t="s">
        <v>473</v>
      </c>
      <c r="BO43" s="180" t="s">
        <v>471</v>
      </c>
      <c r="BP43" s="182" t="s">
        <v>472</v>
      </c>
      <c r="BQ43" s="182" t="s">
        <v>473</v>
      </c>
      <c r="BR43" s="180" t="s">
        <v>470</v>
      </c>
      <c r="BS43" s="182" t="s">
        <v>469</v>
      </c>
      <c r="BT43" s="182" t="s">
        <v>474</v>
      </c>
      <c r="BU43" s="180" t="s">
        <v>471</v>
      </c>
      <c r="BV43" s="182" t="s">
        <v>472</v>
      </c>
      <c r="BW43" s="182" t="s">
        <v>473</v>
      </c>
      <c r="BX43" s="180" t="s">
        <v>470</v>
      </c>
      <c r="BY43" s="182" t="s">
        <v>472</v>
      </c>
      <c r="BZ43" s="182" t="s">
        <v>474</v>
      </c>
      <c r="CA43" s="180" t="s">
        <v>471</v>
      </c>
      <c r="CB43" s="182" t="s">
        <v>472</v>
      </c>
    </row>
    <row r="44" spans="1:80">
      <c r="D44" s="183">
        <v>4</v>
      </c>
      <c r="E44" s="188" t="s">
        <v>475</v>
      </c>
      <c r="F44" s="188" t="s">
        <v>476</v>
      </c>
      <c r="G44" s="188" t="s">
        <v>477</v>
      </c>
      <c r="H44" s="189" t="s">
        <v>478</v>
      </c>
      <c r="I44" s="189" t="s">
        <v>479</v>
      </c>
      <c r="J44" s="189" t="s">
        <v>480</v>
      </c>
      <c r="K44" s="189" t="s">
        <v>479</v>
      </c>
      <c r="L44" s="189" t="s">
        <v>479</v>
      </c>
      <c r="M44" s="189" t="s">
        <v>479</v>
      </c>
      <c r="N44" s="189" t="s">
        <v>479</v>
      </c>
      <c r="O44" s="189" t="s">
        <v>479</v>
      </c>
      <c r="P44" s="189" t="s">
        <v>479</v>
      </c>
      <c r="Q44" s="189" t="s">
        <v>479</v>
      </c>
      <c r="R44" s="189" t="s">
        <v>479</v>
      </c>
      <c r="S44" s="189" t="s">
        <v>479</v>
      </c>
      <c r="T44" s="189" t="s">
        <v>479</v>
      </c>
      <c r="U44" s="189" t="s">
        <v>479</v>
      </c>
      <c r="V44" s="189" t="s">
        <v>479</v>
      </c>
      <c r="W44" s="189" t="s">
        <v>479</v>
      </c>
      <c r="X44" s="189" t="s">
        <v>479</v>
      </c>
      <c r="Y44" s="189" t="s">
        <v>479</v>
      </c>
      <c r="Z44" s="189" t="s">
        <v>479</v>
      </c>
      <c r="AA44" s="189" t="s">
        <v>479</v>
      </c>
      <c r="AB44" s="189" t="s">
        <v>479</v>
      </c>
      <c r="AC44" s="189" t="s">
        <v>479</v>
      </c>
      <c r="AD44" s="189" t="s">
        <v>479</v>
      </c>
      <c r="AE44" s="189" t="s">
        <v>479</v>
      </c>
      <c r="AF44" s="189" t="s">
        <v>479</v>
      </c>
      <c r="AG44" s="189" t="s">
        <v>479</v>
      </c>
      <c r="AH44" s="189" t="s">
        <v>479</v>
      </c>
      <c r="AI44" s="189" t="s">
        <v>479</v>
      </c>
      <c r="AJ44" s="189" t="s">
        <v>479</v>
      </c>
      <c r="AK44" s="183">
        <v>1</v>
      </c>
      <c r="AL44" s="183">
        <v>1</v>
      </c>
      <c r="AM44" s="183">
        <v>1</v>
      </c>
      <c r="AN44" s="183">
        <v>1</v>
      </c>
      <c r="AO44" s="183">
        <v>1</v>
      </c>
      <c r="AP44" s="183">
        <v>1</v>
      </c>
      <c r="AQ44" s="189" t="s">
        <v>481</v>
      </c>
      <c r="AR44" s="183">
        <v>1</v>
      </c>
      <c r="AS44" s="183">
        <v>1</v>
      </c>
      <c r="AT44" s="183">
        <v>1</v>
      </c>
      <c r="AU44" s="183">
        <v>1</v>
      </c>
      <c r="AV44" s="189" t="s">
        <v>481</v>
      </c>
      <c r="AW44" s="183">
        <v>1</v>
      </c>
      <c r="AX44" s="182"/>
      <c r="AY44" s="182"/>
      <c r="AZ44" s="189"/>
      <c r="BA44" s="183"/>
      <c r="BB44" s="182"/>
      <c r="BC44" s="189"/>
      <c r="BD44" s="183">
        <v>1</v>
      </c>
      <c r="BE44" s="182"/>
      <c r="BF44" s="189"/>
      <c r="BG44" s="183">
        <v>1</v>
      </c>
      <c r="BH44" s="182"/>
      <c r="BI44" s="189"/>
      <c r="BJ44" s="183">
        <v>1</v>
      </c>
      <c r="BK44" s="182"/>
      <c r="BL44" s="189"/>
      <c r="BM44" s="183">
        <v>1</v>
      </c>
      <c r="BN44" s="182"/>
      <c r="BO44" s="189"/>
      <c r="BP44" s="183">
        <v>1</v>
      </c>
      <c r="BQ44" s="182"/>
      <c r="BR44" s="189"/>
      <c r="BS44" s="183">
        <v>1</v>
      </c>
      <c r="BT44" s="182"/>
      <c r="BU44" s="189"/>
      <c r="BV44" s="183">
        <v>1</v>
      </c>
      <c r="BW44" s="182"/>
      <c r="BX44" s="189"/>
      <c r="BY44" s="183">
        <v>1</v>
      </c>
      <c r="BZ44" s="182"/>
      <c r="CA44" s="189"/>
      <c r="CB44" s="183">
        <v>1</v>
      </c>
    </row>
    <row r="45" spans="1:80">
      <c r="A45" s="272">
        <v>130</v>
      </c>
      <c r="D45" s="184"/>
      <c r="E45" s="269">
        <f t="shared" ref="E45:BP45" ca="1" si="5">INDIRECT($A$1&amp;($A45+E$1))</f>
        <v>0</v>
      </c>
      <c r="F45" s="269">
        <f t="shared" ca="1" si="5"/>
        <v>0</v>
      </c>
      <c r="G45" s="269">
        <f t="shared" ca="1" si="5"/>
        <v>0</v>
      </c>
      <c r="H45" s="269">
        <f t="shared" ca="1" si="5"/>
        <v>0</v>
      </c>
      <c r="I45" s="269">
        <f t="shared" ca="1" si="5"/>
        <v>0</v>
      </c>
      <c r="J45" s="269">
        <f t="shared" ca="1" si="5"/>
        <v>0</v>
      </c>
      <c r="K45" s="269">
        <f t="shared" ca="1" si="5"/>
        <v>0</v>
      </c>
      <c r="L45" s="269">
        <f t="shared" ca="1" si="5"/>
        <v>0</v>
      </c>
      <c r="M45" s="269">
        <f t="shared" ca="1" si="5"/>
        <v>0</v>
      </c>
      <c r="N45" s="269">
        <f t="shared" ca="1" si="5"/>
        <v>0</v>
      </c>
      <c r="O45" s="269">
        <f t="shared" ca="1" si="5"/>
        <v>0</v>
      </c>
      <c r="P45" s="269">
        <f t="shared" ca="1" si="5"/>
        <v>0</v>
      </c>
      <c r="Q45" s="269">
        <f t="shared" ca="1" si="5"/>
        <v>0</v>
      </c>
      <c r="R45" s="269">
        <f t="shared" ca="1" si="5"/>
        <v>0</v>
      </c>
      <c r="S45" s="269">
        <f t="shared" ca="1" si="5"/>
        <v>0</v>
      </c>
      <c r="T45" s="269">
        <f t="shared" ca="1" si="5"/>
        <v>0</v>
      </c>
      <c r="U45" s="269">
        <f t="shared" ca="1" si="5"/>
        <v>0</v>
      </c>
      <c r="V45" s="269">
        <f t="shared" ca="1" si="5"/>
        <v>0</v>
      </c>
      <c r="W45" s="269">
        <f t="shared" ca="1" si="5"/>
        <v>0</v>
      </c>
      <c r="X45" s="269">
        <f t="shared" ca="1" si="5"/>
        <v>0</v>
      </c>
      <c r="Y45" s="269">
        <f t="shared" ca="1" si="5"/>
        <v>0</v>
      </c>
      <c r="Z45" s="269">
        <f t="shared" ca="1" si="5"/>
        <v>0</v>
      </c>
      <c r="AA45" s="269">
        <f t="shared" ca="1" si="5"/>
        <v>0</v>
      </c>
      <c r="AB45" s="269">
        <f t="shared" ca="1" si="5"/>
        <v>0</v>
      </c>
      <c r="AC45" s="269">
        <f t="shared" ca="1" si="5"/>
        <v>0</v>
      </c>
      <c r="AD45" s="269">
        <f t="shared" ca="1" si="5"/>
        <v>0</v>
      </c>
      <c r="AE45" s="269">
        <f t="shared" ca="1" si="5"/>
        <v>0</v>
      </c>
      <c r="AF45" s="269">
        <f t="shared" ca="1" si="5"/>
        <v>0</v>
      </c>
      <c r="AG45" s="269">
        <f t="shared" ca="1" si="5"/>
        <v>0</v>
      </c>
      <c r="AH45" s="269">
        <f t="shared" ca="1" si="5"/>
        <v>0</v>
      </c>
      <c r="AI45" s="269">
        <f t="shared" ca="1" si="5"/>
        <v>0</v>
      </c>
      <c r="AJ45" s="269">
        <f t="shared" ca="1" si="5"/>
        <v>0</v>
      </c>
      <c r="AK45" s="269" t="str">
        <f t="shared" ca="1" si="5"/>
        <v/>
      </c>
      <c r="AL45" s="269" t="str">
        <f t="shared" ca="1" si="5"/>
        <v/>
      </c>
      <c r="AM45" s="269" t="str">
        <f t="shared" ca="1" si="5"/>
        <v/>
      </c>
      <c r="AN45" s="269" t="str">
        <f t="shared" ca="1" si="5"/>
        <v/>
      </c>
      <c r="AO45" s="269" t="str">
        <f t="shared" ca="1" si="5"/>
        <v/>
      </c>
      <c r="AP45" s="269" t="str">
        <f t="shared" ca="1" si="5"/>
        <v/>
      </c>
      <c r="AQ45" s="269">
        <f t="shared" ca="1" si="5"/>
        <v>0</v>
      </c>
      <c r="AR45" s="269" t="str">
        <f t="shared" ca="1" si="5"/>
        <v/>
      </c>
      <c r="AS45" s="269" t="str">
        <f t="shared" ca="1" si="5"/>
        <v/>
      </c>
      <c r="AT45" s="269" t="str">
        <f t="shared" ca="1" si="5"/>
        <v/>
      </c>
      <c r="AU45" s="269" t="str">
        <f t="shared" ca="1" si="5"/>
        <v/>
      </c>
      <c r="AV45" s="269">
        <f t="shared" ca="1" si="5"/>
        <v>0</v>
      </c>
      <c r="AW45" s="269" t="str">
        <f t="shared" ca="1" si="5"/>
        <v/>
      </c>
      <c r="AX45" s="269" t="str">
        <f t="shared" ca="1" si="5"/>
        <v/>
      </c>
      <c r="AY45" s="269" t="str">
        <f t="shared" ca="1" si="5"/>
        <v/>
      </c>
      <c r="AZ45" s="269">
        <f t="shared" ca="1" si="5"/>
        <v>0</v>
      </c>
      <c r="BA45" s="269" t="str">
        <f t="shared" ca="1" si="5"/>
        <v/>
      </c>
      <c r="BB45" s="269" t="str">
        <f t="shared" ca="1" si="5"/>
        <v/>
      </c>
      <c r="BC45" s="269">
        <f t="shared" ca="1" si="5"/>
        <v>0</v>
      </c>
      <c r="BD45" s="269" t="str">
        <f t="shared" ca="1" si="5"/>
        <v/>
      </c>
      <c r="BE45" s="269" t="str">
        <f t="shared" ca="1" si="5"/>
        <v/>
      </c>
      <c r="BF45" s="269">
        <f t="shared" ca="1" si="5"/>
        <v>0</v>
      </c>
      <c r="BG45" s="269" t="str">
        <f t="shared" ca="1" si="5"/>
        <v/>
      </c>
      <c r="BH45" s="269" t="str">
        <f t="shared" ca="1" si="5"/>
        <v/>
      </c>
      <c r="BI45" s="269">
        <f t="shared" ca="1" si="5"/>
        <v>0</v>
      </c>
      <c r="BJ45" s="269" t="str">
        <f t="shared" ca="1" si="5"/>
        <v/>
      </c>
      <c r="BK45" s="269" t="str">
        <f t="shared" ca="1" si="5"/>
        <v/>
      </c>
      <c r="BL45" s="269">
        <f t="shared" ca="1" si="5"/>
        <v>0</v>
      </c>
      <c r="BM45" s="269" t="str">
        <f t="shared" ca="1" si="5"/>
        <v/>
      </c>
      <c r="BN45" s="269" t="str">
        <f t="shared" ca="1" si="5"/>
        <v/>
      </c>
      <c r="BO45" s="269">
        <f t="shared" ca="1" si="5"/>
        <v>0</v>
      </c>
      <c r="BP45" s="269" t="str">
        <f t="shared" ca="1" si="5"/>
        <v/>
      </c>
      <c r="BQ45" s="269" t="str">
        <f t="shared" ref="BQ45:CB45" ca="1" si="6">INDIRECT($A$1&amp;($A45+BQ$1))</f>
        <v/>
      </c>
      <c r="BR45" s="269">
        <f t="shared" ca="1" si="6"/>
        <v>0</v>
      </c>
      <c r="BS45" s="269" t="str">
        <f t="shared" ca="1" si="6"/>
        <v/>
      </c>
      <c r="BT45" s="269" t="str">
        <f t="shared" ca="1" si="6"/>
        <v/>
      </c>
      <c r="BU45" s="269">
        <f t="shared" ca="1" si="6"/>
        <v>0</v>
      </c>
      <c r="BV45" s="269" t="str">
        <f t="shared" ca="1" si="6"/>
        <v/>
      </c>
      <c r="BW45" s="269" t="str">
        <f t="shared" ca="1" si="6"/>
        <v/>
      </c>
      <c r="BX45" s="269">
        <f t="shared" ca="1" si="6"/>
        <v>0</v>
      </c>
      <c r="BY45" s="269" t="str">
        <f t="shared" ca="1" si="6"/>
        <v/>
      </c>
      <c r="BZ45" s="269" t="str">
        <f t="shared" ca="1" si="6"/>
        <v/>
      </c>
      <c r="CA45" s="269">
        <f t="shared" ca="1" si="6"/>
        <v>0</v>
      </c>
      <c r="CB45" s="269" t="str">
        <f t="shared" ca="1" si="6"/>
        <v/>
      </c>
    </row>
    <row r="47" spans="1:80">
      <c r="D47" s="176" t="s">
        <v>488</v>
      </c>
      <c r="AF47" t="str">
        <f>D47</f>
        <v>様式ロ－２　建設混合廃棄物焼却・減容施設（熱回収施設、単純焼却施設）</v>
      </c>
    </row>
    <row r="48" spans="1:80">
      <c r="D48" s="788" t="s">
        <v>330</v>
      </c>
      <c r="E48" s="179" t="s">
        <v>489</v>
      </c>
      <c r="F48" s="177"/>
      <c r="G48" s="178"/>
      <c r="H48" s="179" t="s">
        <v>372</v>
      </c>
      <c r="I48" s="177"/>
      <c r="J48" s="177"/>
      <c r="K48" s="178"/>
      <c r="L48" s="179" t="s">
        <v>373</v>
      </c>
      <c r="M48" s="177"/>
      <c r="N48" s="177"/>
      <c r="O48" s="177"/>
      <c r="P48" s="177"/>
      <c r="Q48" s="177"/>
      <c r="R48" s="178"/>
      <c r="S48" s="179" t="s">
        <v>490</v>
      </c>
      <c r="T48" s="177"/>
      <c r="U48" s="177"/>
      <c r="V48" s="177"/>
      <c r="W48" s="177"/>
      <c r="X48" s="177"/>
      <c r="Y48" s="177"/>
      <c r="Z48" s="178"/>
      <c r="AA48" s="185" t="s">
        <v>420</v>
      </c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  <c r="BB48" s="177"/>
      <c r="BC48" s="177"/>
      <c r="BD48" s="178"/>
    </row>
    <row r="49" spans="1:82" ht="13.15" customHeight="1">
      <c r="D49" s="789"/>
      <c r="E49" s="778" t="s">
        <v>491</v>
      </c>
      <c r="F49" s="778" t="s">
        <v>492</v>
      </c>
      <c r="G49" s="778" t="s">
        <v>493</v>
      </c>
      <c r="H49" s="778" t="s">
        <v>439</v>
      </c>
      <c r="I49" s="782" t="s">
        <v>494</v>
      </c>
      <c r="J49" s="794"/>
      <c r="K49" s="778" t="s">
        <v>495</v>
      </c>
      <c r="L49" s="781" t="s">
        <v>378</v>
      </c>
      <c r="M49" s="781" t="s">
        <v>441</v>
      </c>
      <c r="N49" s="781" t="s">
        <v>496</v>
      </c>
      <c r="O49" s="781" t="s">
        <v>381</v>
      </c>
      <c r="P49" s="793" t="s">
        <v>497</v>
      </c>
      <c r="Q49" s="186"/>
      <c r="R49" s="781" t="s">
        <v>498</v>
      </c>
      <c r="S49" s="781" t="s">
        <v>499</v>
      </c>
      <c r="T49" s="793" t="s">
        <v>500</v>
      </c>
      <c r="U49" s="186"/>
      <c r="V49" s="781" t="s">
        <v>501</v>
      </c>
      <c r="W49" s="793" t="s">
        <v>502</v>
      </c>
      <c r="X49" s="186"/>
      <c r="Y49" s="793" t="s">
        <v>503</v>
      </c>
      <c r="Z49" s="186"/>
      <c r="AA49" s="179" t="s">
        <v>504</v>
      </c>
      <c r="AB49" s="177"/>
      <c r="AC49" s="177"/>
      <c r="AD49" s="179" t="s">
        <v>505</v>
      </c>
      <c r="AE49" s="177"/>
      <c r="AF49" s="177"/>
      <c r="AG49" s="179" t="s">
        <v>506</v>
      </c>
      <c r="AH49" s="177"/>
      <c r="AI49" s="177"/>
      <c r="AJ49" s="179" t="s">
        <v>389</v>
      </c>
      <c r="AK49" s="177"/>
      <c r="AL49" s="177"/>
      <c r="AM49" s="179" t="s">
        <v>507</v>
      </c>
      <c r="AN49" s="177"/>
      <c r="AO49" s="177"/>
      <c r="AP49" s="179" t="s">
        <v>508</v>
      </c>
      <c r="AQ49" s="177"/>
      <c r="AR49" s="177"/>
      <c r="AS49" s="179" t="s">
        <v>509</v>
      </c>
      <c r="AT49" s="177"/>
      <c r="AU49" s="177"/>
      <c r="AV49" s="179" t="s">
        <v>510</v>
      </c>
      <c r="AW49" s="177"/>
      <c r="AX49" s="177"/>
      <c r="AY49" s="179" t="s">
        <v>511</v>
      </c>
      <c r="AZ49" s="177"/>
      <c r="BA49" s="177"/>
      <c r="BB49" s="179" t="s">
        <v>512</v>
      </c>
      <c r="BC49" s="177"/>
      <c r="BD49" s="178"/>
    </row>
    <row r="50" spans="1:82">
      <c r="D50" s="789"/>
      <c r="E50" s="779"/>
      <c r="F50" s="779"/>
      <c r="G50" s="779"/>
      <c r="H50" s="779"/>
      <c r="I50" s="783"/>
      <c r="J50" s="795"/>
      <c r="K50" s="779"/>
      <c r="L50" s="779"/>
      <c r="M50" s="779"/>
      <c r="N50" s="779"/>
      <c r="O50" s="779"/>
      <c r="P50" s="783"/>
      <c r="Q50" s="778" t="s">
        <v>513</v>
      </c>
      <c r="R50" s="779"/>
      <c r="S50" s="779"/>
      <c r="T50" s="783"/>
      <c r="U50" s="778" t="s">
        <v>514</v>
      </c>
      <c r="V50" s="779"/>
      <c r="W50" s="783"/>
      <c r="X50" s="778" t="s">
        <v>466</v>
      </c>
      <c r="Y50" s="783"/>
      <c r="Z50" s="778" t="s">
        <v>405</v>
      </c>
      <c r="AA50" s="781" t="s">
        <v>467</v>
      </c>
      <c r="AB50" s="781" t="s">
        <v>407</v>
      </c>
      <c r="AC50" s="793" t="s">
        <v>468</v>
      </c>
      <c r="AD50" s="781" t="s">
        <v>467</v>
      </c>
      <c r="AE50" s="781" t="s">
        <v>407</v>
      </c>
      <c r="AF50" s="793" t="s">
        <v>468</v>
      </c>
      <c r="AG50" s="781" t="s">
        <v>467</v>
      </c>
      <c r="AH50" s="781" t="s">
        <v>407</v>
      </c>
      <c r="AI50" s="793" t="s">
        <v>468</v>
      </c>
      <c r="AJ50" s="781" t="s">
        <v>467</v>
      </c>
      <c r="AK50" s="781" t="s">
        <v>407</v>
      </c>
      <c r="AL50" s="793" t="s">
        <v>468</v>
      </c>
      <c r="AM50" s="781" t="s">
        <v>467</v>
      </c>
      <c r="AN50" s="781" t="s">
        <v>407</v>
      </c>
      <c r="AO50" s="793" t="s">
        <v>468</v>
      </c>
      <c r="AP50" s="781" t="s">
        <v>467</v>
      </c>
      <c r="AQ50" s="781" t="s">
        <v>407</v>
      </c>
      <c r="AR50" s="793" t="s">
        <v>468</v>
      </c>
      <c r="AS50" s="781" t="s">
        <v>467</v>
      </c>
      <c r="AT50" s="781" t="s">
        <v>407</v>
      </c>
      <c r="AU50" s="793" t="s">
        <v>468</v>
      </c>
      <c r="AV50" s="781" t="s">
        <v>467</v>
      </c>
      <c r="AW50" s="781" t="s">
        <v>407</v>
      </c>
      <c r="AX50" s="793" t="s">
        <v>468</v>
      </c>
      <c r="AY50" s="781" t="s">
        <v>467</v>
      </c>
      <c r="AZ50" s="781" t="s">
        <v>407</v>
      </c>
      <c r="BA50" s="793" t="s">
        <v>468</v>
      </c>
      <c r="BB50" s="243" t="s">
        <v>467</v>
      </c>
      <c r="BC50" s="243" t="s">
        <v>407</v>
      </c>
      <c r="BD50" s="243" t="s">
        <v>468</v>
      </c>
    </row>
    <row r="51" spans="1:82" ht="13.15" customHeight="1">
      <c r="D51" s="789"/>
      <c r="E51" s="779"/>
      <c r="F51" s="779"/>
      <c r="G51" s="779"/>
      <c r="H51" s="779"/>
      <c r="I51" s="783"/>
      <c r="J51" s="795"/>
      <c r="K51" s="779"/>
      <c r="L51" s="779"/>
      <c r="M51" s="779"/>
      <c r="N51" s="779"/>
      <c r="O51" s="779"/>
      <c r="P51" s="783"/>
      <c r="Q51" s="779"/>
      <c r="R51" s="779"/>
      <c r="S51" s="779"/>
      <c r="T51" s="783"/>
      <c r="U51" s="779"/>
      <c r="V51" s="779"/>
      <c r="W51" s="783"/>
      <c r="X51" s="779"/>
      <c r="Y51" s="783"/>
      <c r="Z51" s="779"/>
      <c r="AA51" s="779"/>
      <c r="AB51" s="779"/>
      <c r="AC51" s="783"/>
      <c r="AD51" s="779"/>
      <c r="AE51" s="779"/>
      <c r="AF51" s="783"/>
      <c r="AG51" s="779"/>
      <c r="AH51" s="779"/>
      <c r="AI51" s="783"/>
      <c r="AJ51" s="779"/>
      <c r="AK51" s="779"/>
      <c r="AL51" s="783"/>
      <c r="AM51" s="779"/>
      <c r="AN51" s="779"/>
      <c r="AO51" s="783"/>
      <c r="AP51" s="779"/>
      <c r="AQ51" s="779"/>
      <c r="AR51" s="783"/>
      <c r="AS51" s="779"/>
      <c r="AT51" s="779"/>
      <c r="AU51" s="783"/>
      <c r="AV51" s="779"/>
      <c r="AW51" s="779"/>
      <c r="AX51" s="783"/>
      <c r="AY51" s="779"/>
      <c r="AZ51" s="779"/>
      <c r="BA51" s="783"/>
      <c r="BB51" s="241"/>
      <c r="BC51" s="241"/>
      <c r="BD51" s="241"/>
    </row>
    <row r="52" spans="1:82">
      <c r="D52" s="790"/>
      <c r="E52" s="780"/>
      <c r="F52" s="780"/>
      <c r="G52" s="780"/>
      <c r="H52" s="780"/>
      <c r="I52" s="784"/>
      <c r="J52" s="796"/>
      <c r="K52" s="780"/>
      <c r="L52" s="780"/>
      <c r="M52" s="780"/>
      <c r="N52" s="780"/>
      <c r="O52" s="780"/>
      <c r="P52" s="784"/>
      <c r="Q52" s="780"/>
      <c r="R52" s="780"/>
      <c r="S52" s="780"/>
      <c r="T52" s="784"/>
      <c r="U52" s="780"/>
      <c r="V52" s="780"/>
      <c r="W52" s="784"/>
      <c r="X52" s="780"/>
      <c r="Y52" s="784"/>
      <c r="Z52" s="780"/>
      <c r="AA52" s="780"/>
      <c r="AB52" s="780"/>
      <c r="AC52" s="784"/>
      <c r="AD52" s="780"/>
      <c r="AE52" s="780"/>
      <c r="AF52" s="784"/>
      <c r="AG52" s="780"/>
      <c r="AH52" s="780"/>
      <c r="AI52" s="784"/>
      <c r="AJ52" s="780"/>
      <c r="AK52" s="780"/>
      <c r="AL52" s="784"/>
      <c r="AM52" s="780"/>
      <c r="AN52" s="780"/>
      <c r="AO52" s="784"/>
      <c r="AP52" s="780"/>
      <c r="AQ52" s="780"/>
      <c r="AR52" s="784"/>
      <c r="AS52" s="780"/>
      <c r="AT52" s="780"/>
      <c r="AU52" s="784"/>
      <c r="AV52" s="780"/>
      <c r="AW52" s="780"/>
      <c r="AX52" s="784"/>
      <c r="AY52" s="780"/>
      <c r="AZ52" s="780"/>
      <c r="BA52" s="784"/>
      <c r="BB52" s="242"/>
      <c r="BC52" s="242"/>
      <c r="BD52" s="242"/>
    </row>
    <row r="53" spans="1:82">
      <c r="D53" s="180" t="s">
        <v>472</v>
      </c>
      <c r="E53" s="182" t="s">
        <v>472</v>
      </c>
      <c r="F53" s="182" t="s">
        <v>472</v>
      </c>
      <c r="G53" s="182" t="s">
        <v>472</v>
      </c>
      <c r="H53" s="180" t="s">
        <v>470</v>
      </c>
      <c r="I53" s="180" t="s">
        <v>470</v>
      </c>
      <c r="J53" s="180" t="s">
        <v>470</v>
      </c>
      <c r="K53" s="180" t="s">
        <v>470</v>
      </c>
      <c r="L53" s="180" t="s">
        <v>470</v>
      </c>
      <c r="M53" s="180" t="s">
        <v>470</v>
      </c>
      <c r="N53" s="180" t="s">
        <v>470</v>
      </c>
      <c r="O53" s="180" t="s">
        <v>470</v>
      </c>
      <c r="P53" s="180" t="s">
        <v>470</v>
      </c>
      <c r="Q53" s="180" t="s">
        <v>470</v>
      </c>
      <c r="R53" s="180" t="s">
        <v>470</v>
      </c>
      <c r="S53" s="182" t="s">
        <v>472</v>
      </c>
      <c r="T53" s="182" t="s">
        <v>472</v>
      </c>
      <c r="U53" s="180" t="s">
        <v>470</v>
      </c>
      <c r="V53" s="182" t="s">
        <v>472</v>
      </c>
      <c r="W53" s="182" t="s">
        <v>472</v>
      </c>
      <c r="X53" s="180" t="s">
        <v>470</v>
      </c>
      <c r="Y53" s="182" t="s">
        <v>472</v>
      </c>
      <c r="Z53" s="182" t="s">
        <v>473</v>
      </c>
      <c r="AA53" s="182" t="s">
        <v>473</v>
      </c>
      <c r="AB53" s="180" t="s">
        <v>470</v>
      </c>
      <c r="AC53" s="182" t="s">
        <v>472</v>
      </c>
      <c r="AD53" s="182" t="s">
        <v>473</v>
      </c>
      <c r="AE53" s="180" t="s">
        <v>470</v>
      </c>
      <c r="AF53" s="182" t="s">
        <v>472</v>
      </c>
      <c r="AG53" s="182" t="s">
        <v>473</v>
      </c>
      <c r="AH53" s="180" t="s">
        <v>470</v>
      </c>
      <c r="AI53" s="182" t="s">
        <v>472</v>
      </c>
      <c r="AJ53" s="182" t="s">
        <v>473</v>
      </c>
      <c r="AK53" s="180" t="s">
        <v>470</v>
      </c>
      <c r="AL53" s="182" t="s">
        <v>472</v>
      </c>
      <c r="AM53" s="182" t="s">
        <v>473</v>
      </c>
      <c r="AN53" s="180" t="s">
        <v>470</v>
      </c>
      <c r="AO53" s="182" t="s">
        <v>472</v>
      </c>
      <c r="AP53" s="182" t="s">
        <v>473</v>
      </c>
      <c r="AQ53" s="180" t="s">
        <v>470</v>
      </c>
      <c r="AR53" s="182" t="s">
        <v>472</v>
      </c>
      <c r="AS53" s="182" t="s">
        <v>473</v>
      </c>
      <c r="AT53" s="180" t="s">
        <v>470</v>
      </c>
      <c r="AU53" s="182" t="s">
        <v>472</v>
      </c>
      <c r="AV53" s="182" t="s">
        <v>473</v>
      </c>
      <c r="AW53" s="180" t="s">
        <v>470</v>
      </c>
      <c r="AX53" s="182" t="s">
        <v>472</v>
      </c>
      <c r="AY53" s="182" t="s">
        <v>473</v>
      </c>
      <c r="AZ53" s="180" t="s">
        <v>470</v>
      </c>
      <c r="BA53" s="182" t="s">
        <v>472</v>
      </c>
      <c r="BB53" s="182" t="s">
        <v>473</v>
      </c>
      <c r="BC53" s="180" t="s">
        <v>470</v>
      </c>
      <c r="BD53" s="182" t="s">
        <v>472</v>
      </c>
    </row>
    <row r="54" spans="1:82">
      <c r="D54" s="183">
        <v>4</v>
      </c>
      <c r="E54" s="183">
        <v>1</v>
      </c>
      <c r="F54" s="183">
        <v>1</v>
      </c>
      <c r="G54" s="183">
        <v>1</v>
      </c>
      <c r="H54" s="188" t="s">
        <v>475</v>
      </c>
      <c r="I54" s="188" t="s">
        <v>476</v>
      </c>
      <c r="J54" s="188" t="s">
        <v>477</v>
      </c>
      <c r="K54" s="188" t="s">
        <v>515</v>
      </c>
      <c r="L54" s="189" t="s">
        <v>480</v>
      </c>
      <c r="M54" s="189" t="s">
        <v>479</v>
      </c>
      <c r="N54" s="189" t="s">
        <v>479</v>
      </c>
      <c r="O54" s="189" t="s">
        <v>480</v>
      </c>
      <c r="P54" s="189" t="s">
        <v>479</v>
      </c>
      <c r="Q54" s="189" t="s">
        <v>479</v>
      </c>
      <c r="R54" s="189" t="s">
        <v>479</v>
      </c>
      <c r="S54" s="183">
        <v>1</v>
      </c>
      <c r="T54" s="183">
        <v>1</v>
      </c>
      <c r="U54" s="189" t="s">
        <v>516</v>
      </c>
      <c r="V54" s="183">
        <v>1</v>
      </c>
      <c r="W54" s="183">
        <v>1</v>
      </c>
      <c r="X54" s="189" t="s">
        <v>516</v>
      </c>
      <c r="Y54" s="183">
        <v>1</v>
      </c>
      <c r="Z54" s="182"/>
      <c r="AA54" s="182"/>
      <c r="AB54" s="189"/>
      <c r="AC54" s="183">
        <v>1</v>
      </c>
      <c r="AD54" s="182"/>
      <c r="AE54" s="189"/>
      <c r="AF54" s="183">
        <v>1</v>
      </c>
      <c r="AG54" s="182"/>
      <c r="AH54" s="189"/>
      <c r="AI54" s="183">
        <v>1</v>
      </c>
      <c r="AJ54" s="182"/>
      <c r="AK54" s="189"/>
      <c r="AL54" s="183">
        <v>1</v>
      </c>
      <c r="AM54" s="182"/>
      <c r="AN54" s="189"/>
      <c r="AO54" s="183">
        <v>1</v>
      </c>
      <c r="AP54" s="182"/>
      <c r="AQ54" s="189"/>
      <c r="AR54" s="183">
        <v>1</v>
      </c>
      <c r="AS54" s="182"/>
      <c r="AT54" s="189"/>
      <c r="AU54" s="183">
        <v>1</v>
      </c>
      <c r="AV54" s="182"/>
      <c r="AW54" s="189"/>
      <c r="AX54" s="183">
        <v>1</v>
      </c>
      <c r="AY54" s="182"/>
      <c r="AZ54" s="189"/>
      <c r="BA54" s="183">
        <v>1</v>
      </c>
      <c r="BB54" s="182"/>
      <c r="BC54" s="189"/>
      <c r="BD54" s="183">
        <v>1</v>
      </c>
    </row>
    <row r="55" spans="1:82">
      <c r="A55" s="272">
        <v>209</v>
      </c>
      <c r="D55" s="184"/>
      <c r="E55" s="269">
        <f t="shared" ref="E55:BD55" ca="1" si="7">INDIRECT($A$1&amp;($A55+E$1))</f>
        <v>0</v>
      </c>
      <c r="F55" s="269">
        <f t="shared" ca="1" si="7"/>
        <v>0</v>
      </c>
      <c r="G55" s="269">
        <f t="shared" ca="1" si="7"/>
        <v>0</v>
      </c>
      <c r="H55" s="269">
        <f t="shared" ca="1" si="7"/>
        <v>0</v>
      </c>
      <c r="I55" s="269">
        <f t="shared" ca="1" si="7"/>
        <v>0</v>
      </c>
      <c r="J55" s="269">
        <f t="shared" ca="1" si="7"/>
        <v>0</v>
      </c>
      <c r="K55" s="269">
        <f t="shared" ca="1" si="7"/>
        <v>0</v>
      </c>
      <c r="L55" s="269">
        <f t="shared" ca="1" si="7"/>
        <v>0</v>
      </c>
      <c r="M55" s="269">
        <f t="shared" ca="1" si="7"/>
        <v>0</v>
      </c>
      <c r="N55" s="269">
        <f t="shared" ca="1" si="7"/>
        <v>0</v>
      </c>
      <c r="O55" s="269">
        <f t="shared" ca="1" si="7"/>
        <v>0</v>
      </c>
      <c r="P55" s="269">
        <f t="shared" ca="1" si="7"/>
        <v>0</v>
      </c>
      <c r="Q55" s="269">
        <f t="shared" ca="1" si="7"/>
        <v>0</v>
      </c>
      <c r="R55" s="269">
        <f t="shared" ca="1" si="7"/>
        <v>0</v>
      </c>
      <c r="S55" s="269">
        <f t="shared" ca="1" si="7"/>
        <v>0</v>
      </c>
      <c r="T55" s="269">
        <f t="shared" ca="1" si="7"/>
        <v>0</v>
      </c>
      <c r="U55" s="269">
        <f t="shared" ca="1" si="7"/>
        <v>0</v>
      </c>
      <c r="V55" s="269">
        <f t="shared" ca="1" si="7"/>
        <v>0</v>
      </c>
      <c r="W55" s="269">
        <f t="shared" ca="1" si="7"/>
        <v>0</v>
      </c>
      <c r="X55" s="269">
        <f t="shared" ca="1" si="7"/>
        <v>0</v>
      </c>
      <c r="Y55" s="269">
        <f t="shared" ca="1" si="7"/>
        <v>0</v>
      </c>
      <c r="Z55" s="269" t="str">
        <f t="shared" ca="1" si="7"/>
        <v/>
      </c>
      <c r="AA55" s="269" t="str">
        <f t="shared" ca="1" si="7"/>
        <v/>
      </c>
      <c r="AB55" s="269">
        <f t="shared" ca="1" si="7"/>
        <v>0</v>
      </c>
      <c r="AC55" s="269" t="str">
        <f t="shared" ca="1" si="7"/>
        <v/>
      </c>
      <c r="AD55" s="269" t="str">
        <f t="shared" ca="1" si="7"/>
        <v/>
      </c>
      <c r="AE55" s="269">
        <f t="shared" ca="1" si="7"/>
        <v>0</v>
      </c>
      <c r="AF55" s="269" t="str">
        <f t="shared" ca="1" si="7"/>
        <v/>
      </c>
      <c r="AG55" s="269" t="str">
        <f t="shared" ca="1" si="7"/>
        <v/>
      </c>
      <c r="AH55" s="269">
        <f t="shared" ca="1" si="7"/>
        <v>0</v>
      </c>
      <c r="AI55" s="269" t="str">
        <f t="shared" ca="1" si="7"/>
        <v/>
      </c>
      <c r="AJ55" s="269" t="str">
        <f t="shared" ca="1" si="7"/>
        <v/>
      </c>
      <c r="AK55" s="269">
        <f t="shared" ca="1" si="7"/>
        <v>0</v>
      </c>
      <c r="AL55" s="269" t="str">
        <f t="shared" ca="1" si="7"/>
        <v/>
      </c>
      <c r="AM55" s="269" t="str">
        <f t="shared" ca="1" si="7"/>
        <v/>
      </c>
      <c r="AN55" s="269">
        <f t="shared" ca="1" si="7"/>
        <v>0</v>
      </c>
      <c r="AO55" s="269" t="str">
        <f t="shared" ca="1" si="7"/>
        <v/>
      </c>
      <c r="AP55" s="269" t="str">
        <f t="shared" ca="1" si="7"/>
        <v/>
      </c>
      <c r="AQ55" s="269">
        <f t="shared" ca="1" si="7"/>
        <v>0</v>
      </c>
      <c r="AR55" s="269" t="str">
        <f t="shared" ca="1" si="7"/>
        <v/>
      </c>
      <c r="AS55" s="269" t="str">
        <f t="shared" ca="1" si="7"/>
        <v/>
      </c>
      <c r="AT55" s="269">
        <f t="shared" ca="1" si="7"/>
        <v>0</v>
      </c>
      <c r="AU55" s="269" t="str">
        <f t="shared" ca="1" si="7"/>
        <v/>
      </c>
      <c r="AV55" s="269" t="str">
        <f t="shared" ca="1" si="7"/>
        <v/>
      </c>
      <c r="AW55" s="269">
        <f t="shared" ca="1" si="7"/>
        <v>0</v>
      </c>
      <c r="AX55" s="269" t="str">
        <f t="shared" ca="1" si="7"/>
        <v/>
      </c>
      <c r="AY55" s="269" t="str">
        <f t="shared" ca="1" si="7"/>
        <v/>
      </c>
      <c r="AZ55" s="269">
        <f t="shared" ca="1" si="7"/>
        <v>0</v>
      </c>
      <c r="BA55" s="269" t="str">
        <f t="shared" ca="1" si="7"/>
        <v/>
      </c>
      <c r="BB55" s="269" t="str">
        <f t="shared" ca="1" si="7"/>
        <v/>
      </c>
      <c r="BC55" s="269">
        <f t="shared" ca="1" si="7"/>
        <v>0</v>
      </c>
      <c r="BD55" s="269" t="str">
        <f t="shared" ca="1" si="7"/>
        <v/>
      </c>
    </row>
    <row r="57" spans="1:82">
      <c r="D57" t="s">
        <v>536</v>
      </c>
      <c r="AF57" t="str">
        <f>D57</f>
        <v>様式ハ－１　コンクリート破砕・アスファルト破砕施設用</v>
      </c>
      <c r="BI57" t="str">
        <f>AF57</f>
        <v>様式ハ－１　コンクリート破砕・アスファルト破砕施設用</v>
      </c>
    </row>
    <row r="58" spans="1:82">
      <c r="D58" s="788" t="s">
        <v>330</v>
      </c>
      <c r="E58" s="179" t="s">
        <v>372</v>
      </c>
      <c r="F58" s="177"/>
      <c r="G58" s="178"/>
      <c r="H58" s="179" t="s">
        <v>373</v>
      </c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86"/>
      <c r="T58" s="179" t="s">
        <v>537</v>
      </c>
      <c r="U58" s="177"/>
      <c r="V58" s="178"/>
      <c r="W58" s="185" t="s">
        <v>420</v>
      </c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85" t="s">
        <v>538</v>
      </c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7"/>
      <c r="BR58" s="177"/>
      <c r="BS58" s="177"/>
      <c r="BT58" s="177"/>
      <c r="BU58" s="177"/>
      <c r="BV58" s="177"/>
      <c r="BW58" s="177"/>
      <c r="BX58" s="177"/>
      <c r="BY58" s="177"/>
      <c r="BZ58" s="177"/>
      <c r="CA58" s="177"/>
      <c r="CB58" s="177"/>
      <c r="CC58" s="177"/>
      <c r="CD58" s="178"/>
    </row>
    <row r="59" spans="1:82">
      <c r="D59" s="789"/>
      <c r="E59" s="778" t="s">
        <v>439</v>
      </c>
      <c r="F59" s="782" t="s">
        <v>440</v>
      </c>
      <c r="G59" s="794"/>
      <c r="H59" s="781" t="s">
        <v>378</v>
      </c>
      <c r="I59" s="781" t="s">
        <v>441</v>
      </c>
      <c r="J59" s="781" t="s">
        <v>539</v>
      </c>
      <c r="K59" s="781" t="s">
        <v>540</v>
      </c>
      <c r="L59" s="781" t="s">
        <v>541</v>
      </c>
      <c r="M59" s="781" t="s">
        <v>498</v>
      </c>
      <c r="N59" s="781" t="s">
        <v>542</v>
      </c>
      <c r="O59" s="781" t="s">
        <v>543</v>
      </c>
      <c r="P59" s="781" t="s">
        <v>544</v>
      </c>
      <c r="Q59" s="781" t="s">
        <v>545</v>
      </c>
      <c r="R59" s="793" t="s">
        <v>546</v>
      </c>
      <c r="S59" s="186"/>
      <c r="T59" s="781" t="s">
        <v>547</v>
      </c>
      <c r="U59" s="781" t="s">
        <v>548</v>
      </c>
      <c r="V59" s="778" t="s">
        <v>428</v>
      </c>
      <c r="W59" s="179" t="s">
        <v>504</v>
      </c>
      <c r="X59" s="177"/>
      <c r="Y59" s="177"/>
      <c r="Z59" s="179" t="s">
        <v>505</v>
      </c>
      <c r="AA59" s="177"/>
      <c r="AB59" s="177"/>
      <c r="AC59" s="179" t="s">
        <v>549</v>
      </c>
      <c r="AD59" s="177"/>
      <c r="AE59" s="177"/>
      <c r="AF59" s="179" t="s">
        <v>550</v>
      </c>
      <c r="AG59" s="177"/>
      <c r="AH59" s="177"/>
      <c r="AI59" s="179" t="s">
        <v>507</v>
      </c>
      <c r="AJ59" s="177"/>
      <c r="AK59" s="177"/>
      <c r="AL59" s="179" t="s">
        <v>508</v>
      </c>
      <c r="AM59" s="177"/>
      <c r="AN59" s="177"/>
      <c r="AO59" s="179" t="s">
        <v>509</v>
      </c>
      <c r="AP59" s="177"/>
      <c r="AQ59" s="177"/>
      <c r="AR59" s="179" t="s">
        <v>551</v>
      </c>
      <c r="AS59" s="177"/>
      <c r="AT59" s="177"/>
      <c r="AU59" s="179" t="s">
        <v>511</v>
      </c>
      <c r="AV59" s="177"/>
      <c r="AW59" s="177"/>
      <c r="AX59" s="179" t="s">
        <v>512</v>
      </c>
      <c r="AY59" s="177"/>
      <c r="AZ59" s="177"/>
      <c r="BA59" s="179" t="s">
        <v>504</v>
      </c>
      <c r="BB59" s="177"/>
      <c r="BC59" s="177"/>
      <c r="BD59" s="179" t="s">
        <v>505</v>
      </c>
      <c r="BE59" s="177"/>
      <c r="BF59" s="177"/>
      <c r="BG59" s="179" t="s">
        <v>506</v>
      </c>
      <c r="BH59" s="177"/>
      <c r="BI59" s="177"/>
      <c r="BJ59" s="179" t="s">
        <v>550</v>
      </c>
      <c r="BK59" s="177"/>
      <c r="BL59" s="177"/>
      <c r="BM59" s="179" t="s">
        <v>507</v>
      </c>
      <c r="BN59" s="177"/>
      <c r="BO59" s="177"/>
      <c r="BP59" s="179" t="s">
        <v>508</v>
      </c>
      <c r="BQ59" s="177"/>
      <c r="BR59" s="177"/>
      <c r="BS59" s="179" t="s">
        <v>509</v>
      </c>
      <c r="BT59" s="177"/>
      <c r="BU59" s="177"/>
      <c r="BV59" s="179" t="s">
        <v>551</v>
      </c>
      <c r="BW59" s="177"/>
      <c r="BX59" s="177"/>
      <c r="BY59" s="179" t="s">
        <v>511</v>
      </c>
      <c r="BZ59" s="177"/>
      <c r="CA59" s="177"/>
      <c r="CB59" s="179" t="s">
        <v>512</v>
      </c>
      <c r="CC59" s="177"/>
      <c r="CD59" s="178"/>
    </row>
    <row r="60" spans="1:82" ht="13.15" customHeight="1">
      <c r="D60" s="789"/>
      <c r="E60" s="779"/>
      <c r="F60" s="783"/>
      <c r="G60" s="795"/>
      <c r="H60" s="779"/>
      <c r="I60" s="779"/>
      <c r="J60" s="779"/>
      <c r="K60" s="779"/>
      <c r="L60" s="779"/>
      <c r="M60" s="779"/>
      <c r="N60" s="779"/>
      <c r="O60" s="779"/>
      <c r="P60" s="779"/>
      <c r="Q60" s="779"/>
      <c r="R60" s="783"/>
      <c r="S60" s="778" t="s">
        <v>405</v>
      </c>
      <c r="T60" s="779"/>
      <c r="U60" s="779"/>
      <c r="V60" s="779"/>
      <c r="W60" s="781" t="s">
        <v>467</v>
      </c>
      <c r="X60" s="781" t="s">
        <v>407</v>
      </c>
      <c r="Y60" s="793" t="s">
        <v>468</v>
      </c>
      <c r="Z60" s="781" t="s">
        <v>467</v>
      </c>
      <c r="AA60" s="781" t="s">
        <v>407</v>
      </c>
      <c r="AB60" s="793" t="s">
        <v>468</v>
      </c>
      <c r="AC60" s="781" t="s">
        <v>467</v>
      </c>
      <c r="AD60" s="781" t="s">
        <v>407</v>
      </c>
      <c r="AE60" s="793" t="s">
        <v>468</v>
      </c>
      <c r="AF60" s="781" t="s">
        <v>467</v>
      </c>
      <c r="AG60" s="781" t="s">
        <v>407</v>
      </c>
      <c r="AH60" s="793" t="s">
        <v>468</v>
      </c>
      <c r="AI60" s="781" t="s">
        <v>467</v>
      </c>
      <c r="AJ60" s="781" t="s">
        <v>407</v>
      </c>
      <c r="AK60" s="793" t="s">
        <v>468</v>
      </c>
      <c r="AL60" s="781" t="s">
        <v>467</v>
      </c>
      <c r="AM60" s="781" t="s">
        <v>407</v>
      </c>
      <c r="AN60" s="793" t="s">
        <v>468</v>
      </c>
      <c r="AO60" s="781" t="s">
        <v>467</v>
      </c>
      <c r="AP60" s="781" t="s">
        <v>407</v>
      </c>
      <c r="AQ60" s="793" t="s">
        <v>468</v>
      </c>
      <c r="AR60" s="781" t="s">
        <v>467</v>
      </c>
      <c r="AS60" s="781" t="s">
        <v>407</v>
      </c>
      <c r="AT60" s="793" t="s">
        <v>468</v>
      </c>
      <c r="AU60" s="781" t="s">
        <v>467</v>
      </c>
      <c r="AV60" s="781" t="s">
        <v>407</v>
      </c>
      <c r="AW60" s="793" t="s">
        <v>468</v>
      </c>
      <c r="AX60" s="781" t="s">
        <v>467</v>
      </c>
      <c r="AY60" s="781" t="s">
        <v>407</v>
      </c>
      <c r="AZ60" s="793" t="s">
        <v>468</v>
      </c>
      <c r="BA60" s="243" t="s">
        <v>552</v>
      </c>
      <c r="BB60" s="243" t="s">
        <v>407</v>
      </c>
      <c r="BC60" s="246" t="s">
        <v>468</v>
      </c>
      <c r="BD60" s="243" t="s">
        <v>552</v>
      </c>
      <c r="BE60" s="243" t="s">
        <v>407</v>
      </c>
      <c r="BF60" s="246" t="s">
        <v>468</v>
      </c>
      <c r="BG60" s="243" t="s">
        <v>552</v>
      </c>
      <c r="BH60" s="243" t="s">
        <v>407</v>
      </c>
      <c r="BI60" s="246" t="s">
        <v>468</v>
      </c>
      <c r="BJ60" s="243" t="s">
        <v>552</v>
      </c>
      <c r="BK60" s="243" t="s">
        <v>407</v>
      </c>
      <c r="BL60" s="246" t="s">
        <v>468</v>
      </c>
      <c r="BM60" s="243" t="s">
        <v>552</v>
      </c>
      <c r="BN60" s="243" t="s">
        <v>407</v>
      </c>
      <c r="BO60" s="246" t="s">
        <v>468</v>
      </c>
      <c r="BP60" s="243" t="s">
        <v>552</v>
      </c>
      <c r="BQ60" s="243" t="s">
        <v>407</v>
      </c>
      <c r="BR60" s="246" t="s">
        <v>468</v>
      </c>
      <c r="BS60" s="243" t="s">
        <v>552</v>
      </c>
      <c r="BT60" s="243" t="s">
        <v>407</v>
      </c>
      <c r="BU60" s="246" t="s">
        <v>468</v>
      </c>
      <c r="BV60" s="243" t="s">
        <v>552</v>
      </c>
      <c r="BW60" s="243" t="s">
        <v>407</v>
      </c>
      <c r="BX60" s="246" t="s">
        <v>468</v>
      </c>
      <c r="BY60" s="243" t="s">
        <v>552</v>
      </c>
      <c r="BZ60" s="243" t="s">
        <v>407</v>
      </c>
      <c r="CA60" s="246" t="s">
        <v>468</v>
      </c>
      <c r="CB60" s="243" t="s">
        <v>552</v>
      </c>
      <c r="CC60" s="243" t="s">
        <v>407</v>
      </c>
      <c r="CD60" s="243" t="s">
        <v>468</v>
      </c>
    </row>
    <row r="61" spans="1:82" ht="13.15" customHeight="1">
      <c r="D61" s="789"/>
      <c r="E61" s="779"/>
      <c r="F61" s="783"/>
      <c r="G61" s="795"/>
      <c r="H61" s="779"/>
      <c r="I61" s="779"/>
      <c r="J61" s="779"/>
      <c r="K61" s="779"/>
      <c r="L61" s="779"/>
      <c r="M61" s="779"/>
      <c r="N61" s="779"/>
      <c r="O61" s="779"/>
      <c r="P61" s="779"/>
      <c r="Q61" s="779"/>
      <c r="R61" s="783"/>
      <c r="S61" s="779"/>
      <c r="T61" s="779"/>
      <c r="U61" s="779"/>
      <c r="V61" s="779"/>
      <c r="W61" s="779"/>
      <c r="X61" s="779"/>
      <c r="Y61" s="783"/>
      <c r="Z61" s="779"/>
      <c r="AA61" s="779"/>
      <c r="AB61" s="783"/>
      <c r="AC61" s="779"/>
      <c r="AD61" s="779"/>
      <c r="AE61" s="783"/>
      <c r="AF61" s="779"/>
      <c r="AG61" s="779"/>
      <c r="AH61" s="783"/>
      <c r="AI61" s="779"/>
      <c r="AJ61" s="779"/>
      <c r="AK61" s="783"/>
      <c r="AL61" s="779"/>
      <c r="AM61" s="779"/>
      <c r="AN61" s="783"/>
      <c r="AO61" s="779"/>
      <c r="AP61" s="779"/>
      <c r="AQ61" s="783"/>
      <c r="AR61" s="779"/>
      <c r="AS61" s="779"/>
      <c r="AT61" s="783"/>
      <c r="AU61" s="779"/>
      <c r="AV61" s="779"/>
      <c r="AW61" s="783"/>
      <c r="AX61" s="779"/>
      <c r="AY61" s="779"/>
      <c r="AZ61" s="783"/>
      <c r="BA61" s="241"/>
      <c r="BB61" s="241"/>
      <c r="BC61" s="244"/>
      <c r="BD61" s="241"/>
      <c r="BE61" s="241"/>
      <c r="BF61" s="244"/>
      <c r="BG61" s="241"/>
      <c r="BH61" s="241"/>
      <c r="BI61" s="244"/>
      <c r="BJ61" s="241"/>
      <c r="BK61" s="241"/>
      <c r="BL61" s="244"/>
      <c r="BM61" s="241"/>
      <c r="BN61" s="241"/>
      <c r="BO61" s="244"/>
      <c r="BP61" s="241"/>
      <c r="BQ61" s="241"/>
      <c r="BR61" s="244"/>
      <c r="BS61" s="241"/>
      <c r="BT61" s="241"/>
      <c r="BU61" s="244"/>
      <c r="BV61" s="241"/>
      <c r="BW61" s="241"/>
      <c r="BX61" s="244"/>
      <c r="BY61" s="241"/>
      <c r="BZ61" s="241"/>
      <c r="CA61" s="244"/>
      <c r="CB61" s="241"/>
      <c r="CC61" s="241"/>
      <c r="CD61" s="241"/>
    </row>
    <row r="62" spans="1:82">
      <c r="D62" s="790"/>
      <c r="E62" s="780"/>
      <c r="F62" s="784"/>
      <c r="G62" s="796"/>
      <c r="H62" s="780"/>
      <c r="I62" s="780"/>
      <c r="J62" s="780"/>
      <c r="K62" s="780"/>
      <c r="L62" s="780"/>
      <c r="M62" s="780"/>
      <c r="N62" s="780"/>
      <c r="O62" s="780"/>
      <c r="P62" s="780"/>
      <c r="Q62" s="780"/>
      <c r="R62" s="784"/>
      <c r="S62" s="780"/>
      <c r="T62" s="780"/>
      <c r="U62" s="780"/>
      <c r="V62" s="780"/>
      <c r="W62" s="780"/>
      <c r="X62" s="780"/>
      <c r="Y62" s="784"/>
      <c r="Z62" s="780"/>
      <c r="AA62" s="780"/>
      <c r="AB62" s="784"/>
      <c r="AC62" s="780"/>
      <c r="AD62" s="780"/>
      <c r="AE62" s="784"/>
      <c r="AF62" s="780"/>
      <c r="AG62" s="780"/>
      <c r="AH62" s="784"/>
      <c r="AI62" s="780"/>
      <c r="AJ62" s="780"/>
      <c r="AK62" s="784"/>
      <c r="AL62" s="780"/>
      <c r="AM62" s="780"/>
      <c r="AN62" s="784"/>
      <c r="AO62" s="780"/>
      <c r="AP62" s="780"/>
      <c r="AQ62" s="784"/>
      <c r="AR62" s="780"/>
      <c r="AS62" s="780"/>
      <c r="AT62" s="784"/>
      <c r="AU62" s="780"/>
      <c r="AV62" s="780"/>
      <c r="AW62" s="784"/>
      <c r="AX62" s="780"/>
      <c r="AY62" s="780"/>
      <c r="AZ62" s="784"/>
      <c r="BA62" s="242"/>
      <c r="BB62" s="242"/>
      <c r="BC62" s="245"/>
      <c r="BD62" s="242"/>
      <c r="BE62" s="242"/>
      <c r="BF62" s="245"/>
      <c r="BG62" s="242"/>
      <c r="BH62" s="242"/>
      <c r="BI62" s="245"/>
      <c r="BJ62" s="242"/>
      <c r="BK62" s="242"/>
      <c r="BL62" s="245"/>
      <c r="BM62" s="242"/>
      <c r="BN62" s="242"/>
      <c r="BO62" s="245"/>
      <c r="BP62" s="242"/>
      <c r="BQ62" s="242"/>
      <c r="BR62" s="245"/>
      <c r="BS62" s="242"/>
      <c r="BT62" s="242"/>
      <c r="BU62" s="245"/>
      <c r="BV62" s="242"/>
      <c r="BW62" s="242"/>
      <c r="BX62" s="245"/>
      <c r="BY62" s="242"/>
      <c r="BZ62" s="242"/>
      <c r="CA62" s="245"/>
      <c r="CB62" s="242"/>
      <c r="CC62" s="242"/>
      <c r="CD62" s="242"/>
    </row>
    <row r="63" spans="1:82">
      <c r="D63" s="180" t="s">
        <v>472</v>
      </c>
      <c r="E63" s="180" t="s">
        <v>470</v>
      </c>
      <c r="F63" s="180" t="s">
        <v>470</v>
      </c>
      <c r="G63" s="180" t="s">
        <v>470</v>
      </c>
      <c r="H63" s="180" t="s">
        <v>470</v>
      </c>
      <c r="I63" s="180" t="s">
        <v>470</v>
      </c>
      <c r="J63" s="180" t="s">
        <v>470</v>
      </c>
      <c r="K63" s="180" t="s">
        <v>470</v>
      </c>
      <c r="L63" s="180" t="s">
        <v>470</v>
      </c>
      <c r="M63" s="180" t="s">
        <v>470</v>
      </c>
      <c r="N63" s="180" t="s">
        <v>470</v>
      </c>
      <c r="O63" s="180" t="s">
        <v>470</v>
      </c>
      <c r="P63" s="180" t="s">
        <v>470</v>
      </c>
      <c r="Q63" s="180" t="s">
        <v>470</v>
      </c>
      <c r="R63" s="180" t="s">
        <v>470</v>
      </c>
      <c r="S63" s="182" t="s">
        <v>473</v>
      </c>
      <c r="T63" s="180" t="s">
        <v>470</v>
      </c>
      <c r="U63" s="180" t="s">
        <v>470</v>
      </c>
      <c r="V63" s="180" t="s">
        <v>470</v>
      </c>
      <c r="W63" s="182" t="s">
        <v>473</v>
      </c>
      <c r="X63" s="180" t="s">
        <v>470</v>
      </c>
      <c r="Y63" s="182" t="s">
        <v>472</v>
      </c>
      <c r="Z63" s="182" t="s">
        <v>473</v>
      </c>
      <c r="AA63" s="180" t="s">
        <v>470</v>
      </c>
      <c r="AB63" s="182" t="s">
        <v>472</v>
      </c>
      <c r="AC63" s="182" t="s">
        <v>473</v>
      </c>
      <c r="AD63" s="180" t="s">
        <v>470</v>
      </c>
      <c r="AE63" s="182" t="s">
        <v>472</v>
      </c>
      <c r="AF63" s="182" t="s">
        <v>473</v>
      </c>
      <c r="AG63" s="180" t="s">
        <v>470</v>
      </c>
      <c r="AH63" s="182" t="s">
        <v>472</v>
      </c>
      <c r="AI63" s="182" t="s">
        <v>473</v>
      </c>
      <c r="AJ63" s="180" t="s">
        <v>470</v>
      </c>
      <c r="AK63" s="182" t="s">
        <v>472</v>
      </c>
      <c r="AL63" s="182" t="s">
        <v>473</v>
      </c>
      <c r="AM63" s="180" t="s">
        <v>470</v>
      </c>
      <c r="AN63" s="182" t="s">
        <v>472</v>
      </c>
      <c r="AO63" s="182" t="s">
        <v>473</v>
      </c>
      <c r="AP63" s="180" t="s">
        <v>470</v>
      </c>
      <c r="AQ63" s="182" t="s">
        <v>469</v>
      </c>
      <c r="AR63" s="182" t="s">
        <v>473</v>
      </c>
      <c r="AS63" s="180" t="s">
        <v>470</v>
      </c>
      <c r="AT63" s="182" t="s">
        <v>472</v>
      </c>
      <c r="AU63" s="182" t="s">
        <v>473</v>
      </c>
      <c r="AV63" s="180" t="s">
        <v>470</v>
      </c>
      <c r="AW63" s="182" t="s">
        <v>469</v>
      </c>
      <c r="AX63" s="182" t="s">
        <v>473</v>
      </c>
      <c r="AY63" s="180" t="s">
        <v>470</v>
      </c>
      <c r="AZ63" s="182" t="s">
        <v>472</v>
      </c>
      <c r="BA63" s="182" t="s">
        <v>473</v>
      </c>
      <c r="BB63" s="180" t="s">
        <v>470</v>
      </c>
      <c r="BC63" s="182" t="s">
        <v>472</v>
      </c>
      <c r="BD63" s="182" t="s">
        <v>473</v>
      </c>
      <c r="BE63" s="180" t="s">
        <v>470</v>
      </c>
      <c r="BF63" s="182" t="s">
        <v>472</v>
      </c>
      <c r="BG63" s="182" t="s">
        <v>473</v>
      </c>
      <c r="BH63" s="180" t="s">
        <v>470</v>
      </c>
      <c r="BI63" s="182" t="s">
        <v>472</v>
      </c>
      <c r="BJ63" s="182" t="s">
        <v>473</v>
      </c>
      <c r="BK63" s="180" t="s">
        <v>470</v>
      </c>
      <c r="BL63" s="182" t="s">
        <v>472</v>
      </c>
      <c r="BM63" s="182" t="s">
        <v>473</v>
      </c>
      <c r="BN63" s="180" t="s">
        <v>470</v>
      </c>
      <c r="BO63" s="182" t="s">
        <v>472</v>
      </c>
      <c r="BP63" s="182" t="s">
        <v>473</v>
      </c>
      <c r="BQ63" s="180" t="s">
        <v>470</v>
      </c>
      <c r="BR63" s="182" t="s">
        <v>472</v>
      </c>
      <c r="BS63" s="182" t="s">
        <v>473</v>
      </c>
      <c r="BT63" s="180" t="s">
        <v>470</v>
      </c>
      <c r="BU63" s="182" t="s">
        <v>472</v>
      </c>
      <c r="BV63" s="182" t="s">
        <v>473</v>
      </c>
      <c r="BW63" s="180" t="s">
        <v>470</v>
      </c>
      <c r="BX63" s="182" t="s">
        <v>472</v>
      </c>
      <c r="BY63" s="182" t="s">
        <v>473</v>
      </c>
      <c r="BZ63" s="180" t="s">
        <v>470</v>
      </c>
      <c r="CA63" s="182" t="s">
        <v>472</v>
      </c>
      <c r="CB63" s="182" t="s">
        <v>473</v>
      </c>
      <c r="CC63" s="180" t="s">
        <v>470</v>
      </c>
      <c r="CD63" s="182" t="s">
        <v>472</v>
      </c>
    </row>
    <row r="64" spans="1:82">
      <c r="D64" s="183">
        <v>4</v>
      </c>
      <c r="E64" s="188" t="s">
        <v>475</v>
      </c>
      <c r="F64" s="188" t="s">
        <v>476</v>
      </c>
      <c r="G64" s="188" t="s">
        <v>477</v>
      </c>
      <c r="H64" s="189" t="s">
        <v>480</v>
      </c>
      <c r="I64" s="189" t="s">
        <v>479</v>
      </c>
      <c r="J64" s="189" t="s">
        <v>480</v>
      </c>
      <c r="K64" s="189" t="s">
        <v>479</v>
      </c>
      <c r="L64" s="189" t="s">
        <v>479</v>
      </c>
      <c r="M64" s="189" t="s">
        <v>479</v>
      </c>
      <c r="N64" s="189" t="s">
        <v>479</v>
      </c>
      <c r="O64" s="189" t="s">
        <v>479</v>
      </c>
      <c r="P64" s="189" t="s">
        <v>479</v>
      </c>
      <c r="Q64" s="189" t="s">
        <v>479</v>
      </c>
      <c r="R64" s="189" t="s">
        <v>479</v>
      </c>
      <c r="S64" s="182"/>
      <c r="T64" s="189" t="s">
        <v>480</v>
      </c>
      <c r="U64" s="189" t="s">
        <v>480</v>
      </c>
      <c r="V64" s="189" t="s">
        <v>480</v>
      </c>
      <c r="W64" s="182"/>
      <c r="X64" s="189"/>
      <c r="Y64" s="183">
        <v>1</v>
      </c>
      <c r="Z64" s="182"/>
      <c r="AA64" s="189"/>
      <c r="AB64" s="183">
        <v>1</v>
      </c>
      <c r="AC64" s="182"/>
      <c r="AD64" s="189"/>
      <c r="AE64" s="183">
        <v>1</v>
      </c>
      <c r="AF64" s="182"/>
      <c r="AG64" s="189"/>
      <c r="AH64" s="183">
        <v>1</v>
      </c>
      <c r="AI64" s="182"/>
      <c r="AJ64" s="189"/>
      <c r="AK64" s="183">
        <v>1</v>
      </c>
      <c r="AL64" s="182"/>
      <c r="AM64" s="189"/>
      <c r="AN64" s="183">
        <v>1</v>
      </c>
      <c r="AO64" s="182"/>
      <c r="AP64" s="189"/>
      <c r="AQ64" s="183">
        <v>1</v>
      </c>
      <c r="AR64" s="182"/>
      <c r="AS64" s="189"/>
      <c r="AT64" s="183">
        <v>1</v>
      </c>
      <c r="AU64" s="182"/>
      <c r="AV64" s="189"/>
      <c r="AW64" s="183">
        <v>1</v>
      </c>
      <c r="AX64" s="182"/>
      <c r="AY64" s="189"/>
      <c r="AZ64" s="183">
        <v>1</v>
      </c>
      <c r="BA64" s="182"/>
      <c r="BB64" s="189"/>
      <c r="BC64" s="183">
        <v>1</v>
      </c>
      <c r="BD64" s="182"/>
      <c r="BE64" s="189"/>
      <c r="BF64" s="183">
        <v>1</v>
      </c>
      <c r="BG64" s="182"/>
      <c r="BH64" s="189"/>
      <c r="BI64" s="183">
        <v>1</v>
      </c>
      <c r="BJ64" s="182"/>
      <c r="BK64" s="189"/>
      <c r="BL64" s="183">
        <v>1</v>
      </c>
      <c r="BM64" s="182"/>
      <c r="BN64" s="189"/>
      <c r="BO64" s="183">
        <v>1</v>
      </c>
      <c r="BP64" s="182"/>
      <c r="BQ64" s="189"/>
      <c r="BR64" s="183">
        <v>1</v>
      </c>
      <c r="BS64" s="182"/>
      <c r="BT64" s="189"/>
      <c r="BU64" s="183">
        <v>1</v>
      </c>
      <c r="BV64" s="182"/>
      <c r="BW64" s="189"/>
      <c r="BX64" s="183">
        <v>1</v>
      </c>
      <c r="BY64" s="182"/>
      <c r="BZ64" s="189"/>
      <c r="CA64" s="183">
        <v>1</v>
      </c>
      <c r="CB64" s="182"/>
      <c r="CC64" s="189"/>
      <c r="CD64" s="183">
        <v>1</v>
      </c>
    </row>
    <row r="65" spans="1:82">
      <c r="A65" s="272">
        <v>264</v>
      </c>
      <c r="D65" s="184"/>
      <c r="E65" s="269">
        <f t="shared" ref="E65:BP65" ca="1" si="8">INDIRECT($A$1&amp;($A65+E$1))</f>
        <v>0</v>
      </c>
      <c r="F65" s="269">
        <f t="shared" ca="1" si="8"/>
        <v>0</v>
      </c>
      <c r="G65" s="269">
        <f t="shared" ca="1" si="8"/>
        <v>0</v>
      </c>
      <c r="H65" s="269">
        <f t="shared" ca="1" si="8"/>
        <v>0</v>
      </c>
      <c r="I65" s="269">
        <f t="shared" ca="1" si="8"/>
        <v>0</v>
      </c>
      <c r="J65" s="269">
        <f t="shared" ca="1" si="8"/>
        <v>0</v>
      </c>
      <c r="K65" s="269">
        <f t="shared" ca="1" si="8"/>
        <v>0</v>
      </c>
      <c r="L65" s="269">
        <f t="shared" ca="1" si="8"/>
        <v>0</v>
      </c>
      <c r="M65" s="269">
        <f t="shared" ca="1" si="8"/>
        <v>0</v>
      </c>
      <c r="N65" s="269">
        <f t="shared" ca="1" si="8"/>
        <v>0</v>
      </c>
      <c r="O65" s="269">
        <f t="shared" ca="1" si="8"/>
        <v>0</v>
      </c>
      <c r="P65" s="269">
        <f t="shared" ca="1" si="8"/>
        <v>0</v>
      </c>
      <c r="Q65" s="269">
        <f t="shared" ca="1" si="8"/>
        <v>0</v>
      </c>
      <c r="R65" s="269">
        <f t="shared" ca="1" si="8"/>
        <v>0</v>
      </c>
      <c r="S65" s="269" t="str">
        <f t="shared" ca="1" si="8"/>
        <v/>
      </c>
      <c r="T65" s="269">
        <f t="shared" ca="1" si="8"/>
        <v>0</v>
      </c>
      <c r="U65" s="269">
        <f t="shared" ca="1" si="8"/>
        <v>0</v>
      </c>
      <c r="V65" s="269">
        <f t="shared" ca="1" si="8"/>
        <v>0</v>
      </c>
      <c r="W65" s="269" t="str">
        <f t="shared" ca="1" si="8"/>
        <v/>
      </c>
      <c r="X65" s="269">
        <f t="shared" ca="1" si="8"/>
        <v>0</v>
      </c>
      <c r="Y65" s="269" t="str">
        <f t="shared" ca="1" si="8"/>
        <v/>
      </c>
      <c r="Z65" s="269" t="str">
        <f t="shared" ca="1" si="8"/>
        <v/>
      </c>
      <c r="AA65" s="269">
        <f t="shared" ca="1" si="8"/>
        <v>0</v>
      </c>
      <c r="AB65" s="269" t="str">
        <f t="shared" ca="1" si="8"/>
        <v/>
      </c>
      <c r="AC65" s="269" t="str">
        <f t="shared" ca="1" si="8"/>
        <v/>
      </c>
      <c r="AD65" s="269">
        <f t="shared" ca="1" si="8"/>
        <v>0</v>
      </c>
      <c r="AE65" s="269" t="str">
        <f t="shared" ca="1" si="8"/>
        <v/>
      </c>
      <c r="AF65" s="269" t="str">
        <f t="shared" ca="1" si="8"/>
        <v/>
      </c>
      <c r="AG65" s="269">
        <f t="shared" ca="1" si="8"/>
        <v>0</v>
      </c>
      <c r="AH65" s="269" t="str">
        <f t="shared" ca="1" si="8"/>
        <v/>
      </c>
      <c r="AI65" s="269" t="str">
        <f t="shared" ca="1" si="8"/>
        <v/>
      </c>
      <c r="AJ65" s="269">
        <f t="shared" ca="1" si="8"/>
        <v>0</v>
      </c>
      <c r="AK65" s="269" t="str">
        <f t="shared" ca="1" si="8"/>
        <v/>
      </c>
      <c r="AL65" s="269" t="str">
        <f t="shared" ca="1" si="8"/>
        <v/>
      </c>
      <c r="AM65" s="269">
        <f t="shared" ca="1" si="8"/>
        <v>0</v>
      </c>
      <c r="AN65" s="269" t="str">
        <f t="shared" ca="1" si="8"/>
        <v/>
      </c>
      <c r="AO65" s="269" t="str">
        <f t="shared" ca="1" si="8"/>
        <v/>
      </c>
      <c r="AP65" s="269">
        <f t="shared" ca="1" si="8"/>
        <v>0</v>
      </c>
      <c r="AQ65" s="269" t="str">
        <f t="shared" ca="1" si="8"/>
        <v/>
      </c>
      <c r="AR65" s="269" t="str">
        <f t="shared" ca="1" si="8"/>
        <v/>
      </c>
      <c r="AS65" s="269">
        <f t="shared" ca="1" si="8"/>
        <v>0</v>
      </c>
      <c r="AT65" s="269" t="str">
        <f t="shared" ca="1" si="8"/>
        <v/>
      </c>
      <c r="AU65" s="269" t="str">
        <f t="shared" ca="1" si="8"/>
        <v/>
      </c>
      <c r="AV65" s="269">
        <f t="shared" ca="1" si="8"/>
        <v>0</v>
      </c>
      <c r="AW65" s="269" t="str">
        <f t="shared" ca="1" si="8"/>
        <v/>
      </c>
      <c r="AX65" s="269" t="str">
        <f t="shared" ca="1" si="8"/>
        <v/>
      </c>
      <c r="AY65" s="269">
        <f t="shared" ca="1" si="8"/>
        <v>0</v>
      </c>
      <c r="AZ65" s="269" t="str">
        <f t="shared" ca="1" si="8"/>
        <v/>
      </c>
      <c r="BA65" s="269" t="str">
        <f t="shared" ca="1" si="8"/>
        <v/>
      </c>
      <c r="BB65" s="269">
        <f t="shared" ca="1" si="8"/>
        <v>0</v>
      </c>
      <c r="BC65" s="269" t="str">
        <f t="shared" ca="1" si="8"/>
        <v/>
      </c>
      <c r="BD65" s="269" t="str">
        <f t="shared" ca="1" si="8"/>
        <v/>
      </c>
      <c r="BE65" s="269">
        <f t="shared" ca="1" si="8"/>
        <v>0</v>
      </c>
      <c r="BF65" s="269" t="str">
        <f t="shared" ca="1" si="8"/>
        <v/>
      </c>
      <c r="BG65" s="269" t="str">
        <f t="shared" ca="1" si="8"/>
        <v/>
      </c>
      <c r="BH65" s="269">
        <f t="shared" ca="1" si="8"/>
        <v>0</v>
      </c>
      <c r="BI65" s="269" t="str">
        <f t="shared" ca="1" si="8"/>
        <v/>
      </c>
      <c r="BJ65" s="269" t="str">
        <f t="shared" ca="1" si="8"/>
        <v/>
      </c>
      <c r="BK65" s="269">
        <f t="shared" ca="1" si="8"/>
        <v>0</v>
      </c>
      <c r="BL65" s="269" t="str">
        <f t="shared" ca="1" si="8"/>
        <v/>
      </c>
      <c r="BM65" s="269" t="str">
        <f t="shared" ca="1" si="8"/>
        <v/>
      </c>
      <c r="BN65" s="269">
        <f t="shared" ca="1" si="8"/>
        <v>0</v>
      </c>
      <c r="BO65" s="269" t="str">
        <f t="shared" ca="1" si="8"/>
        <v/>
      </c>
      <c r="BP65" s="269" t="str">
        <f t="shared" ca="1" si="8"/>
        <v/>
      </c>
      <c r="BQ65" s="269">
        <f t="shared" ref="BQ65:CD65" ca="1" si="9">INDIRECT($A$1&amp;($A65+BQ$1))</f>
        <v>0</v>
      </c>
      <c r="BR65" s="269" t="str">
        <f t="shared" ca="1" si="9"/>
        <v/>
      </c>
      <c r="BS65" s="269" t="str">
        <f t="shared" ca="1" si="9"/>
        <v/>
      </c>
      <c r="BT65" s="269">
        <f t="shared" ca="1" si="9"/>
        <v>0</v>
      </c>
      <c r="BU65" s="269" t="str">
        <f t="shared" ca="1" si="9"/>
        <v/>
      </c>
      <c r="BV65" s="269" t="str">
        <f t="shared" ca="1" si="9"/>
        <v/>
      </c>
      <c r="BW65" s="269">
        <f t="shared" ca="1" si="9"/>
        <v>0</v>
      </c>
      <c r="BX65" s="269" t="str">
        <f t="shared" ca="1" si="9"/>
        <v/>
      </c>
      <c r="BY65" s="269" t="str">
        <f t="shared" ca="1" si="9"/>
        <v/>
      </c>
      <c r="BZ65" s="269">
        <f t="shared" ca="1" si="9"/>
        <v>0</v>
      </c>
      <c r="CA65" s="269" t="str">
        <f t="shared" ca="1" si="9"/>
        <v/>
      </c>
      <c r="CB65" s="269" t="str">
        <f t="shared" ca="1" si="9"/>
        <v/>
      </c>
      <c r="CC65" s="269">
        <f t="shared" ca="1" si="9"/>
        <v>0</v>
      </c>
      <c r="CD65" s="269" t="str">
        <f t="shared" ca="1" si="9"/>
        <v/>
      </c>
    </row>
    <row r="67" spans="1:82">
      <c r="D67" t="s">
        <v>609</v>
      </c>
      <c r="AF67" t="str">
        <f>D67</f>
        <v>様式ハ－２　再生アスファルト合材施設</v>
      </c>
      <c r="BI67" t="str">
        <f>AF67</f>
        <v>様式ハ－２　再生アスファルト合材施設</v>
      </c>
    </row>
    <row r="68" spans="1:82">
      <c r="D68" s="788" t="s">
        <v>330</v>
      </c>
      <c r="E68" s="179" t="s">
        <v>372</v>
      </c>
      <c r="F68" s="177"/>
      <c r="G68" s="178"/>
      <c r="H68" s="179" t="s">
        <v>373</v>
      </c>
      <c r="I68" s="177"/>
      <c r="J68" s="177"/>
      <c r="K68" s="177"/>
      <c r="L68" s="177"/>
      <c r="M68" s="177"/>
      <c r="N68" s="177"/>
      <c r="O68" s="177"/>
      <c r="P68" s="177"/>
      <c r="Q68" s="178"/>
      <c r="R68" s="179" t="s">
        <v>537</v>
      </c>
      <c r="S68" s="177"/>
      <c r="T68" s="177"/>
      <c r="U68" s="178"/>
      <c r="V68" s="185" t="s">
        <v>420</v>
      </c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7"/>
      <c r="AW68" s="177"/>
      <c r="AX68" s="177"/>
      <c r="AY68" s="177"/>
      <c r="AZ68" s="185" t="s">
        <v>538</v>
      </c>
      <c r="BA68" s="177"/>
      <c r="BB68" s="177"/>
      <c r="BC68" s="177"/>
      <c r="BD68" s="177"/>
      <c r="BE68" s="177"/>
      <c r="BF68" s="177"/>
      <c r="BG68" s="177"/>
      <c r="BH68" s="177"/>
      <c r="BI68" s="177"/>
      <c r="BJ68" s="177"/>
      <c r="BK68" s="177"/>
      <c r="BL68" s="177"/>
      <c r="BM68" s="177"/>
      <c r="BN68" s="177"/>
      <c r="BO68" s="177"/>
      <c r="BP68" s="177"/>
      <c r="BQ68" s="177"/>
      <c r="BR68" s="177"/>
      <c r="BS68" s="177"/>
      <c r="BT68" s="177"/>
      <c r="BU68" s="177"/>
      <c r="BV68" s="177"/>
      <c r="BW68" s="177"/>
      <c r="BX68" s="177"/>
      <c r="BY68" s="177"/>
      <c r="BZ68" s="177"/>
      <c r="CA68" s="177"/>
      <c r="CB68" s="177"/>
      <c r="CC68" s="178"/>
    </row>
    <row r="69" spans="1:82">
      <c r="D69" s="789"/>
      <c r="E69" s="778" t="s">
        <v>439</v>
      </c>
      <c r="F69" s="782" t="s">
        <v>610</v>
      </c>
      <c r="G69" s="794"/>
      <c r="H69" s="781" t="s">
        <v>378</v>
      </c>
      <c r="I69" s="781" t="s">
        <v>441</v>
      </c>
      <c r="J69" s="781" t="s">
        <v>539</v>
      </c>
      <c r="K69" s="781" t="s">
        <v>540</v>
      </c>
      <c r="L69" s="781" t="s">
        <v>541</v>
      </c>
      <c r="M69" s="781" t="s">
        <v>498</v>
      </c>
      <c r="N69" s="781" t="s">
        <v>611</v>
      </c>
      <c r="O69" s="781" t="s">
        <v>543</v>
      </c>
      <c r="P69" s="793" t="s">
        <v>612</v>
      </c>
      <c r="Q69" s="186"/>
      <c r="R69" s="781" t="s">
        <v>547</v>
      </c>
      <c r="S69" s="781" t="s">
        <v>548</v>
      </c>
      <c r="T69" s="781" t="s">
        <v>613</v>
      </c>
      <c r="U69" s="778" t="s">
        <v>428</v>
      </c>
      <c r="V69" s="179" t="s">
        <v>396</v>
      </c>
      <c r="W69" s="177"/>
      <c r="X69" s="177"/>
      <c r="Y69" s="179" t="s">
        <v>429</v>
      </c>
      <c r="Z69" s="177"/>
      <c r="AA69" s="177"/>
      <c r="AB69" s="179" t="s">
        <v>430</v>
      </c>
      <c r="AC69" s="177"/>
      <c r="AD69" s="177"/>
      <c r="AE69" s="179" t="s">
        <v>389</v>
      </c>
      <c r="AF69" s="177"/>
      <c r="AG69" s="177"/>
      <c r="AH69" s="179" t="s">
        <v>614</v>
      </c>
      <c r="AI69" s="177"/>
      <c r="AJ69" s="177"/>
      <c r="AK69" s="179" t="s">
        <v>391</v>
      </c>
      <c r="AL69" s="177"/>
      <c r="AM69" s="177"/>
      <c r="AN69" s="179" t="s">
        <v>392</v>
      </c>
      <c r="AO69" s="177"/>
      <c r="AP69" s="177"/>
      <c r="AQ69" s="179" t="s">
        <v>431</v>
      </c>
      <c r="AR69" s="177"/>
      <c r="AS69" s="177"/>
      <c r="AT69" s="179" t="s">
        <v>399</v>
      </c>
      <c r="AU69" s="177"/>
      <c r="AV69" s="177"/>
      <c r="AW69" s="179" t="s">
        <v>400</v>
      </c>
      <c r="AX69" s="177"/>
      <c r="AY69" s="177"/>
      <c r="AZ69" s="179" t="s">
        <v>386</v>
      </c>
      <c r="BA69" s="177"/>
      <c r="BB69" s="177"/>
      <c r="BC69" s="179" t="s">
        <v>429</v>
      </c>
      <c r="BD69" s="177"/>
      <c r="BE69" s="177"/>
      <c r="BF69" s="179" t="s">
        <v>388</v>
      </c>
      <c r="BG69" s="177"/>
      <c r="BH69" s="177"/>
      <c r="BI69" s="179" t="s">
        <v>397</v>
      </c>
      <c r="BJ69" s="177"/>
      <c r="BK69" s="177"/>
      <c r="BL69" s="179" t="s">
        <v>390</v>
      </c>
      <c r="BM69" s="177"/>
      <c r="BN69" s="177"/>
      <c r="BO69" s="179" t="s">
        <v>615</v>
      </c>
      <c r="BP69" s="177"/>
      <c r="BQ69" s="177"/>
      <c r="BR69" s="179" t="s">
        <v>398</v>
      </c>
      <c r="BS69" s="177"/>
      <c r="BT69" s="177"/>
      <c r="BU69" s="179" t="s">
        <v>393</v>
      </c>
      <c r="BV69" s="177"/>
      <c r="BW69" s="177"/>
      <c r="BX69" s="179" t="s">
        <v>399</v>
      </c>
      <c r="BY69" s="177"/>
      <c r="BZ69" s="177"/>
      <c r="CA69" s="179" t="s">
        <v>395</v>
      </c>
      <c r="CB69" s="177"/>
      <c r="CC69" s="178"/>
    </row>
    <row r="70" spans="1:82" ht="13.15" customHeight="1">
      <c r="D70" s="789"/>
      <c r="E70" s="779"/>
      <c r="F70" s="783"/>
      <c r="G70" s="795"/>
      <c r="H70" s="779"/>
      <c r="I70" s="779"/>
      <c r="J70" s="779"/>
      <c r="K70" s="779"/>
      <c r="L70" s="779"/>
      <c r="M70" s="779"/>
      <c r="N70" s="779"/>
      <c r="O70" s="779"/>
      <c r="P70" s="783"/>
      <c r="Q70" s="778" t="s">
        <v>405</v>
      </c>
      <c r="R70" s="779"/>
      <c r="S70" s="779"/>
      <c r="T70" s="779"/>
      <c r="U70" s="779"/>
      <c r="V70" s="781" t="s">
        <v>467</v>
      </c>
      <c r="W70" s="781" t="s">
        <v>407</v>
      </c>
      <c r="X70" s="793" t="s">
        <v>468</v>
      </c>
      <c r="Y70" s="781" t="s">
        <v>467</v>
      </c>
      <c r="Z70" s="781" t="s">
        <v>407</v>
      </c>
      <c r="AA70" s="793" t="s">
        <v>468</v>
      </c>
      <c r="AB70" s="781" t="s">
        <v>467</v>
      </c>
      <c r="AC70" s="781" t="s">
        <v>407</v>
      </c>
      <c r="AD70" s="793" t="s">
        <v>468</v>
      </c>
      <c r="AE70" s="781" t="s">
        <v>467</v>
      </c>
      <c r="AF70" s="781" t="s">
        <v>407</v>
      </c>
      <c r="AG70" s="793" t="s">
        <v>468</v>
      </c>
      <c r="AH70" s="781" t="s">
        <v>467</v>
      </c>
      <c r="AI70" s="781" t="s">
        <v>407</v>
      </c>
      <c r="AJ70" s="793" t="s">
        <v>468</v>
      </c>
      <c r="AK70" s="781" t="s">
        <v>467</v>
      </c>
      <c r="AL70" s="781" t="s">
        <v>407</v>
      </c>
      <c r="AM70" s="793" t="s">
        <v>468</v>
      </c>
      <c r="AN70" s="781" t="s">
        <v>467</v>
      </c>
      <c r="AO70" s="781" t="s">
        <v>407</v>
      </c>
      <c r="AP70" s="793" t="s">
        <v>468</v>
      </c>
      <c r="AQ70" s="781" t="s">
        <v>467</v>
      </c>
      <c r="AR70" s="781" t="s">
        <v>407</v>
      </c>
      <c r="AS70" s="793" t="s">
        <v>468</v>
      </c>
      <c r="AT70" s="781" t="s">
        <v>467</v>
      </c>
      <c r="AU70" s="781" t="s">
        <v>407</v>
      </c>
      <c r="AV70" s="793" t="s">
        <v>468</v>
      </c>
      <c r="AW70" s="781" t="s">
        <v>467</v>
      </c>
      <c r="AX70" s="781" t="s">
        <v>407</v>
      </c>
      <c r="AY70" s="793" t="s">
        <v>468</v>
      </c>
      <c r="AZ70" s="243" t="s">
        <v>552</v>
      </c>
      <c r="BA70" s="243" t="s">
        <v>407</v>
      </c>
      <c r="BB70" s="246" t="s">
        <v>468</v>
      </c>
      <c r="BC70" s="243" t="s">
        <v>552</v>
      </c>
      <c r="BD70" s="243" t="s">
        <v>407</v>
      </c>
      <c r="BE70" s="246" t="s">
        <v>468</v>
      </c>
      <c r="BF70" s="243" t="s">
        <v>552</v>
      </c>
      <c r="BG70" s="243" t="s">
        <v>407</v>
      </c>
      <c r="BH70" s="246" t="s">
        <v>468</v>
      </c>
      <c r="BI70" s="243" t="s">
        <v>552</v>
      </c>
      <c r="BJ70" s="243" t="s">
        <v>407</v>
      </c>
      <c r="BK70" s="246" t="s">
        <v>468</v>
      </c>
      <c r="BL70" s="243" t="s">
        <v>552</v>
      </c>
      <c r="BM70" s="243" t="s">
        <v>407</v>
      </c>
      <c r="BN70" s="246" t="s">
        <v>468</v>
      </c>
      <c r="BO70" s="243" t="s">
        <v>552</v>
      </c>
      <c r="BP70" s="243" t="s">
        <v>407</v>
      </c>
      <c r="BQ70" s="246" t="s">
        <v>468</v>
      </c>
      <c r="BR70" s="243" t="s">
        <v>552</v>
      </c>
      <c r="BS70" s="243" t="s">
        <v>407</v>
      </c>
      <c r="BT70" s="246" t="s">
        <v>468</v>
      </c>
      <c r="BU70" s="243" t="s">
        <v>552</v>
      </c>
      <c r="BV70" s="243" t="s">
        <v>407</v>
      </c>
      <c r="BW70" s="246" t="s">
        <v>468</v>
      </c>
      <c r="BX70" s="243" t="s">
        <v>552</v>
      </c>
      <c r="BY70" s="243" t="s">
        <v>407</v>
      </c>
      <c r="BZ70" s="246" t="s">
        <v>468</v>
      </c>
      <c r="CA70" s="243" t="s">
        <v>552</v>
      </c>
      <c r="CB70" s="243" t="s">
        <v>407</v>
      </c>
      <c r="CC70" s="243" t="s">
        <v>468</v>
      </c>
    </row>
    <row r="71" spans="1:82" ht="13.15" customHeight="1">
      <c r="D71" s="789"/>
      <c r="E71" s="779"/>
      <c r="F71" s="783"/>
      <c r="G71" s="795"/>
      <c r="H71" s="779"/>
      <c r="I71" s="779"/>
      <c r="J71" s="779"/>
      <c r="K71" s="779"/>
      <c r="L71" s="779"/>
      <c r="M71" s="779"/>
      <c r="N71" s="779"/>
      <c r="O71" s="779"/>
      <c r="P71" s="783"/>
      <c r="Q71" s="779"/>
      <c r="R71" s="779"/>
      <c r="S71" s="779"/>
      <c r="T71" s="779"/>
      <c r="U71" s="779"/>
      <c r="V71" s="779"/>
      <c r="W71" s="779"/>
      <c r="X71" s="783"/>
      <c r="Y71" s="779"/>
      <c r="Z71" s="779"/>
      <c r="AA71" s="783"/>
      <c r="AB71" s="779"/>
      <c r="AC71" s="779"/>
      <c r="AD71" s="783"/>
      <c r="AE71" s="779"/>
      <c r="AF71" s="779"/>
      <c r="AG71" s="783"/>
      <c r="AH71" s="779"/>
      <c r="AI71" s="779"/>
      <c r="AJ71" s="783"/>
      <c r="AK71" s="779"/>
      <c r="AL71" s="779"/>
      <c r="AM71" s="783"/>
      <c r="AN71" s="779"/>
      <c r="AO71" s="779"/>
      <c r="AP71" s="783"/>
      <c r="AQ71" s="779"/>
      <c r="AR71" s="779"/>
      <c r="AS71" s="783"/>
      <c r="AT71" s="779"/>
      <c r="AU71" s="779"/>
      <c r="AV71" s="783"/>
      <c r="AW71" s="779"/>
      <c r="AX71" s="779"/>
      <c r="AY71" s="783"/>
      <c r="AZ71" s="241"/>
      <c r="BA71" s="241"/>
      <c r="BB71" s="244"/>
      <c r="BC71" s="241"/>
      <c r="BD71" s="241"/>
      <c r="BE71" s="244"/>
      <c r="BF71" s="241"/>
      <c r="BG71" s="241"/>
      <c r="BH71" s="244"/>
      <c r="BI71" s="241"/>
      <c r="BJ71" s="241"/>
      <c r="BK71" s="244"/>
      <c r="BL71" s="241"/>
      <c r="BM71" s="241"/>
      <c r="BN71" s="244"/>
      <c r="BO71" s="241"/>
      <c r="BP71" s="241"/>
      <c r="BQ71" s="244"/>
      <c r="BR71" s="241"/>
      <c r="BS71" s="241"/>
      <c r="BT71" s="244"/>
      <c r="BU71" s="241"/>
      <c r="BV71" s="241"/>
      <c r="BW71" s="244"/>
      <c r="BX71" s="241"/>
      <c r="BY71" s="241"/>
      <c r="BZ71" s="244"/>
      <c r="CA71" s="241"/>
      <c r="CB71" s="241"/>
      <c r="CC71" s="241"/>
    </row>
    <row r="72" spans="1:82">
      <c r="D72" s="790"/>
      <c r="E72" s="780"/>
      <c r="F72" s="784"/>
      <c r="G72" s="796"/>
      <c r="H72" s="780"/>
      <c r="I72" s="780"/>
      <c r="J72" s="780"/>
      <c r="K72" s="780"/>
      <c r="L72" s="780"/>
      <c r="M72" s="780"/>
      <c r="N72" s="780"/>
      <c r="O72" s="780"/>
      <c r="P72" s="784"/>
      <c r="Q72" s="780"/>
      <c r="R72" s="780"/>
      <c r="S72" s="780"/>
      <c r="T72" s="780"/>
      <c r="U72" s="780"/>
      <c r="V72" s="780"/>
      <c r="W72" s="780"/>
      <c r="X72" s="784"/>
      <c r="Y72" s="780"/>
      <c r="Z72" s="780"/>
      <c r="AA72" s="784"/>
      <c r="AB72" s="780"/>
      <c r="AC72" s="780"/>
      <c r="AD72" s="784"/>
      <c r="AE72" s="780"/>
      <c r="AF72" s="780"/>
      <c r="AG72" s="784"/>
      <c r="AH72" s="780"/>
      <c r="AI72" s="780"/>
      <c r="AJ72" s="784"/>
      <c r="AK72" s="780"/>
      <c r="AL72" s="780"/>
      <c r="AM72" s="784"/>
      <c r="AN72" s="780"/>
      <c r="AO72" s="780"/>
      <c r="AP72" s="784"/>
      <c r="AQ72" s="780"/>
      <c r="AR72" s="780"/>
      <c r="AS72" s="784"/>
      <c r="AT72" s="780"/>
      <c r="AU72" s="780"/>
      <c r="AV72" s="784"/>
      <c r="AW72" s="780"/>
      <c r="AX72" s="780"/>
      <c r="AY72" s="784"/>
      <c r="AZ72" s="242"/>
      <c r="BA72" s="242"/>
      <c r="BB72" s="245"/>
      <c r="BC72" s="242"/>
      <c r="BD72" s="242"/>
      <c r="BE72" s="245"/>
      <c r="BF72" s="242"/>
      <c r="BG72" s="242"/>
      <c r="BH72" s="245"/>
      <c r="BI72" s="242"/>
      <c r="BJ72" s="242"/>
      <c r="BK72" s="245"/>
      <c r="BL72" s="242"/>
      <c r="BM72" s="242"/>
      <c r="BN72" s="245"/>
      <c r="BO72" s="242"/>
      <c r="BP72" s="242"/>
      <c r="BQ72" s="245"/>
      <c r="BR72" s="242"/>
      <c r="BS72" s="242"/>
      <c r="BT72" s="245"/>
      <c r="BU72" s="242"/>
      <c r="BV72" s="242"/>
      <c r="BW72" s="245"/>
      <c r="BX72" s="242"/>
      <c r="BY72" s="242"/>
      <c r="BZ72" s="245"/>
      <c r="CA72" s="242"/>
      <c r="CB72" s="242"/>
      <c r="CC72" s="242"/>
    </row>
    <row r="73" spans="1:82">
      <c r="D73" s="180" t="s">
        <v>472</v>
      </c>
      <c r="E73" s="180" t="s">
        <v>470</v>
      </c>
      <c r="F73" s="180" t="s">
        <v>470</v>
      </c>
      <c r="G73" s="180" t="s">
        <v>408</v>
      </c>
      <c r="H73" s="180" t="s">
        <v>470</v>
      </c>
      <c r="I73" s="180" t="s">
        <v>470</v>
      </c>
      <c r="J73" s="180" t="s">
        <v>470</v>
      </c>
      <c r="K73" s="180" t="s">
        <v>408</v>
      </c>
      <c r="L73" s="180" t="s">
        <v>470</v>
      </c>
      <c r="M73" s="180" t="s">
        <v>470</v>
      </c>
      <c r="N73" s="180" t="s">
        <v>470</v>
      </c>
      <c r="O73" s="180" t="s">
        <v>470</v>
      </c>
      <c r="P73" s="180" t="s">
        <v>470</v>
      </c>
      <c r="Q73" s="182" t="s">
        <v>473</v>
      </c>
      <c r="R73" s="180" t="s">
        <v>470</v>
      </c>
      <c r="S73" s="180" t="s">
        <v>470</v>
      </c>
      <c r="T73" s="180" t="s">
        <v>470</v>
      </c>
      <c r="U73" s="180" t="s">
        <v>470</v>
      </c>
      <c r="V73" s="182" t="s">
        <v>473</v>
      </c>
      <c r="W73" s="180" t="s">
        <v>470</v>
      </c>
      <c r="X73" s="182" t="s">
        <v>472</v>
      </c>
      <c r="Y73" s="182" t="s">
        <v>473</v>
      </c>
      <c r="Z73" s="180" t="s">
        <v>470</v>
      </c>
      <c r="AA73" s="182" t="s">
        <v>353</v>
      </c>
      <c r="AB73" s="182" t="s">
        <v>473</v>
      </c>
      <c r="AC73" s="180" t="s">
        <v>470</v>
      </c>
      <c r="AD73" s="182" t="s">
        <v>472</v>
      </c>
      <c r="AE73" s="182" t="s">
        <v>355</v>
      </c>
      <c r="AF73" s="180" t="s">
        <v>470</v>
      </c>
      <c r="AG73" s="182" t="s">
        <v>472</v>
      </c>
      <c r="AH73" s="182" t="s">
        <v>473</v>
      </c>
      <c r="AI73" s="180" t="s">
        <v>408</v>
      </c>
      <c r="AJ73" s="182" t="s">
        <v>353</v>
      </c>
      <c r="AK73" s="182" t="s">
        <v>355</v>
      </c>
      <c r="AL73" s="180" t="s">
        <v>470</v>
      </c>
      <c r="AM73" s="182" t="s">
        <v>472</v>
      </c>
      <c r="AN73" s="182" t="s">
        <v>473</v>
      </c>
      <c r="AO73" s="180" t="s">
        <v>470</v>
      </c>
      <c r="AP73" s="182" t="s">
        <v>472</v>
      </c>
      <c r="AQ73" s="182" t="s">
        <v>473</v>
      </c>
      <c r="AR73" s="180" t="s">
        <v>470</v>
      </c>
      <c r="AS73" s="182" t="s">
        <v>472</v>
      </c>
      <c r="AT73" s="182" t="s">
        <v>355</v>
      </c>
      <c r="AU73" s="180" t="s">
        <v>470</v>
      </c>
      <c r="AV73" s="182" t="s">
        <v>353</v>
      </c>
      <c r="AW73" s="182" t="s">
        <v>473</v>
      </c>
      <c r="AX73" s="180" t="s">
        <v>408</v>
      </c>
      <c r="AY73" s="182" t="s">
        <v>472</v>
      </c>
      <c r="AZ73" s="182" t="s">
        <v>355</v>
      </c>
      <c r="BA73" s="180" t="s">
        <v>470</v>
      </c>
      <c r="BB73" s="182" t="s">
        <v>472</v>
      </c>
      <c r="BC73" s="182" t="s">
        <v>473</v>
      </c>
      <c r="BD73" s="180" t="s">
        <v>470</v>
      </c>
      <c r="BE73" s="182" t="s">
        <v>472</v>
      </c>
      <c r="BF73" s="182" t="s">
        <v>473</v>
      </c>
      <c r="BG73" s="180" t="s">
        <v>408</v>
      </c>
      <c r="BH73" s="182" t="s">
        <v>472</v>
      </c>
      <c r="BI73" s="182" t="s">
        <v>473</v>
      </c>
      <c r="BJ73" s="180" t="s">
        <v>408</v>
      </c>
      <c r="BK73" s="182" t="s">
        <v>472</v>
      </c>
      <c r="BL73" s="182" t="s">
        <v>473</v>
      </c>
      <c r="BM73" s="180" t="s">
        <v>470</v>
      </c>
      <c r="BN73" s="182" t="s">
        <v>472</v>
      </c>
      <c r="BO73" s="182" t="s">
        <v>473</v>
      </c>
      <c r="BP73" s="180" t="s">
        <v>470</v>
      </c>
      <c r="BQ73" s="182" t="s">
        <v>472</v>
      </c>
      <c r="BR73" s="182" t="s">
        <v>473</v>
      </c>
      <c r="BS73" s="180" t="s">
        <v>470</v>
      </c>
      <c r="BT73" s="182" t="s">
        <v>472</v>
      </c>
      <c r="BU73" s="182" t="s">
        <v>473</v>
      </c>
      <c r="BV73" s="180" t="s">
        <v>470</v>
      </c>
      <c r="BW73" s="182" t="s">
        <v>353</v>
      </c>
      <c r="BX73" s="182" t="s">
        <v>473</v>
      </c>
      <c r="BY73" s="180" t="s">
        <v>470</v>
      </c>
      <c r="BZ73" s="182" t="s">
        <v>472</v>
      </c>
      <c r="CA73" s="182" t="s">
        <v>355</v>
      </c>
      <c r="CB73" s="180" t="s">
        <v>470</v>
      </c>
      <c r="CC73" s="182" t="s">
        <v>472</v>
      </c>
    </row>
    <row r="74" spans="1:82">
      <c r="D74" s="183">
        <v>4</v>
      </c>
      <c r="E74" s="188" t="s">
        <v>475</v>
      </c>
      <c r="F74" s="188" t="s">
        <v>476</v>
      </c>
      <c r="G74" s="188" t="s">
        <v>477</v>
      </c>
      <c r="H74" s="189" t="s">
        <v>480</v>
      </c>
      <c r="I74" s="189" t="s">
        <v>479</v>
      </c>
      <c r="J74" s="189" t="s">
        <v>480</v>
      </c>
      <c r="K74" s="189" t="s">
        <v>479</v>
      </c>
      <c r="L74" s="189" t="s">
        <v>479</v>
      </c>
      <c r="M74" s="189" t="s">
        <v>479</v>
      </c>
      <c r="N74" s="189" t="s">
        <v>479</v>
      </c>
      <c r="O74" s="189" t="s">
        <v>479</v>
      </c>
      <c r="P74" s="189" t="s">
        <v>479</v>
      </c>
      <c r="Q74" s="182"/>
      <c r="R74" s="189" t="s">
        <v>616</v>
      </c>
      <c r="S74" s="189" t="s">
        <v>616</v>
      </c>
      <c r="T74" s="189" t="s">
        <v>480</v>
      </c>
      <c r="U74" s="189" t="s">
        <v>480</v>
      </c>
      <c r="V74" s="182"/>
      <c r="W74" s="189"/>
      <c r="X74" s="183">
        <v>1</v>
      </c>
      <c r="Y74" s="182"/>
      <c r="Z74" s="189"/>
      <c r="AA74" s="183">
        <v>1</v>
      </c>
      <c r="AB74" s="182"/>
      <c r="AC74" s="189"/>
      <c r="AD74" s="183">
        <v>1</v>
      </c>
      <c r="AE74" s="182"/>
      <c r="AF74" s="189"/>
      <c r="AG74" s="183">
        <v>1</v>
      </c>
      <c r="AH74" s="182"/>
      <c r="AI74" s="189"/>
      <c r="AJ74" s="183">
        <v>1</v>
      </c>
      <c r="AK74" s="182"/>
      <c r="AL74" s="189"/>
      <c r="AM74" s="183">
        <v>1</v>
      </c>
      <c r="AN74" s="182"/>
      <c r="AO74" s="189"/>
      <c r="AP74" s="183">
        <v>1</v>
      </c>
      <c r="AQ74" s="182"/>
      <c r="AR74" s="189"/>
      <c r="AS74" s="183">
        <v>1</v>
      </c>
      <c r="AT74" s="182"/>
      <c r="AU74" s="189"/>
      <c r="AV74" s="183">
        <v>1</v>
      </c>
      <c r="AW74" s="182"/>
      <c r="AX74" s="189"/>
      <c r="AY74" s="183">
        <v>1</v>
      </c>
      <c r="AZ74" s="182"/>
      <c r="BA74" s="189"/>
      <c r="BB74" s="183">
        <v>1</v>
      </c>
      <c r="BC74" s="182"/>
      <c r="BD74" s="189"/>
      <c r="BE74" s="183">
        <v>1</v>
      </c>
      <c r="BF74" s="182"/>
      <c r="BG74" s="189"/>
      <c r="BH74" s="183">
        <v>1</v>
      </c>
      <c r="BI74" s="182"/>
      <c r="BJ74" s="189"/>
      <c r="BK74" s="183">
        <v>1</v>
      </c>
      <c r="BL74" s="182"/>
      <c r="BM74" s="189"/>
      <c r="BN74" s="183">
        <v>1</v>
      </c>
      <c r="BO74" s="182"/>
      <c r="BP74" s="189"/>
      <c r="BQ74" s="183">
        <v>1</v>
      </c>
      <c r="BR74" s="182"/>
      <c r="BS74" s="189"/>
      <c r="BT74" s="183">
        <v>1</v>
      </c>
      <c r="BU74" s="182"/>
      <c r="BV74" s="189"/>
      <c r="BW74" s="183">
        <v>1</v>
      </c>
      <c r="BX74" s="182"/>
      <c r="BY74" s="189"/>
      <c r="BZ74" s="183">
        <v>1</v>
      </c>
      <c r="CA74" s="182"/>
      <c r="CB74" s="189"/>
      <c r="CC74" s="183">
        <v>1</v>
      </c>
    </row>
    <row r="75" spans="1:82">
      <c r="A75" s="272">
        <v>345</v>
      </c>
      <c r="D75" s="184"/>
      <c r="E75" s="269">
        <f t="shared" ref="E75:BP75" ca="1" si="10">INDIRECT($A$1&amp;($A75+E$1))</f>
        <v>0</v>
      </c>
      <c r="F75" s="269">
        <f t="shared" ca="1" si="10"/>
        <v>0</v>
      </c>
      <c r="G75" s="269">
        <f t="shared" ca="1" si="10"/>
        <v>0</v>
      </c>
      <c r="H75" s="269">
        <f t="shared" ca="1" si="10"/>
        <v>0</v>
      </c>
      <c r="I75" s="269">
        <f t="shared" ca="1" si="10"/>
        <v>0</v>
      </c>
      <c r="J75" s="269">
        <f t="shared" ca="1" si="10"/>
        <v>0</v>
      </c>
      <c r="K75" s="269">
        <f t="shared" ca="1" si="10"/>
        <v>0</v>
      </c>
      <c r="L75" s="269">
        <f t="shared" ca="1" si="10"/>
        <v>0</v>
      </c>
      <c r="M75" s="269">
        <f t="shared" ca="1" si="10"/>
        <v>0</v>
      </c>
      <c r="N75" s="269">
        <f t="shared" ca="1" si="10"/>
        <v>0</v>
      </c>
      <c r="O75" s="269">
        <f t="shared" ca="1" si="10"/>
        <v>0</v>
      </c>
      <c r="P75" s="269">
        <f t="shared" ca="1" si="10"/>
        <v>0</v>
      </c>
      <c r="Q75" s="269" t="str">
        <f t="shared" ca="1" si="10"/>
        <v/>
      </c>
      <c r="R75" s="269">
        <f t="shared" ca="1" si="10"/>
        <v>0</v>
      </c>
      <c r="S75" s="269">
        <f t="shared" ca="1" si="10"/>
        <v>0</v>
      </c>
      <c r="T75" s="269">
        <f t="shared" ca="1" si="10"/>
        <v>0</v>
      </c>
      <c r="U75" s="269">
        <f t="shared" ca="1" si="10"/>
        <v>0</v>
      </c>
      <c r="V75" s="269" t="str">
        <f t="shared" ca="1" si="10"/>
        <v/>
      </c>
      <c r="W75" s="269">
        <f t="shared" ca="1" si="10"/>
        <v>0</v>
      </c>
      <c r="X75" s="269" t="str">
        <f t="shared" ca="1" si="10"/>
        <v/>
      </c>
      <c r="Y75" s="269" t="str">
        <f t="shared" ca="1" si="10"/>
        <v/>
      </c>
      <c r="Z75" s="269">
        <f t="shared" ca="1" si="10"/>
        <v>0</v>
      </c>
      <c r="AA75" s="269" t="str">
        <f t="shared" ca="1" si="10"/>
        <v/>
      </c>
      <c r="AB75" s="269" t="str">
        <f t="shared" ca="1" si="10"/>
        <v/>
      </c>
      <c r="AC75" s="269">
        <f t="shared" ca="1" si="10"/>
        <v>0</v>
      </c>
      <c r="AD75" s="269" t="str">
        <f t="shared" ca="1" si="10"/>
        <v/>
      </c>
      <c r="AE75" s="269" t="str">
        <f t="shared" ca="1" si="10"/>
        <v/>
      </c>
      <c r="AF75" s="269">
        <f t="shared" ca="1" si="10"/>
        <v>0</v>
      </c>
      <c r="AG75" s="269" t="str">
        <f t="shared" ca="1" si="10"/>
        <v/>
      </c>
      <c r="AH75" s="269" t="str">
        <f t="shared" ca="1" si="10"/>
        <v/>
      </c>
      <c r="AI75" s="269">
        <f t="shared" ca="1" si="10"/>
        <v>0</v>
      </c>
      <c r="AJ75" s="269" t="str">
        <f t="shared" ca="1" si="10"/>
        <v/>
      </c>
      <c r="AK75" s="269" t="str">
        <f t="shared" ca="1" si="10"/>
        <v/>
      </c>
      <c r="AL75" s="269">
        <f t="shared" ca="1" si="10"/>
        <v>0</v>
      </c>
      <c r="AM75" s="269" t="str">
        <f t="shared" ca="1" si="10"/>
        <v/>
      </c>
      <c r="AN75" s="269" t="str">
        <f t="shared" ca="1" si="10"/>
        <v/>
      </c>
      <c r="AO75" s="269">
        <f t="shared" ca="1" si="10"/>
        <v>0</v>
      </c>
      <c r="AP75" s="269" t="str">
        <f t="shared" ca="1" si="10"/>
        <v/>
      </c>
      <c r="AQ75" s="269" t="str">
        <f t="shared" ca="1" si="10"/>
        <v/>
      </c>
      <c r="AR75" s="269">
        <f t="shared" ca="1" si="10"/>
        <v>0</v>
      </c>
      <c r="AS75" s="269" t="str">
        <f t="shared" ca="1" si="10"/>
        <v/>
      </c>
      <c r="AT75" s="269" t="str">
        <f t="shared" ca="1" si="10"/>
        <v/>
      </c>
      <c r="AU75" s="269">
        <f t="shared" ca="1" si="10"/>
        <v>0</v>
      </c>
      <c r="AV75" s="269" t="str">
        <f t="shared" ca="1" si="10"/>
        <v/>
      </c>
      <c r="AW75" s="269" t="str">
        <f t="shared" ca="1" si="10"/>
        <v/>
      </c>
      <c r="AX75" s="269">
        <f t="shared" ca="1" si="10"/>
        <v>0</v>
      </c>
      <c r="AY75" s="269" t="str">
        <f t="shared" ca="1" si="10"/>
        <v/>
      </c>
      <c r="AZ75" s="269" t="str">
        <f t="shared" ca="1" si="10"/>
        <v/>
      </c>
      <c r="BA75" s="269">
        <f t="shared" ca="1" si="10"/>
        <v>0</v>
      </c>
      <c r="BB75" s="269" t="str">
        <f t="shared" ca="1" si="10"/>
        <v/>
      </c>
      <c r="BC75" s="269" t="str">
        <f t="shared" ca="1" si="10"/>
        <v/>
      </c>
      <c r="BD75" s="269">
        <f t="shared" ca="1" si="10"/>
        <v>0</v>
      </c>
      <c r="BE75" s="269" t="str">
        <f t="shared" ca="1" si="10"/>
        <v/>
      </c>
      <c r="BF75" s="269" t="str">
        <f t="shared" ca="1" si="10"/>
        <v/>
      </c>
      <c r="BG75" s="269">
        <f t="shared" ca="1" si="10"/>
        <v>0</v>
      </c>
      <c r="BH75" s="269" t="str">
        <f t="shared" ca="1" si="10"/>
        <v/>
      </c>
      <c r="BI75" s="269" t="str">
        <f t="shared" ca="1" si="10"/>
        <v/>
      </c>
      <c r="BJ75" s="269">
        <f t="shared" ca="1" si="10"/>
        <v>0</v>
      </c>
      <c r="BK75" s="269" t="str">
        <f t="shared" ca="1" si="10"/>
        <v/>
      </c>
      <c r="BL75" s="269" t="str">
        <f t="shared" ca="1" si="10"/>
        <v/>
      </c>
      <c r="BM75" s="269">
        <f t="shared" ca="1" si="10"/>
        <v>0</v>
      </c>
      <c r="BN75" s="269" t="str">
        <f t="shared" ca="1" si="10"/>
        <v/>
      </c>
      <c r="BO75" s="269" t="str">
        <f t="shared" ca="1" si="10"/>
        <v/>
      </c>
      <c r="BP75" s="269">
        <f t="shared" ca="1" si="10"/>
        <v>0</v>
      </c>
      <c r="BQ75" s="269" t="str">
        <f t="shared" ref="BQ75:CC75" ca="1" si="11">INDIRECT($A$1&amp;($A75+BQ$1))</f>
        <v/>
      </c>
      <c r="BR75" s="269" t="str">
        <f t="shared" ca="1" si="11"/>
        <v/>
      </c>
      <c r="BS75" s="269">
        <f t="shared" ca="1" si="11"/>
        <v>0</v>
      </c>
      <c r="BT75" s="269" t="str">
        <f t="shared" ca="1" si="11"/>
        <v/>
      </c>
      <c r="BU75" s="269" t="str">
        <f t="shared" ca="1" si="11"/>
        <v/>
      </c>
      <c r="BV75" s="269">
        <f t="shared" ca="1" si="11"/>
        <v>0</v>
      </c>
      <c r="BW75" s="269" t="str">
        <f t="shared" ca="1" si="11"/>
        <v/>
      </c>
      <c r="BX75" s="269" t="str">
        <f t="shared" ca="1" si="11"/>
        <v/>
      </c>
      <c r="BY75" s="269">
        <f t="shared" ca="1" si="11"/>
        <v>0</v>
      </c>
      <c r="BZ75" s="269" t="str">
        <f t="shared" ca="1" si="11"/>
        <v/>
      </c>
      <c r="CA75" s="269" t="str">
        <f t="shared" ca="1" si="11"/>
        <v/>
      </c>
      <c r="CB75" s="269">
        <f t="shared" ca="1" si="11"/>
        <v>0</v>
      </c>
      <c r="CC75" s="269" t="str">
        <f t="shared" ca="1" si="11"/>
        <v/>
      </c>
    </row>
    <row r="77" spans="1:82">
      <c r="D77" s="176" t="s">
        <v>677</v>
      </c>
      <c r="AF77" t="str">
        <f>D77</f>
        <v>様式ニ－１　木くず破砕施設</v>
      </c>
      <c r="BI77" t="str">
        <f>AF77</f>
        <v>様式ニ－１　木くず破砕施設</v>
      </c>
    </row>
    <row r="78" spans="1:82">
      <c r="D78" s="788" t="s">
        <v>330</v>
      </c>
      <c r="E78" s="179" t="s">
        <v>372</v>
      </c>
      <c r="F78" s="177"/>
      <c r="G78" s="178"/>
      <c r="H78" s="179" t="s">
        <v>373</v>
      </c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86"/>
      <c r="W78" s="179" t="s">
        <v>678</v>
      </c>
      <c r="X78" s="177"/>
      <c r="Y78" s="177"/>
      <c r="Z78" s="177"/>
      <c r="AA78" s="177"/>
      <c r="AB78" s="178"/>
      <c r="AC78" s="185" t="s">
        <v>420</v>
      </c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177"/>
      <c r="AQ78" s="177"/>
      <c r="AR78" s="177"/>
      <c r="AS78" s="177"/>
      <c r="AT78" s="177"/>
      <c r="AU78" s="177"/>
      <c r="AV78" s="177"/>
      <c r="AW78" s="177"/>
      <c r="AX78" s="177"/>
      <c r="AY78" s="177"/>
      <c r="AZ78" s="177"/>
      <c r="BA78" s="185" t="s">
        <v>538</v>
      </c>
      <c r="BB78" s="177"/>
      <c r="BC78" s="177"/>
      <c r="BD78" s="177"/>
      <c r="BE78" s="177"/>
      <c r="BF78" s="177"/>
      <c r="BG78" s="177"/>
      <c r="BH78" s="177"/>
      <c r="BI78" s="177"/>
      <c r="BJ78" s="177"/>
      <c r="BK78" s="177"/>
      <c r="BL78" s="177"/>
      <c r="BM78" s="177"/>
      <c r="BN78" s="177"/>
      <c r="BO78" s="177"/>
      <c r="BP78" s="177"/>
      <c r="BQ78" s="177"/>
      <c r="BR78" s="177"/>
      <c r="BS78" s="177"/>
      <c r="BT78" s="177"/>
      <c r="BU78" s="177"/>
      <c r="BV78" s="177"/>
      <c r="BW78" s="177"/>
      <c r="BX78" s="178"/>
    </row>
    <row r="79" spans="1:82">
      <c r="D79" s="789"/>
      <c r="E79" s="778" t="s">
        <v>439</v>
      </c>
      <c r="F79" s="782" t="s">
        <v>440</v>
      </c>
      <c r="G79" s="794"/>
      <c r="H79" s="781" t="s">
        <v>378</v>
      </c>
      <c r="I79" s="781" t="s">
        <v>441</v>
      </c>
      <c r="J79" s="781" t="s">
        <v>539</v>
      </c>
      <c r="K79" s="781" t="s">
        <v>443</v>
      </c>
      <c r="L79" s="781" t="s">
        <v>679</v>
      </c>
      <c r="M79" s="781" t="s">
        <v>680</v>
      </c>
      <c r="N79" s="781" t="s">
        <v>681</v>
      </c>
      <c r="O79" s="781" t="s">
        <v>682</v>
      </c>
      <c r="P79" s="781" t="s">
        <v>683</v>
      </c>
      <c r="Q79" s="781" t="s">
        <v>684</v>
      </c>
      <c r="R79" s="781" t="s">
        <v>685</v>
      </c>
      <c r="S79" s="781" t="s">
        <v>686</v>
      </c>
      <c r="T79" s="781" t="s">
        <v>687</v>
      </c>
      <c r="U79" s="793" t="s">
        <v>688</v>
      </c>
      <c r="V79" s="186"/>
      <c r="W79" s="179" t="s">
        <v>689</v>
      </c>
      <c r="X79" s="178"/>
      <c r="Y79" s="179" t="s">
        <v>690</v>
      </c>
      <c r="Z79" s="178"/>
      <c r="AA79" s="179" t="s">
        <v>691</v>
      </c>
      <c r="AB79" s="178"/>
      <c r="AC79" s="179" t="s">
        <v>386</v>
      </c>
      <c r="AD79" s="177"/>
      <c r="AE79" s="177"/>
      <c r="AF79" s="179" t="s">
        <v>692</v>
      </c>
      <c r="AG79" s="177"/>
      <c r="AH79" s="177"/>
      <c r="AI79" s="179" t="s">
        <v>693</v>
      </c>
      <c r="AJ79" s="177"/>
      <c r="AK79" s="177"/>
      <c r="AL79" s="179" t="s">
        <v>694</v>
      </c>
      <c r="AM79" s="177"/>
      <c r="AN79" s="177"/>
      <c r="AO79" s="179" t="s">
        <v>390</v>
      </c>
      <c r="AP79" s="177"/>
      <c r="AQ79" s="177"/>
      <c r="AR79" s="179" t="s">
        <v>695</v>
      </c>
      <c r="AS79" s="177"/>
      <c r="AT79" s="177"/>
      <c r="AU79" s="179" t="s">
        <v>696</v>
      </c>
      <c r="AV79" s="177"/>
      <c r="AW79" s="177"/>
      <c r="AX79" s="179" t="s">
        <v>393</v>
      </c>
      <c r="AY79" s="177"/>
      <c r="AZ79" s="177"/>
      <c r="BA79" s="179" t="s">
        <v>697</v>
      </c>
      <c r="BB79" s="177"/>
      <c r="BC79" s="177"/>
      <c r="BD79" s="179" t="s">
        <v>692</v>
      </c>
      <c r="BE79" s="177"/>
      <c r="BF79" s="177"/>
      <c r="BG79" s="179" t="s">
        <v>506</v>
      </c>
      <c r="BH79" s="177"/>
      <c r="BI79" s="177"/>
      <c r="BJ79" s="179" t="s">
        <v>694</v>
      </c>
      <c r="BK79" s="177"/>
      <c r="BL79" s="177"/>
      <c r="BM79" s="179" t="s">
        <v>507</v>
      </c>
      <c r="BN79" s="177"/>
      <c r="BO79" s="177"/>
      <c r="BP79" s="179" t="s">
        <v>391</v>
      </c>
      <c r="BQ79" s="177"/>
      <c r="BR79" s="177"/>
      <c r="BS79" s="179" t="s">
        <v>392</v>
      </c>
      <c r="BT79" s="177"/>
      <c r="BU79" s="177"/>
      <c r="BV79" s="179" t="s">
        <v>551</v>
      </c>
      <c r="BW79" s="177"/>
      <c r="BX79" s="178"/>
    </row>
    <row r="80" spans="1:82" ht="13.15" customHeight="1">
      <c r="D80" s="789"/>
      <c r="E80" s="779"/>
      <c r="F80" s="783"/>
      <c r="G80" s="795"/>
      <c r="H80" s="779"/>
      <c r="I80" s="779"/>
      <c r="J80" s="779"/>
      <c r="K80" s="779"/>
      <c r="L80" s="779"/>
      <c r="M80" s="779"/>
      <c r="N80" s="779"/>
      <c r="O80" s="779"/>
      <c r="P80" s="779"/>
      <c r="Q80" s="779"/>
      <c r="R80" s="779"/>
      <c r="S80" s="779"/>
      <c r="T80" s="779"/>
      <c r="U80" s="783"/>
      <c r="V80" s="778" t="s">
        <v>405</v>
      </c>
      <c r="W80" s="778" t="s">
        <v>698</v>
      </c>
      <c r="X80" s="778" t="s">
        <v>699</v>
      </c>
      <c r="Y80" s="778" t="s">
        <v>700</v>
      </c>
      <c r="Z80" s="778" t="s">
        <v>701</v>
      </c>
      <c r="AA80" s="778" t="s">
        <v>702</v>
      </c>
      <c r="AB80" s="778" t="s">
        <v>703</v>
      </c>
      <c r="AC80" s="781" t="s">
        <v>467</v>
      </c>
      <c r="AD80" s="781" t="s">
        <v>407</v>
      </c>
      <c r="AE80" s="793" t="s">
        <v>468</v>
      </c>
      <c r="AF80" s="781" t="s">
        <v>467</v>
      </c>
      <c r="AG80" s="781" t="s">
        <v>407</v>
      </c>
      <c r="AH80" s="793" t="s">
        <v>468</v>
      </c>
      <c r="AI80" s="781" t="s">
        <v>467</v>
      </c>
      <c r="AJ80" s="781" t="s">
        <v>407</v>
      </c>
      <c r="AK80" s="793" t="s">
        <v>468</v>
      </c>
      <c r="AL80" s="781" t="s">
        <v>467</v>
      </c>
      <c r="AM80" s="781" t="s">
        <v>407</v>
      </c>
      <c r="AN80" s="793" t="s">
        <v>468</v>
      </c>
      <c r="AO80" s="781" t="s">
        <v>467</v>
      </c>
      <c r="AP80" s="781" t="s">
        <v>407</v>
      </c>
      <c r="AQ80" s="793" t="s">
        <v>468</v>
      </c>
      <c r="AR80" s="781" t="s">
        <v>467</v>
      </c>
      <c r="AS80" s="781" t="s">
        <v>407</v>
      </c>
      <c r="AT80" s="793" t="s">
        <v>468</v>
      </c>
      <c r="AU80" s="781" t="s">
        <v>467</v>
      </c>
      <c r="AV80" s="781" t="s">
        <v>407</v>
      </c>
      <c r="AW80" s="793" t="s">
        <v>468</v>
      </c>
      <c r="AX80" s="781" t="s">
        <v>467</v>
      </c>
      <c r="AY80" s="781" t="s">
        <v>407</v>
      </c>
      <c r="AZ80" s="793" t="s">
        <v>468</v>
      </c>
      <c r="BA80" s="781" t="s">
        <v>552</v>
      </c>
      <c r="BB80" s="243" t="s">
        <v>407</v>
      </c>
      <c r="BC80" s="246" t="s">
        <v>468</v>
      </c>
      <c r="BD80" s="243" t="s">
        <v>552</v>
      </c>
      <c r="BE80" s="243" t="s">
        <v>407</v>
      </c>
      <c r="BF80" s="246" t="s">
        <v>468</v>
      </c>
      <c r="BG80" s="243" t="s">
        <v>552</v>
      </c>
      <c r="BH80" s="243" t="s">
        <v>407</v>
      </c>
      <c r="BI80" s="246" t="s">
        <v>468</v>
      </c>
      <c r="BJ80" s="243" t="s">
        <v>552</v>
      </c>
      <c r="BK80" s="243" t="s">
        <v>407</v>
      </c>
      <c r="BL80" s="246" t="s">
        <v>468</v>
      </c>
      <c r="BM80" s="243" t="s">
        <v>552</v>
      </c>
      <c r="BN80" s="243" t="s">
        <v>407</v>
      </c>
      <c r="BO80" s="246" t="s">
        <v>468</v>
      </c>
      <c r="BP80" s="243" t="s">
        <v>552</v>
      </c>
      <c r="BQ80" s="243" t="s">
        <v>407</v>
      </c>
      <c r="BR80" s="246" t="s">
        <v>468</v>
      </c>
      <c r="BS80" s="243" t="s">
        <v>552</v>
      </c>
      <c r="BT80" s="243" t="s">
        <v>407</v>
      </c>
      <c r="BU80" s="246" t="s">
        <v>468</v>
      </c>
      <c r="BV80" s="243" t="s">
        <v>552</v>
      </c>
      <c r="BW80" s="243" t="s">
        <v>407</v>
      </c>
      <c r="BX80" s="243" t="s">
        <v>468</v>
      </c>
    </row>
    <row r="81" spans="1:76" ht="13.15" customHeight="1">
      <c r="D81" s="789"/>
      <c r="E81" s="779"/>
      <c r="F81" s="783"/>
      <c r="G81" s="795"/>
      <c r="H81" s="779"/>
      <c r="I81" s="779"/>
      <c r="J81" s="779"/>
      <c r="K81" s="779"/>
      <c r="L81" s="779"/>
      <c r="M81" s="779"/>
      <c r="N81" s="779"/>
      <c r="O81" s="779"/>
      <c r="P81" s="779"/>
      <c r="Q81" s="779"/>
      <c r="R81" s="779"/>
      <c r="S81" s="779"/>
      <c r="T81" s="779"/>
      <c r="U81" s="783"/>
      <c r="V81" s="779"/>
      <c r="W81" s="791"/>
      <c r="X81" s="791"/>
      <c r="Y81" s="791"/>
      <c r="Z81" s="791"/>
      <c r="AA81" s="791"/>
      <c r="AB81" s="791"/>
      <c r="AC81" s="779"/>
      <c r="AD81" s="779"/>
      <c r="AE81" s="783"/>
      <c r="AF81" s="779"/>
      <c r="AG81" s="779"/>
      <c r="AH81" s="783"/>
      <c r="AI81" s="779"/>
      <c r="AJ81" s="779"/>
      <c r="AK81" s="783"/>
      <c r="AL81" s="779"/>
      <c r="AM81" s="779"/>
      <c r="AN81" s="783"/>
      <c r="AO81" s="779"/>
      <c r="AP81" s="779"/>
      <c r="AQ81" s="783"/>
      <c r="AR81" s="779"/>
      <c r="AS81" s="779"/>
      <c r="AT81" s="783"/>
      <c r="AU81" s="779"/>
      <c r="AV81" s="779"/>
      <c r="AW81" s="783"/>
      <c r="AX81" s="779"/>
      <c r="AY81" s="779"/>
      <c r="AZ81" s="783"/>
      <c r="BA81" s="779"/>
      <c r="BB81" s="241"/>
      <c r="BC81" s="244"/>
      <c r="BD81" s="241"/>
      <c r="BE81" s="241"/>
      <c r="BF81" s="244"/>
      <c r="BG81" s="241"/>
      <c r="BH81" s="241"/>
      <c r="BI81" s="244"/>
      <c r="BJ81" s="241"/>
      <c r="BK81" s="241"/>
      <c r="BL81" s="244"/>
      <c r="BM81" s="241"/>
      <c r="BN81" s="241"/>
      <c r="BO81" s="244"/>
      <c r="BP81" s="241"/>
      <c r="BQ81" s="241"/>
      <c r="BR81" s="244"/>
      <c r="BS81" s="241"/>
      <c r="BT81" s="241"/>
      <c r="BU81" s="244"/>
      <c r="BV81" s="241"/>
      <c r="BW81" s="241"/>
      <c r="BX81" s="241"/>
    </row>
    <row r="82" spans="1:76">
      <c r="D82" s="790"/>
      <c r="E82" s="780"/>
      <c r="F82" s="784"/>
      <c r="G82" s="796"/>
      <c r="H82" s="780"/>
      <c r="I82" s="780"/>
      <c r="J82" s="780"/>
      <c r="K82" s="780"/>
      <c r="L82" s="780"/>
      <c r="M82" s="780"/>
      <c r="N82" s="780"/>
      <c r="O82" s="780"/>
      <c r="P82" s="780"/>
      <c r="Q82" s="780"/>
      <c r="R82" s="780"/>
      <c r="S82" s="780"/>
      <c r="T82" s="780"/>
      <c r="U82" s="784"/>
      <c r="V82" s="780"/>
      <c r="W82" s="792"/>
      <c r="X82" s="792"/>
      <c r="Y82" s="792"/>
      <c r="Z82" s="792"/>
      <c r="AA82" s="792"/>
      <c r="AB82" s="792"/>
      <c r="AC82" s="780"/>
      <c r="AD82" s="780"/>
      <c r="AE82" s="784"/>
      <c r="AF82" s="780"/>
      <c r="AG82" s="780"/>
      <c r="AH82" s="784"/>
      <c r="AI82" s="780"/>
      <c r="AJ82" s="780"/>
      <c r="AK82" s="784"/>
      <c r="AL82" s="780"/>
      <c r="AM82" s="780"/>
      <c r="AN82" s="784"/>
      <c r="AO82" s="780"/>
      <c r="AP82" s="780"/>
      <c r="AQ82" s="784"/>
      <c r="AR82" s="780"/>
      <c r="AS82" s="780"/>
      <c r="AT82" s="784"/>
      <c r="AU82" s="780"/>
      <c r="AV82" s="780"/>
      <c r="AW82" s="784"/>
      <c r="AX82" s="780"/>
      <c r="AY82" s="780"/>
      <c r="AZ82" s="784"/>
      <c r="BA82" s="780"/>
      <c r="BB82" s="242"/>
      <c r="BC82" s="245"/>
      <c r="BD82" s="242"/>
      <c r="BE82" s="242"/>
      <c r="BF82" s="245"/>
      <c r="BG82" s="242"/>
      <c r="BH82" s="242"/>
      <c r="BI82" s="245"/>
      <c r="BJ82" s="242"/>
      <c r="BK82" s="242"/>
      <c r="BL82" s="245"/>
      <c r="BM82" s="242"/>
      <c r="BN82" s="242"/>
      <c r="BO82" s="245"/>
      <c r="BP82" s="242"/>
      <c r="BQ82" s="242"/>
      <c r="BR82" s="245"/>
      <c r="BS82" s="242"/>
      <c r="BT82" s="242"/>
      <c r="BU82" s="245"/>
      <c r="BV82" s="242"/>
      <c r="BW82" s="242"/>
      <c r="BX82" s="242"/>
    </row>
    <row r="83" spans="1:76">
      <c r="D83" s="180" t="s">
        <v>472</v>
      </c>
      <c r="E83" s="180" t="s">
        <v>470</v>
      </c>
      <c r="F83" s="180" t="s">
        <v>470</v>
      </c>
      <c r="G83" s="180" t="s">
        <v>470</v>
      </c>
      <c r="H83" s="180" t="s">
        <v>470</v>
      </c>
      <c r="I83" s="180" t="s">
        <v>470</v>
      </c>
      <c r="J83" s="180" t="s">
        <v>470</v>
      </c>
      <c r="K83" s="180" t="s">
        <v>470</v>
      </c>
      <c r="L83" s="180" t="s">
        <v>470</v>
      </c>
      <c r="M83" s="180" t="s">
        <v>470</v>
      </c>
      <c r="N83" s="180" t="s">
        <v>470</v>
      </c>
      <c r="O83" s="180" t="s">
        <v>470</v>
      </c>
      <c r="P83" s="180" t="s">
        <v>470</v>
      </c>
      <c r="Q83" s="180" t="s">
        <v>470</v>
      </c>
      <c r="R83" s="180" t="s">
        <v>470</v>
      </c>
      <c r="S83" s="180" t="s">
        <v>470</v>
      </c>
      <c r="T83" s="180" t="s">
        <v>470</v>
      </c>
      <c r="U83" s="180" t="s">
        <v>470</v>
      </c>
      <c r="V83" s="182" t="s">
        <v>473</v>
      </c>
      <c r="W83" s="180" t="s">
        <v>470</v>
      </c>
      <c r="X83" s="180" t="s">
        <v>470</v>
      </c>
      <c r="Y83" s="180" t="s">
        <v>470</v>
      </c>
      <c r="Z83" s="180" t="s">
        <v>470</v>
      </c>
      <c r="AA83" s="180" t="s">
        <v>470</v>
      </c>
      <c r="AB83" s="180" t="s">
        <v>470</v>
      </c>
      <c r="AC83" s="182" t="s">
        <v>473</v>
      </c>
      <c r="AD83" s="180" t="s">
        <v>470</v>
      </c>
      <c r="AE83" s="182" t="s">
        <v>472</v>
      </c>
      <c r="AF83" s="182" t="s">
        <v>473</v>
      </c>
      <c r="AG83" s="180" t="s">
        <v>470</v>
      </c>
      <c r="AH83" s="182" t="s">
        <v>472</v>
      </c>
      <c r="AI83" s="182" t="s">
        <v>473</v>
      </c>
      <c r="AJ83" s="180" t="s">
        <v>470</v>
      </c>
      <c r="AK83" s="182" t="s">
        <v>472</v>
      </c>
      <c r="AL83" s="182" t="s">
        <v>473</v>
      </c>
      <c r="AM83" s="180" t="s">
        <v>470</v>
      </c>
      <c r="AN83" s="182" t="s">
        <v>472</v>
      </c>
      <c r="AO83" s="182" t="s">
        <v>473</v>
      </c>
      <c r="AP83" s="180" t="s">
        <v>470</v>
      </c>
      <c r="AQ83" s="182" t="s">
        <v>472</v>
      </c>
      <c r="AR83" s="182" t="s">
        <v>473</v>
      </c>
      <c r="AS83" s="180" t="s">
        <v>470</v>
      </c>
      <c r="AT83" s="182" t="s">
        <v>472</v>
      </c>
      <c r="AU83" s="182" t="s">
        <v>473</v>
      </c>
      <c r="AV83" s="180" t="s">
        <v>470</v>
      </c>
      <c r="AW83" s="182" t="s">
        <v>472</v>
      </c>
      <c r="AX83" s="182" t="s">
        <v>473</v>
      </c>
      <c r="AY83" s="180" t="s">
        <v>470</v>
      </c>
      <c r="AZ83" s="182" t="s">
        <v>472</v>
      </c>
      <c r="BA83" s="182" t="s">
        <v>473</v>
      </c>
      <c r="BB83" s="180" t="s">
        <v>470</v>
      </c>
      <c r="BC83" s="182" t="s">
        <v>472</v>
      </c>
      <c r="BD83" s="182" t="s">
        <v>473</v>
      </c>
      <c r="BE83" s="180" t="s">
        <v>470</v>
      </c>
      <c r="BF83" s="182" t="s">
        <v>472</v>
      </c>
      <c r="BG83" s="182" t="s">
        <v>473</v>
      </c>
      <c r="BH83" s="180" t="s">
        <v>470</v>
      </c>
      <c r="BI83" s="182" t="s">
        <v>472</v>
      </c>
      <c r="BJ83" s="182" t="s">
        <v>473</v>
      </c>
      <c r="BK83" s="180" t="s">
        <v>470</v>
      </c>
      <c r="BL83" s="182" t="s">
        <v>472</v>
      </c>
      <c r="BM83" s="182" t="s">
        <v>473</v>
      </c>
      <c r="BN83" s="180" t="s">
        <v>470</v>
      </c>
      <c r="BO83" s="182" t="s">
        <v>472</v>
      </c>
      <c r="BP83" s="182" t="s">
        <v>473</v>
      </c>
      <c r="BQ83" s="180" t="s">
        <v>470</v>
      </c>
      <c r="BR83" s="182" t="s">
        <v>472</v>
      </c>
      <c r="BS83" s="182" t="s">
        <v>473</v>
      </c>
      <c r="BT83" s="180" t="s">
        <v>470</v>
      </c>
      <c r="BU83" s="182" t="s">
        <v>472</v>
      </c>
      <c r="BV83" s="182" t="s">
        <v>473</v>
      </c>
      <c r="BW83" s="180" t="s">
        <v>470</v>
      </c>
      <c r="BX83" s="182" t="s">
        <v>472</v>
      </c>
    </row>
    <row r="84" spans="1:76">
      <c r="D84" s="183">
        <v>4</v>
      </c>
      <c r="E84" s="188" t="s">
        <v>475</v>
      </c>
      <c r="F84" s="188" t="s">
        <v>476</v>
      </c>
      <c r="G84" s="188" t="s">
        <v>477</v>
      </c>
      <c r="H84" s="189" t="s">
        <v>480</v>
      </c>
      <c r="I84" s="189" t="s">
        <v>479</v>
      </c>
      <c r="J84" s="189" t="s">
        <v>480</v>
      </c>
      <c r="K84" s="189" t="s">
        <v>479</v>
      </c>
      <c r="L84" s="189" t="s">
        <v>479</v>
      </c>
      <c r="M84" s="189" t="s">
        <v>479</v>
      </c>
      <c r="N84" s="189" t="s">
        <v>479</v>
      </c>
      <c r="O84" s="189" t="s">
        <v>479</v>
      </c>
      <c r="P84" s="189" t="s">
        <v>479</v>
      </c>
      <c r="Q84" s="189" t="s">
        <v>479</v>
      </c>
      <c r="R84" s="189" t="s">
        <v>479</v>
      </c>
      <c r="S84" s="189" t="s">
        <v>479</v>
      </c>
      <c r="T84" s="189" t="s">
        <v>479</v>
      </c>
      <c r="U84" s="189" t="s">
        <v>479</v>
      </c>
      <c r="V84" s="182"/>
      <c r="W84" s="189" t="s">
        <v>480</v>
      </c>
      <c r="X84" s="189" t="s">
        <v>480</v>
      </c>
      <c r="Y84" s="189" t="s">
        <v>480</v>
      </c>
      <c r="Z84" s="189" t="s">
        <v>480</v>
      </c>
      <c r="AA84" s="189" t="s">
        <v>480</v>
      </c>
      <c r="AB84" s="189" t="s">
        <v>480</v>
      </c>
      <c r="AC84" s="182"/>
      <c r="AD84" s="189"/>
      <c r="AE84" s="183">
        <v>1</v>
      </c>
      <c r="AF84" s="182"/>
      <c r="AG84" s="189"/>
      <c r="AH84" s="183">
        <v>1</v>
      </c>
      <c r="AI84" s="182"/>
      <c r="AJ84" s="189"/>
      <c r="AK84" s="183">
        <v>1</v>
      </c>
      <c r="AL84" s="182"/>
      <c r="AM84" s="189"/>
      <c r="AN84" s="183">
        <v>1</v>
      </c>
      <c r="AO84" s="182"/>
      <c r="AP84" s="189"/>
      <c r="AQ84" s="183">
        <v>1</v>
      </c>
      <c r="AR84" s="182"/>
      <c r="AS84" s="189"/>
      <c r="AT84" s="183">
        <v>1</v>
      </c>
      <c r="AU84" s="182"/>
      <c r="AV84" s="189"/>
      <c r="AW84" s="183">
        <v>1</v>
      </c>
      <c r="AX84" s="182"/>
      <c r="AY84" s="189"/>
      <c r="AZ84" s="183">
        <v>1</v>
      </c>
      <c r="BA84" s="182"/>
      <c r="BB84" s="189"/>
      <c r="BC84" s="183">
        <v>1</v>
      </c>
      <c r="BD84" s="182"/>
      <c r="BE84" s="189"/>
      <c r="BF84" s="183">
        <v>1</v>
      </c>
      <c r="BG84" s="182"/>
      <c r="BH84" s="189"/>
      <c r="BI84" s="183">
        <v>1</v>
      </c>
      <c r="BJ84" s="182"/>
      <c r="BK84" s="189"/>
      <c r="BL84" s="183">
        <v>1</v>
      </c>
      <c r="BM84" s="182"/>
      <c r="BN84" s="189"/>
      <c r="BO84" s="183">
        <v>1</v>
      </c>
      <c r="BP84" s="182"/>
      <c r="BQ84" s="189"/>
      <c r="BR84" s="183">
        <v>1</v>
      </c>
      <c r="BS84" s="182"/>
      <c r="BT84" s="189"/>
      <c r="BU84" s="183">
        <v>1</v>
      </c>
      <c r="BV84" s="182"/>
      <c r="BW84" s="189"/>
      <c r="BX84" s="183">
        <v>1</v>
      </c>
    </row>
    <row r="85" spans="1:76">
      <c r="A85" s="272">
        <v>425</v>
      </c>
      <c r="D85" s="184"/>
      <c r="E85" s="269">
        <f t="shared" ref="E85:BP85" ca="1" si="12">INDIRECT($A$1&amp;($A85+E$1))</f>
        <v>0</v>
      </c>
      <c r="F85" s="269">
        <f t="shared" ca="1" si="12"/>
        <v>0</v>
      </c>
      <c r="G85" s="269">
        <f t="shared" ca="1" si="12"/>
        <v>0</v>
      </c>
      <c r="H85" s="269">
        <f t="shared" ca="1" si="12"/>
        <v>0</v>
      </c>
      <c r="I85" s="269">
        <f t="shared" ca="1" si="12"/>
        <v>0</v>
      </c>
      <c r="J85" s="269">
        <f t="shared" ca="1" si="12"/>
        <v>0</v>
      </c>
      <c r="K85" s="269">
        <f t="shared" ca="1" si="12"/>
        <v>0</v>
      </c>
      <c r="L85" s="269">
        <f t="shared" ca="1" si="12"/>
        <v>0</v>
      </c>
      <c r="M85" s="269">
        <f t="shared" ca="1" si="12"/>
        <v>0</v>
      </c>
      <c r="N85" s="269">
        <f t="shared" ca="1" si="12"/>
        <v>0</v>
      </c>
      <c r="O85" s="269">
        <f t="shared" ca="1" si="12"/>
        <v>0</v>
      </c>
      <c r="P85" s="269">
        <f t="shared" ca="1" si="12"/>
        <v>0</v>
      </c>
      <c r="Q85" s="269">
        <f t="shared" ca="1" si="12"/>
        <v>0</v>
      </c>
      <c r="R85" s="269">
        <f t="shared" ca="1" si="12"/>
        <v>0</v>
      </c>
      <c r="S85" s="269">
        <f t="shared" ca="1" si="12"/>
        <v>0</v>
      </c>
      <c r="T85" s="269">
        <f t="shared" ca="1" si="12"/>
        <v>0</v>
      </c>
      <c r="U85" s="269">
        <f t="shared" ca="1" si="12"/>
        <v>0</v>
      </c>
      <c r="V85" s="269" t="str">
        <f t="shared" ca="1" si="12"/>
        <v/>
      </c>
      <c r="W85" s="269">
        <f t="shared" ca="1" si="12"/>
        <v>0</v>
      </c>
      <c r="X85" s="269">
        <f t="shared" ca="1" si="12"/>
        <v>0</v>
      </c>
      <c r="Y85" s="269">
        <f t="shared" ca="1" si="12"/>
        <v>0</v>
      </c>
      <c r="Z85" s="269">
        <f t="shared" ca="1" si="12"/>
        <v>0</v>
      </c>
      <c r="AA85" s="269">
        <f t="shared" ca="1" si="12"/>
        <v>0</v>
      </c>
      <c r="AB85" s="269">
        <f t="shared" ca="1" si="12"/>
        <v>0</v>
      </c>
      <c r="AC85" s="269" t="str">
        <f t="shared" ca="1" si="12"/>
        <v/>
      </c>
      <c r="AD85" s="269">
        <f t="shared" ca="1" si="12"/>
        <v>0</v>
      </c>
      <c r="AE85" s="269" t="str">
        <f t="shared" ca="1" si="12"/>
        <v/>
      </c>
      <c r="AF85" s="269" t="str">
        <f t="shared" ca="1" si="12"/>
        <v/>
      </c>
      <c r="AG85" s="269">
        <f t="shared" ca="1" si="12"/>
        <v>0</v>
      </c>
      <c r="AH85" s="269" t="str">
        <f t="shared" ca="1" si="12"/>
        <v/>
      </c>
      <c r="AI85" s="269" t="str">
        <f t="shared" ca="1" si="12"/>
        <v/>
      </c>
      <c r="AJ85" s="269">
        <f t="shared" ca="1" si="12"/>
        <v>0</v>
      </c>
      <c r="AK85" s="269" t="str">
        <f t="shared" ca="1" si="12"/>
        <v/>
      </c>
      <c r="AL85" s="269" t="str">
        <f t="shared" ca="1" si="12"/>
        <v/>
      </c>
      <c r="AM85" s="269">
        <f t="shared" ca="1" si="12"/>
        <v>0</v>
      </c>
      <c r="AN85" s="269" t="str">
        <f t="shared" ca="1" si="12"/>
        <v/>
      </c>
      <c r="AO85" s="269" t="str">
        <f t="shared" ca="1" si="12"/>
        <v/>
      </c>
      <c r="AP85" s="269">
        <f t="shared" ca="1" si="12"/>
        <v>0</v>
      </c>
      <c r="AQ85" s="269" t="str">
        <f t="shared" ca="1" si="12"/>
        <v/>
      </c>
      <c r="AR85" s="269" t="str">
        <f t="shared" ca="1" si="12"/>
        <v/>
      </c>
      <c r="AS85" s="269">
        <f t="shared" ca="1" si="12"/>
        <v>0</v>
      </c>
      <c r="AT85" s="269" t="str">
        <f t="shared" ca="1" si="12"/>
        <v/>
      </c>
      <c r="AU85" s="269" t="str">
        <f t="shared" ca="1" si="12"/>
        <v/>
      </c>
      <c r="AV85" s="269">
        <f t="shared" ca="1" si="12"/>
        <v>0</v>
      </c>
      <c r="AW85" s="269" t="str">
        <f t="shared" ca="1" si="12"/>
        <v/>
      </c>
      <c r="AX85" s="269" t="str">
        <f t="shared" ca="1" si="12"/>
        <v/>
      </c>
      <c r="AY85" s="269">
        <f t="shared" ca="1" si="12"/>
        <v>0</v>
      </c>
      <c r="AZ85" s="269" t="str">
        <f t="shared" ca="1" si="12"/>
        <v/>
      </c>
      <c r="BA85" s="269" t="str">
        <f t="shared" ca="1" si="12"/>
        <v/>
      </c>
      <c r="BB85" s="269">
        <f t="shared" ca="1" si="12"/>
        <v>0</v>
      </c>
      <c r="BC85" s="269" t="str">
        <f t="shared" ca="1" si="12"/>
        <v/>
      </c>
      <c r="BD85" s="269" t="str">
        <f t="shared" ca="1" si="12"/>
        <v/>
      </c>
      <c r="BE85" s="269">
        <f t="shared" ca="1" si="12"/>
        <v>0</v>
      </c>
      <c r="BF85" s="269" t="str">
        <f t="shared" ca="1" si="12"/>
        <v/>
      </c>
      <c r="BG85" s="269" t="str">
        <f t="shared" ca="1" si="12"/>
        <v/>
      </c>
      <c r="BH85" s="269">
        <f t="shared" ca="1" si="12"/>
        <v>0</v>
      </c>
      <c r="BI85" s="269" t="str">
        <f t="shared" ca="1" si="12"/>
        <v/>
      </c>
      <c r="BJ85" s="269" t="str">
        <f t="shared" ca="1" si="12"/>
        <v/>
      </c>
      <c r="BK85" s="269">
        <f t="shared" ca="1" si="12"/>
        <v>0</v>
      </c>
      <c r="BL85" s="269" t="str">
        <f t="shared" ca="1" si="12"/>
        <v/>
      </c>
      <c r="BM85" s="269" t="str">
        <f t="shared" ca="1" si="12"/>
        <v/>
      </c>
      <c r="BN85" s="269">
        <f t="shared" ca="1" si="12"/>
        <v>0</v>
      </c>
      <c r="BO85" s="269" t="str">
        <f t="shared" ca="1" si="12"/>
        <v/>
      </c>
      <c r="BP85" s="269" t="str">
        <f t="shared" ca="1" si="12"/>
        <v/>
      </c>
      <c r="BQ85" s="269">
        <f t="shared" ref="BQ85:BX85" ca="1" si="13">INDIRECT($A$1&amp;($A85+BQ$1))</f>
        <v>0</v>
      </c>
      <c r="BR85" s="269" t="str">
        <f t="shared" ca="1" si="13"/>
        <v/>
      </c>
      <c r="BS85" s="269" t="str">
        <f t="shared" ca="1" si="13"/>
        <v/>
      </c>
      <c r="BT85" s="269">
        <f t="shared" ca="1" si="13"/>
        <v>0</v>
      </c>
      <c r="BU85" s="269" t="str">
        <f t="shared" ca="1" si="13"/>
        <v/>
      </c>
      <c r="BV85" s="269" t="str">
        <f t="shared" ca="1" si="13"/>
        <v/>
      </c>
      <c r="BW85" s="269">
        <f t="shared" ca="1" si="13"/>
        <v>0</v>
      </c>
      <c r="BX85" s="269" t="str">
        <f t="shared" ca="1" si="13"/>
        <v/>
      </c>
    </row>
    <row r="87" spans="1:76">
      <c r="D87" s="176" t="s">
        <v>760</v>
      </c>
      <c r="AF87" t="str">
        <f>D87</f>
        <v>様式ニ－２　木くず焼却施設（熱回収施設、単純焼却施設）</v>
      </c>
    </row>
    <row r="88" spans="1:76">
      <c r="D88" s="788" t="s">
        <v>330</v>
      </c>
      <c r="E88" s="179" t="s">
        <v>489</v>
      </c>
      <c r="F88" s="177"/>
      <c r="G88" s="178"/>
      <c r="H88" s="179" t="s">
        <v>372</v>
      </c>
      <c r="I88" s="177"/>
      <c r="J88" s="177"/>
      <c r="K88" s="178"/>
      <c r="L88" s="179" t="s">
        <v>373</v>
      </c>
      <c r="M88" s="177"/>
      <c r="N88" s="177"/>
      <c r="O88" s="177"/>
      <c r="P88" s="177"/>
      <c r="Q88" s="178"/>
      <c r="R88" s="185" t="s">
        <v>420</v>
      </c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7"/>
      <c r="AM88" s="177"/>
      <c r="AN88" s="177"/>
      <c r="AO88" s="177"/>
      <c r="AP88" s="177"/>
      <c r="AQ88" s="177"/>
      <c r="AR88" s="177"/>
      <c r="AS88" s="177"/>
      <c r="AT88" s="177"/>
      <c r="AU88" s="178"/>
    </row>
    <row r="89" spans="1:76">
      <c r="D89" s="789"/>
      <c r="E89" s="778" t="s">
        <v>491</v>
      </c>
      <c r="F89" s="778" t="s">
        <v>492</v>
      </c>
      <c r="G89" s="778" t="s">
        <v>493</v>
      </c>
      <c r="H89" s="778" t="s">
        <v>439</v>
      </c>
      <c r="I89" s="782" t="s">
        <v>494</v>
      </c>
      <c r="J89" s="794"/>
      <c r="K89" s="778" t="s">
        <v>495</v>
      </c>
      <c r="L89" s="781" t="s">
        <v>378</v>
      </c>
      <c r="M89" s="781" t="s">
        <v>441</v>
      </c>
      <c r="N89" s="781" t="s">
        <v>496</v>
      </c>
      <c r="O89" s="781" t="s">
        <v>381</v>
      </c>
      <c r="P89" s="781" t="s">
        <v>497</v>
      </c>
      <c r="Q89" s="781" t="s">
        <v>498</v>
      </c>
      <c r="R89" s="179" t="s">
        <v>504</v>
      </c>
      <c r="S89" s="177"/>
      <c r="T89" s="177"/>
      <c r="U89" s="179" t="s">
        <v>505</v>
      </c>
      <c r="V89" s="177"/>
      <c r="W89" s="177"/>
      <c r="X89" s="179" t="s">
        <v>506</v>
      </c>
      <c r="Y89" s="177"/>
      <c r="Z89" s="177"/>
      <c r="AA89" s="179" t="s">
        <v>550</v>
      </c>
      <c r="AB89" s="177"/>
      <c r="AC89" s="177"/>
      <c r="AD89" s="179" t="s">
        <v>507</v>
      </c>
      <c r="AE89" s="177"/>
      <c r="AF89" s="177"/>
      <c r="AG89" s="179" t="s">
        <v>508</v>
      </c>
      <c r="AH89" s="177"/>
      <c r="AI89" s="177"/>
      <c r="AJ89" s="179" t="s">
        <v>509</v>
      </c>
      <c r="AK89" s="177"/>
      <c r="AL89" s="177"/>
      <c r="AM89" s="179" t="s">
        <v>551</v>
      </c>
      <c r="AN89" s="177"/>
      <c r="AO89" s="177"/>
      <c r="AP89" s="179" t="s">
        <v>511</v>
      </c>
      <c r="AQ89" s="177"/>
      <c r="AR89" s="177"/>
      <c r="AS89" s="179" t="s">
        <v>512</v>
      </c>
      <c r="AT89" s="177"/>
      <c r="AU89" s="178"/>
    </row>
    <row r="90" spans="1:76">
      <c r="D90" s="789"/>
      <c r="E90" s="779"/>
      <c r="F90" s="779"/>
      <c r="G90" s="779"/>
      <c r="H90" s="779"/>
      <c r="I90" s="783"/>
      <c r="J90" s="795"/>
      <c r="K90" s="779"/>
      <c r="L90" s="779"/>
      <c r="M90" s="779"/>
      <c r="N90" s="779"/>
      <c r="O90" s="779"/>
      <c r="P90" s="779"/>
      <c r="Q90" s="779"/>
      <c r="R90" s="781" t="s">
        <v>467</v>
      </c>
      <c r="S90" s="781" t="s">
        <v>407</v>
      </c>
      <c r="T90" s="793" t="s">
        <v>468</v>
      </c>
      <c r="U90" s="781" t="s">
        <v>467</v>
      </c>
      <c r="V90" s="781" t="s">
        <v>407</v>
      </c>
      <c r="W90" s="793" t="s">
        <v>468</v>
      </c>
      <c r="X90" s="781" t="s">
        <v>467</v>
      </c>
      <c r="Y90" s="781" t="s">
        <v>407</v>
      </c>
      <c r="Z90" s="793" t="s">
        <v>468</v>
      </c>
      <c r="AA90" s="781" t="s">
        <v>467</v>
      </c>
      <c r="AB90" s="781" t="s">
        <v>407</v>
      </c>
      <c r="AC90" s="793" t="s">
        <v>468</v>
      </c>
      <c r="AD90" s="781" t="s">
        <v>467</v>
      </c>
      <c r="AE90" s="781" t="s">
        <v>407</v>
      </c>
      <c r="AF90" s="793" t="s">
        <v>468</v>
      </c>
      <c r="AG90" s="781" t="s">
        <v>467</v>
      </c>
      <c r="AH90" s="781" t="s">
        <v>407</v>
      </c>
      <c r="AI90" s="793" t="s">
        <v>468</v>
      </c>
      <c r="AJ90" s="781" t="s">
        <v>467</v>
      </c>
      <c r="AK90" s="781" t="s">
        <v>407</v>
      </c>
      <c r="AL90" s="793" t="s">
        <v>468</v>
      </c>
      <c r="AM90" s="781" t="s">
        <v>467</v>
      </c>
      <c r="AN90" s="781" t="s">
        <v>407</v>
      </c>
      <c r="AO90" s="793" t="s">
        <v>468</v>
      </c>
      <c r="AP90" s="781" t="s">
        <v>467</v>
      </c>
      <c r="AQ90" s="781" t="s">
        <v>407</v>
      </c>
      <c r="AR90" s="793" t="s">
        <v>468</v>
      </c>
      <c r="AS90" s="781" t="s">
        <v>467</v>
      </c>
      <c r="AT90" s="781" t="s">
        <v>407</v>
      </c>
      <c r="AU90" s="781" t="s">
        <v>468</v>
      </c>
    </row>
    <row r="91" spans="1:76" ht="13.15" customHeight="1">
      <c r="D91" s="789"/>
      <c r="E91" s="779"/>
      <c r="F91" s="779"/>
      <c r="G91" s="779"/>
      <c r="H91" s="779"/>
      <c r="I91" s="783"/>
      <c r="J91" s="795"/>
      <c r="K91" s="779"/>
      <c r="L91" s="779"/>
      <c r="M91" s="779"/>
      <c r="N91" s="779"/>
      <c r="O91" s="779"/>
      <c r="P91" s="779"/>
      <c r="Q91" s="779"/>
      <c r="R91" s="779"/>
      <c r="S91" s="779"/>
      <c r="T91" s="783"/>
      <c r="U91" s="779"/>
      <c r="V91" s="779"/>
      <c r="W91" s="783"/>
      <c r="X91" s="779"/>
      <c r="Y91" s="779"/>
      <c r="Z91" s="783"/>
      <c r="AA91" s="779"/>
      <c r="AB91" s="779"/>
      <c r="AC91" s="783"/>
      <c r="AD91" s="779"/>
      <c r="AE91" s="779"/>
      <c r="AF91" s="783"/>
      <c r="AG91" s="779"/>
      <c r="AH91" s="779"/>
      <c r="AI91" s="783"/>
      <c r="AJ91" s="779"/>
      <c r="AK91" s="779"/>
      <c r="AL91" s="783"/>
      <c r="AM91" s="779"/>
      <c r="AN91" s="779"/>
      <c r="AO91" s="783"/>
      <c r="AP91" s="779"/>
      <c r="AQ91" s="779"/>
      <c r="AR91" s="783"/>
      <c r="AS91" s="779"/>
      <c r="AT91" s="779"/>
      <c r="AU91" s="779"/>
    </row>
    <row r="92" spans="1:76">
      <c r="D92" s="790"/>
      <c r="E92" s="780"/>
      <c r="F92" s="780"/>
      <c r="G92" s="780"/>
      <c r="H92" s="780"/>
      <c r="I92" s="784"/>
      <c r="J92" s="796"/>
      <c r="K92" s="780"/>
      <c r="L92" s="780"/>
      <c r="M92" s="780"/>
      <c r="N92" s="780"/>
      <c r="O92" s="780"/>
      <c r="P92" s="780"/>
      <c r="Q92" s="780"/>
      <c r="R92" s="780"/>
      <c r="S92" s="780"/>
      <c r="T92" s="784"/>
      <c r="U92" s="780"/>
      <c r="V92" s="780"/>
      <c r="W92" s="784"/>
      <c r="X92" s="780"/>
      <c r="Y92" s="780"/>
      <c r="Z92" s="784"/>
      <c r="AA92" s="780"/>
      <c r="AB92" s="780"/>
      <c r="AC92" s="784"/>
      <c r="AD92" s="780"/>
      <c r="AE92" s="780"/>
      <c r="AF92" s="784"/>
      <c r="AG92" s="780"/>
      <c r="AH92" s="780"/>
      <c r="AI92" s="784"/>
      <c r="AJ92" s="780"/>
      <c r="AK92" s="780"/>
      <c r="AL92" s="784"/>
      <c r="AM92" s="780"/>
      <c r="AN92" s="780"/>
      <c r="AO92" s="784"/>
      <c r="AP92" s="780"/>
      <c r="AQ92" s="780"/>
      <c r="AR92" s="784"/>
      <c r="AS92" s="780"/>
      <c r="AT92" s="780"/>
      <c r="AU92" s="780"/>
    </row>
    <row r="93" spans="1:76">
      <c r="D93" s="180" t="s">
        <v>472</v>
      </c>
      <c r="E93" s="182" t="s">
        <v>472</v>
      </c>
      <c r="F93" s="182" t="s">
        <v>472</v>
      </c>
      <c r="G93" s="182" t="s">
        <v>472</v>
      </c>
      <c r="H93" s="180" t="s">
        <v>470</v>
      </c>
      <c r="I93" s="180" t="s">
        <v>470</v>
      </c>
      <c r="J93" s="180" t="s">
        <v>470</v>
      </c>
      <c r="K93" s="180" t="s">
        <v>470</v>
      </c>
      <c r="L93" s="180" t="s">
        <v>470</v>
      </c>
      <c r="M93" s="180" t="s">
        <v>470</v>
      </c>
      <c r="N93" s="180" t="s">
        <v>470</v>
      </c>
      <c r="O93" s="180" t="s">
        <v>470</v>
      </c>
      <c r="P93" s="180" t="s">
        <v>470</v>
      </c>
      <c r="Q93" s="180" t="s">
        <v>470</v>
      </c>
      <c r="R93" s="182" t="s">
        <v>473</v>
      </c>
      <c r="S93" s="180" t="s">
        <v>471</v>
      </c>
      <c r="T93" s="182" t="s">
        <v>472</v>
      </c>
      <c r="U93" s="182" t="s">
        <v>473</v>
      </c>
      <c r="V93" s="180" t="s">
        <v>470</v>
      </c>
      <c r="W93" s="182" t="s">
        <v>472</v>
      </c>
      <c r="X93" s="182" t="s">
        <v>473</v>
      </c>
      <c r="Y93" s="180" t="s">
        <v>470</v>
      </c>
      <c r="Z93" s="182" t="s">
        <v>472</v>
      </c>
      <c r="AA93" s="182" t="s">
        <v>474</v>
      </c>
      <c r="AB93" s="180" t="s">
        <v>470</v>
      </c>
      <c r="AC93" s="182" t="s">
        <v>472</v>
      </c>
      <c r="AD93" s="182" t="s">
        <v>473</v>
      </c>
      <c r="AE93" s="180" t="s">
        <v>470</v>
      </c>
      <c r="AF93" s="182" t="s">
        <v>472</v>
      </c>
      <c r="AG93" s="182" t="s">
        <v>473</v>
      </c>
      <c r="AH93" s="180" t="s">
        <v>470</v>
      </c>
      <c r="AI93" s="182" t="s">
        <v>472</v>
      </c>
      <c r="AJ93" s="182" t="s">
        <v>473</v>
      </c>
      <c r="AK93" s="180" t="s">
        <v>470</v>
      </c>
      <c r="AL93" s="182" t="s">
        <v>472</v>
      </c>
      <c r="AM93" s="182" t="s">
        <v>473</v>
      </c>
      <c r="AN93" s="180" t="s">
        <v>470</v>
      </c>
      <c r="AO93" s="182" t="s">
        <v>472</v>
      </c>
      <c r="AP93" s="182" t="s">
        <v>473</v>
      </c>
      <c r="AQ93" s="180" t="s">
        <v>470</v>
      </c>
      <c r="AR93" s="182" t="s">
        <v>472</v>
      </c>
      <c r="AS93" s="182" t="s">
        <v>473</v>
      </c>
      <c r="AT93" s="180" t="s">
        <v>470</v>
      </c>
      <c r="AU93" s="182" t="s">
        <v>472</v>
      </c>
    </row>
    <row r="94" spans="1:76">
      <c r="D94" s="183">
        <v>4</v>
      </c>
      <c r="E94" s="183">
        <v>1</v>
      </c>
      <c r="F94" s="183">
        <v>1</v>
      </c>
      <c r="G94" s="183">
        <v>1</v>
      </c>
      <c r="H94" s="188" t="s">
        <v>475</v>
      </c>
      <c r="I94" s="188" t="s">
        <v>476</v>
      </c>
      <c r="J94" s="188" t="s">
        <v>477</v>
      </c>
      <c r="K94" s="188" t="s">
        <v>515</v>
      </c>
      <c r="L94" s="189" t="s">
        <v>480</v>
      </c>
      <c r="M94" s="189" t="s">
        <v>479</v>
      </c>
      <c r="N94" s="189" t="s">
        <v>479</v>
      </c>
      <c r="O94" s="189" t="s">
        <v>480</v>
      </c>
      <c r="P94" s="189" t="s">
        <v>479</v>
      </c>
      <c r="Q94" s="189" t="s">
        <v>479</v>
      </c>
      <c r="R94" s="182"/>
      <c r="S94" s="189"/>
      <c r="T94" s="183">
        <v>1</v>
      </c>
      <c r="U94" s="182"/>
      <c r="V94" s="189"/>
      <c r="W94" s="183">
        <v>1</v>
      </c>
      <c r="X94" s="182"/>
      <c r="Y94" s="189"/>
      <c r="Z94" s="183">
        <v>1</v>
      </c>
      <c r="AA94" s="182"/>
      <c r="AB94" s="189"/>
      <c r="AC94" s="183">
        <v>1</v>
      </c>
      <c r="AD94" s="182"/>
      <c r="AE94" s="189"/>
      <c r="AF94" s="183">
        <v>1</v>
      </c>
      <c r="AG94" s="182"/>
      <c r="AH94" s="189"/>
      <c r="AI94" s="183">
        <v>1</v>
      </c>
      <c r="AJ94" s="182"/>
      <c r="AK94" s="189"/>
      <c r="AL94" s="183">
        <v>1</v>
      </c>
      <c r="AM94" s="182"/>
      <c r="AN94" s="189"/>
      <c r="AO94" s="183">
        <v>1</v>
      </c>
      <c r="AP94" s="182"/>
      <c r="AQ94" s="189"/>
      <c r="AR94" s="183">
        <v>1</v>
      </c>
      <c r="AS94" s="182"/>
      <c r="AT94" s="189"/>
      <c r="AU94" s="183">
        <v>1</v>
      </c>
    </row>
    <row r="95" spans="1:76">
      <c r="A95" s="272">
        <v>500</v>
      </c>
      <c r="D95" s="184"/>
      <c r="E95" s="269">
        <f t="shared" ref="E95:AU95" ca="1" si="14">INDIRECT($A$1&amp;($A95+E$1))</f>
        <v>0</v>
      </c>
      <c r="F95" s="269">
        <f t="shared" ca="1" si="14"/>
        <v>0</v>
      </c>
      <c r="G95" s="269">
        <f t="shared" ca="1" si="14"/>
        <v>0</v>
      </c>
      <c r="H95" s="269">
        <f t="shared" ca="1" si="14"/>
        <v>0</v>
      </c>
      <c r="I95" s="269">
        <f t="shared" ca="1" si="14"/>
        <v>0</v>
      </c>
      <c r="J95" s="269">
        <f t="shared" ca="1" si="14"/>
        <v>0</v>
      </c>
      <c r="K95" s="269">
        <f t="shared" ca="1" si="14"/>
        <v>0</v>
      </c>
      <c r="L95" s="269">
        <f t="shared" ca="1" si="14"/>
        <v>0</v>
      </c>
      <c r="M95" s="269">
        <f t="shared" ca="1" si="14"/>
        <v>0</v>
      </c>
      <c r="N95" s="269">
        <f t="shared" ca="1" si="14"/>
        <v>0</v>
      </c>
      <c r="O95" s="269">
        <f t="shared" ca="1" si="14"/>
        <v>0</v>
      </c>
      <c r="P95" s="269">
        <f t="shared" ca="1" si="14"/>
        <v>0</v>
      </c>
      <c r="Q95" s="269">
        <f t="shared" ca="1" si="14"/>
        <v>0</v>
      </c>
      <c r="R95" s="269" t="str">
        <f t="shared" ca="1" si="14"/>
        <v/>
      </c>
      <c r="S95" s="269">
        <f t="shared" ca="1" si="14"/>
        <v>0</v>
      </c>
      <c r="T95" s="269" t="str">
        <f t="shared" ca="1" si="14"/>
        <v/>
      </c>
      <c r="U95" s="269" t="str">
        <f t="shared" ca="1" si="14"/>
        <v/>
      </c>
      <c r="V95" s="269">
        <f t="shared" ca="1" si="14"/>
        <v>0</v>
      </c>
      <c r="W95" s="269" t="str">
        <f t="shared" ca="1" si="14"/>
        <v/>
      </c>
      <c r="X95" s="269" t="str">
        <f t="shared" ca="1" si="14"/>
        <v/>
      </c>
      <c r="Y95" s="269">
        <f t="shared" ca="1" si="14"/>
        <v>0</v>
      </c>
      <c r="Z95" s="269" t="str">
        <f t="shared" ca="1" si="14"/>
        <v/>
      </c>
      <c r="AA95" s="269" t="str">
        <f t="shared" ca="1" si="14"/>
        <v/>
      </c>
      <c r="AB95" s="269">
        <f t="shared" ca="1" si="14"/>
        <v>0</v>
      </c>
      <c r="AC95" s="269" t="str">
        <f t="shared" ca="1" si="14"/>
        <v/>
      </c>
      <c r="AD95" s="269" t="str">
        <f t="shared" ca="1" si="14"/>
        <v/>
      </c>
      <c r="AE95" s="269">
        <f t="shared" ca="1" si="14"/>
        <v>0</v>
      </c>
      <c r="AF95" s="269" t="str">
        <f t="shared" ca="1" si="14"/>
        <v/>
      </c>
      <c r="AG95" s="269" t="str">
        <f t="shared" ca="1" si="14"/>
        <v/>
      </c>
      <c r="AH95" s="269">
        <f t="shared" ca="1" si="14"/>
        <v>0</v>
      </c>
      <c r="AI95" s="269" t="str">
        <f t="shared" ca="1" si="14"/>
        <v/>
      </c>
      <c r="AJ95" s="269" t="str">
        <f t="shared" ca="1" si="14"/>
        <v/>
      </c>
      <c r="AK95" s="269">
        <f t="shared" ca="1" si="14"/>
        <v>0</v>
      </c>
      <c r="AL95" s="269" t="str">
        <f t="shared" ca="1" si="14"/>
        <v/>
      </c>
      <c r="AM95" s="269" t="str">
        <f t="shared" ca="1" si="14"/>
        <v/>
      </c>
      <c r="AN95" s="269">
        <f t="shared" ca="1" si="14"/>
        <v>0</v>
      </c>
      <c r="AO95" s="269" t="str">
        <f t="shared" ca="1" si="14"/>
        <v/>
      </c>
      <c r="AP95" s="269" t="str">
        <f t="shared" ca="1" si="14"/>
        <v/>
      </c>
      <c r="AQ95" s="269">
        <f t="shared" ca="1" si="14"/>
        <v>0</v>
      </c>
      <c r="AR95" s="269" t="str">
        <f t="shared" ca="1" si="14"/>
        <v/>
      </c>
      <c r="AS95" s="269" t="str">
        <f t="shared" ca="1" si="14"/>
        <v/>
      </c>
      <c r="AT95" s="269">
        <f t="shared" ca="1" si="14"/>
        <v>0</v>
      </c>
      <c r="AU95" s="269" t="str">
        <f t="shared" ca="1" si="14"/>
        <v/>
      </c>
    </row>
    <row r="97" spans="1:67">
      <c r="D97" s="176" t="s">
        <v>794</v>
      </c>
      <c r="AF97" t="str">
        <f>D97</f>
        <v>様式ホ　廃塩化ビニル管・継手処理施設</v>
      </c>
      <c r="BI97" t="str">
        <f>AF97</f>
        <v>様式ホ　廃塩化ビニル管・継手処理施設</v>
      </c>
    </row>
    <row r="98" spans="1:67">
      <c r="D98" s="788" t="s">
        <v>330</v>
      </c>
      <c r="E98" s="179" t="s">
        <v>795</v>
      </c>
      <c r="F98" s="177"/>
      <c r="G98" s="177"/>
      <c r="H98" s="177"/>
      <c r="I98" s="177"/>
      <c r="J98" s="178"/>
      <c r="K98" s="179" t="s">
        <v>372</v>
      </c>
      <c r="L98" s="177"/>
      <c r="M98" s="177"/>
      <c r="N98" s="177"/>
      <c r="O98" s="178"/>
      <c r="P98" s="179" t="s">
        <v>373</v>
      </c>
      <c r="Q98" s="177"/>
      <c r="R98" s="177"/>
      <c r="S98" s="177"/>
      <c r="T98" s="177"/>
      <c r="U98" s="177"/>
      <c r="V98" s="177"/>
      <c r="W98" s="177"/>
      <c r="X98" s="177"/>
      <c r="Y98" s="178"/>
      <c r="Z98" s="179" t="s">
        <v>678</v>
      </c>
      <c r="AA98" s="177"/>
      <c r="AB98" s="178"/>
      <c r="AC98" s="185" t="s">
        <v>420</v>
      </c>
      <c r="AD98" s="177"/>
      <c r="AE98" s="177"/>
      <c r="AF98" s="177"/>
      <c r="AG98" s="177"/>
      <c r="AH98" s="177"/>
      <c r="AI98" s="177"/>
      <c r="AJ98" s="177"/>
      <c r="AK98" s="177"/>
      <c r="AL98" s="177"/>
      <c r="AM98" s="177"/>
      <c r="AN98" s="177"/>
      <c r="AO98" s="177"/>
      <c r="AP98" s="177"/>
      <c r="AQ98" s="177"/>
      <c r="AR98" s="177"/>
      <c r="AS98" s="177"/>
      <c r="AT98" s="177"/>
      <c r="AU98" s="185" t="s">
        <v>538</v>
      </c>
      <c r="AV98" s="177"/>
      <c r="AW98" s="177"/>
      <c r="AX98" s="177"/>
      <c r="AY98" s="177"/>
      <c r="AZ98" s="177"/>
      <c r="BA98" s="177"/>
      <c r="BB98" s="177"/>
      <c r="BC98" s="177"/>
      <c r="BD98" s="177"/>
      <c r="BE98" s="177"/>
      <c r="BF98" s="177"/>
      <c r="BG98" s="177"/>
      <c r="BH98" s="177"/>
      <c r="BI98" s="177"/>
      <c r="BJ98" s="177"/>
      <c r="BK98" s="177"/>
      <c r="BL98" s="178"/>
    </row>
    <row r="99" spans="1:67">
      <c r="D99" s="789"/>
      <c r="E99" s="778" t="s">
        <v>796</v>
      </c>
      <c r="F99" s="778" t="s">
        <v>797</v>
      </c>
      <c r="G99" s="778" t="s">
        <v>798</v>
      </c>
      <c r="H99" s="778" t="s">
        <v>799</v>
      </c>
      <c r="I99" s="782" t="s">
        <v>800</v>
      </c>
      <c r="J99" s="186"/>
      <c r="K99" s="778" t="s">
        <v>439</v>
      </c>
      <c r="L99" s="782" t="s">
        <v>440</v>
      </c>
      <c r="M99" s="794"/>
      <c r="N99" s="782" t="s">
        <v>494</v>
      </c>
      <c r="O99" s="794"/>
      <c r="P99" s="781" t="s">
        <v>378</v>
      </c>
      <c r="Q99" s="781" t="s">
        <v>441</v>
      </c>
      <c r="R99" s="781" t="s">
        <v>539</v>
      </c>
      <c r="S99" s="781" t="s">
        <v>443</v>
      </c>
      <c r="T99" s="781" t="s">
        <v>801</v>
      </c>
      <c r="U99" s="781" t="s">
        <v>680</v>
      </c>
      <c r="V99" s="781" t="s">
        <v>802</v>
      </c>
      <c r="W99" s="781" t="s">
        <v>803</v>
      </c>
      <c r="X99" s="793" t="s">
        <v>612</v>
      </c>
      <c r="Y99" s="186"/>
      <c r="Z99" s="781" t="s">
        <v>804</v>
      </c>
      <c r="AA99" s="781" t="s">
        <v>805</v>
      </c>
      <c r="AB99" s="781" t="s">
        <v>691</v>
      </c>
      <c r="AC99" s="179" t="s">
        <v>386</v>
      </c>
      <c r="AD99" s="177"/>
      <c r="AE99" s="177"/>
      <c r="AF99" s="179" t="s">
        <v>387</v>
      </c>
      <c r="AG99" s="177"/>
      <c r="AH99" s="177"/>
      <c r="AI99" s="179" t="s">
        <v>388</v>
      </c>
      <c r="AJ99" s="177"/>
      <c r="AK99" s="177"/>
      <c r="AL99" s="179" t="s">
        <v>397</v>
      </c>
      <c r="AM99" s="177"/>
      <c r="AN99" s="177"/>
      <c r="AO99" s="179" t="s">
        <v>390</v>
      </c>
      <c r="AP99" s="177"/>
      <c r="AQ99" s="177"/>
      <c r="AR99" s="179" t="s">
        <v>806</v>
      </c>
      <c r="AS99" s="177"/>
      <c r="AT99" s="177"/>
      <c r="AU99" s="179" t="s">
        <v>386</v>
      </c>
      <c r="AV99" s="177"/>
      <c r="AW99" s="177"/>
      <c r="AX99" s="179" t="s">
        <v>387</v>
      </c>
      <c r="AY99" s="177"/>
      <c r="AZ99" s="177"/>
      <c r="BA99" s="179" t="s">
        <v>388</v>
      </c>
      <c r="BB99" s="177"/>
      <c r="BC99" s="177"/>
      <c r="BD99" s="179" t="s">
        <v>397</v>
      </c>
      <c r="BE99" s="177"/>
      <c r="BF99" s="177"/>
      <c r="BG99" s="179" t="s">
        <v>390</v>
      </c>
      <c r="BH99" s="177"/>
      <c r="BI99" s="177"/>
      <c r="BJ99" s="179" t="s">
        <v>807</v>
      </c>
      <c r="BK99" s="177"/>
      <c r="BL99" s="178"/>
    </row>
    <row r="100" spans="1:67" ht="13.15" customHeight="1">
      <c r="D100" s="789"/>
      <c r="E100" s="779"/>
      <c r="F100" s="779"/>
      <c r="G100" s="779"/>
      <c r="H100" s="779"/>
      <c r="I100" s="783"/>
      <c r="J100" s="778" t="s">
        <v>405</v>
      </c>
      <c r="K100" s="779"/>
      <c r="L100" s="783"/>
      <c r="M100" s="795"/>
      <c r="N100" s="783"/>
      <c r="O100" s="795"/>
      <c r="P100" s="779"/>
      <c r="Q100" s="779"/>
      <c r="R100" s="779"/>
      <c r="S100" s="779"/>
      <c r="T100" s="779"/>
      <c r="U100" s="779"/>
      <c r="V100" s="779"/>
      <c r="W100" s="779"/>
      <c r="X100" s="783"/>
      <c r="Y100" s="778" t="s">
        <v>405</v>
      </c>
      <c r="Z100" s="779"/>
      <c r="AA100" s="779"/>
      <c r="AB100" s="779"/>
      <c r="AC100" s="781" t="s">
        <v>467</v>
      </c>
      <c r="AD100" s="781" t="s">
        <v>407</v>
      </c>
      <c r="AE100" s="793" t="s">
        <v>468</v>
      </c>
      <c r="AF100" s="781" t="s">
        <v>467</v>
      </c>
      <c r="AG100" s="781" t="s">
        <v>407</v>
      </c>
      <c r="AH100" s="793" t="s">
        <v>468</v>
      </c>
      <c r="AI100" s="781" t="s">
        <v>467</v>
      </c>
      <c r="AJ100" s="781" t="s">
        <v>407</v>
      </c>
      <c r="AK100" s="793" t="s">
        <v>468</v>
      </c>
      <c r="AL100" s="781" t="s">
        <v>467</v>
      </c>
      <c r="AM100" s="781" t="s">
        <v>407</v>
      </c>
      <c r="AN100" s="793" t="s">
        <v>468</v>
      </c>
      <c r="AO100" s="781" t="s">
        <v>467</v>
      </c>
      <c r="AP100" s="781" t="s">
        <v>407</v>
      </c>
      <c r="AQ100" s="793" t="s">
        <v>468</v>
      </c>
      <c r="AR100" s="781" t="s">
        <v>467</v>
      </c>
      <c r="AS100" s="781" t="s">
        <v>407</v>
      </c>
      <c r="AT100" s="793" t="s">
        <v>468</v>
      </c>
      <c r="AU100" s="781" t="s">
        <v>552</v>
      </c>
      <c r="AV100" s="781" t="s">
        <v>407</v>
      </c>
      <c r="AW100" s="793" t="s">
        <v>468</v>
      </c>
      <c r="AX100" s="781" t="s">
        <v>552</v>
      </c>
      <c r="AY100" s="781" t="s">
        <v>407</v>
      </c>
      <c r="AZ100" s="793" t="s">
        <v>468</v>
      </c>
      <c r="BA100" s="781" t="s">
        <v>552</v>
      </c>
      <c r="BB100" s="243" t="s">
        <v>407</v>
      </c>
      <c r="BC100" s="246" t="s">
        <v>468</v>
      </c>
      <c r="BD100" s="243" t="s">
        <v>552</v>
      </c>
      <c r="BE100" s="243" t="s">
        <v>407</v>
      </c>
      <c r="BF100" s="246" t="s">
        <v>468</v>
      </c>
      <c r="BG100" s="243" t="s">
        <v>552</v>
      </c>
      <c r="BH100" s="243" t="s">
        <v>407</v>
      </c>
      <c r="BI100" s="246" t="s">
        <v>468</v>
      </c>
      <c r="BJ100" s="243" t="s">
        <v>552</v>
      </c>
      <c r="BK100" s="243" t="s">
        <v>407</v>
      </c>
      <c r="BL100" s="243" t="s">
        <v>468</v>
      </c>
    </row>
    <row r="101" spans="1:67" ht="13.15" customHeight="1">
      <c r="D101" s="789"/>
      <c r="E101" s="779"/>
      <c r="F101" s="779"/>
      <c r="G101" s="779"/>
      <c r="H101" s="779"/>
      <c r="I101" s="783"/>
      <c r="J101" s="779"/>
      <c r="K101" s="779"/>
      <c r="L101" s="783"/>
      <c r="M101" s="795"/>
      <c r="N101" s="783"/>
      <c r="O101" s="795"/>
      <c r="P101" s="779"/>
      <c r="Q101" s="779"/>
      <c r="R101" s="779"/>
      <c r="S101" s="779"/>
      <c r="T101" s="779"/>
      <c r="U101" s="779"/>
      <c r="V101" s="779"/>
      <c r="W101" s="779"/>
      <c r="X101" s="783"/>
      <c r="Y101" s="779"/>
      <c r="Z101" s="779"/>
      <c r="AA101" s="779"/>
      <c r="AB101" s="779"/>
      <c r="AC101" s="779"/>
      <c r="AD101" s="779"/>
      <c r="AE101" s="783"/>
      <c r="AF101" s="779"/>
      <c r="AG101" s="779"/>
      <c r="AH101" s="783"/>
      <c r="AI101" s="779"/>
      <c r="AJ101" s="779"/>
      <c r="AK101" s="783"/>
      <c r="AL101" s="779"/>
      <c r="AM101" s="779"/>
      <c r="AN101" s="783"/>
      <c r="AO101" s="779"/>
      <c r="AP101" s="779"/>
      <c r="AQ101" s="783"/>
      <c r="AR101" s="779"/>
      <c r="AS101" s="779"/>
      <c r="AT101" s="783"/>
      <c r="AU101" s="779"/>
      <c r="AV101" s="779"/>
      <c r="AW101" s="783"/>
      <c r="AX101" s="779"/>
      <c r="AY101" s="779"/>
      <c r="AZ101" s="783"/>
      <c r="BA101" s="779"/>
      <c r="BB101" s="241"/>
      <c r="BC101" s="244"/>
      <c r="BD101" s="241"/>
      <c r="BE101" s="241"/>
      <c r="BF101" s="244"/>
      <c r="BG101" s="241"/>
      <c r="BH101" s="241"/>
      <c r="BI101" s="244"/>
      <c r="BJ101" s="241"/>
      <c r="BK101" s="241"/>
      <c r="BL101" s="241"/>
    </row>
    <row r="102" spans="1:67">
      <c r="D102" s="790"/>
      <c r="E102" s="780"/>
      <c r="F102" s="780"/>
      <c r="G102" s="780"/>
      <c r="H102" s="780"/>
      <c r="I102" s="784"/>
      <c r="J102" s="780"/>
      <c r="K102" s="780"/>
      <c r="L102" s="784"/>
      <c r="M102" s="796"/>
      <c r="N102" s="784"/>
      <c r="O102" s="796"/>
      <c r="P102" s="780"/>
      <c r="Q102" s="780"/>
      <c r="R102" s="780"/>
      <c r="S102" s="780"/>
      <c r="T102" s="780"/>
      <c r="U102" s="780"/>
      <c r="V102" s="780"/>
      <c r="W102" s="780"/>
      <c r="X102" s="784"/>
      <c r="Y102" s="780"/>
      <c r="Z102" s="780"/>
      <c r="AA102" s="780"/>
      <c r="AB102" s="780"/>
      <c r="AC102" s="780"/>
      <c r="AD102" s="780"/>
      <c r="AE102" s="784"/>
      <c r="AF102" s="780"/>
      <c r="AG102" s="780"/>
      <c r="AH102" s="784"/>
      <c r="AI102" s="780"/>
      <c r="AJ102" s="780"/>
      <c r="AK102" s="784"/>
      <c r="AL102" s="780"/>
      <c r="AM102" s="780"/>
      <c r="AN102" s="784"/>
      <c r="AO102" s="780"/>
      <c r="AP102" s="780"/>
      <c r="AQ102" s="784"/>
      <c r="AR102" s="780"/>
      <c r="AS102" s="780"/>
      <c r="AT102" s="784"/>
      <c r="AU102" s="780"/>
      <c r="AV102" s="780"/>
      <c r="AW102" s="784"/>
      <c r="AX102" s="780"/>
      <c r="AY102" s="780"/>
      <c r="AZ102" s="784"/>
      <c r="BA102" s="780"/>
      <c r="BB102" s="242"/>
      <c r="BC102" s="245"/>
      <c r="BD102" s="242"/>
      <c r="BE102" s="242"/>
      <c r="BF102" s="245"/>
      <c r="BG102" s="242"/>
      <c r="BH102" s="242"/>
      <c r="BI102" s="245"/>
      <c r="BJ102" s="242"/>
      <c r="BK102" s="242"/>
      <c r="BL102" s="242"/>
    </row>
    <row r="103" spans="1:67">
      <c r="D103" s="180" t="s">
        <v>472</v>
      </c>
      <c r="E103" s="182" t="s">
        <v>472</v>
      </c>
      <c r="F103" s="182" t="s">
        <v>353</v>
      </c>
      <c r="G103" s="182" t="s">
        <v>472</v>
      </c>
      <c r="H103" s="182" t="s">
        <v>808</v>
      </c>
      <c r="I103" s="182" t="s">
        <v>353</v>
      </c>
      <c r="J103" s="182" t="s">
        <v>473</v>
      </c>
      <c r="K103" s="180" t="s">
        <v>470</v>
      </c>
      <c r="L103" s="180" t="s">
        <v>470</v>
      </c>
      <c r="M103" s="180" t="s">
        <v>470</v>
      </c>
      <c r="N103" s="180" t="s">
        <v>408</v>
      </c>
      <c r="O103" s="180" t="s">
        <v>408</v>
      </c>
      <c r="P103" s="180" t="s">
        <v>470</v>
      </c>
      <c r="Q103" s="180" t="s">
        <v>471</v>
      </c>
      <c r="R103" s="180" t="s">
        <v>470</v>
      </c>
      <c r="S103" s="180" t="s">
        <v>470</v>
      </c>
      <c r="T103" s="180" t="s">
        <v>470</v>
      </c>
      <c r="U103" s="180" t="s">
        <v>470</v>
      </c>
      <c r="V103" s="180" t="s">
        <v>809</v>
      </c>
      <c r="W103" s="180" t="s">
        <v>470</v>
      </c>
      <c r="X103" s="180" t="s">
        <v>470</v>
      </c>
      <c r="Y103" s="182" t="s">
        <v>473</v>
      </c>
      <c r="Z103" s="180" t="s">
        <v>408</v>
      </c>
      <c r="AA103" s="180" t="s">
        <v>408</v>
      </c>
      <c r="AB103" s="180" t="s">
        <v>809</v>
      </c>
      <c r="AC103" s="182" t="s">
        <v>473</v>
      </c>
      <c r="AD103" s="180" t="s">
        <v>470</v>
      </c>
      <c r="AE103" s="182" t="s">
        <v>808</v>
      </c>
      <c r="AF103" s="182" t="s">
        <v>473</v>
      </c>
      <c r="AG103" s="180" t="s">
        <v>408</v>
      </c>
      <c r="AH103" s="182" t="s">
        <v>353</v>
      </c>
      <c r="AI103" s="182" t="s">
        <v>355</v>
      </c>
      <c r="AJ103" s="180" t="s">
        <v>470</v>
      </c>
      <c r="AK103" s="182" t="s">
        <v>353</v>
      </c>
      <c r="AL103" s="182" t="s">
        <v>355</v>
      </c>
      <c r="AM103" s="180" t="s">
        <v>470</v>
      </c>
      <c r="AN103" s="182" t="s">
        <v>353</v>
      </c>
      <c r="AO103" s="182" t="s">
        <v>473</v>
      </c>
      <c r="AP103" s="180" t="s">
        <v>470</v>
      </c>
      <c r="AQ103" s="182" t="s">
        <v>353</v>
      </c>
      <c r="AR103" s="182" t="s">
        <v>474</v>
      </c>
      <c r="AS103" s="180" t="s">
        <v>408</v>
      </c>
      <c r="AT103" s="182" t="s">
        <v>353</v>
      </c>
      <c r="AU103" s="182" t="s">
        <v>355</v>
      </c>
      <c r="AV103" s="180" t="s">
        <v>471</v>
      </c>
      <c r="AW103" s="182" t="s">
        <v>353</v>
      </c>
      <c r="AX103" s="182" t="s">
        <v>355</v>
      </c>
      <c r="AY103" s="180" t="s">
        <v>470</v>
      </c>
      <c r="AZ103" s="182" t="s">
        <v>472</v>
      </c>
      <c r="BA103" s="182" t="s">
        <v>810</v>
      </c>
      <c r="BB103" s="180" t="s">
        <v>470</v>
      </c>
      <c r="BC103" s="182" t="s">
        <v>353</v>
      </c>
      <c r="BD103" s="182" t="s">
        <v>474</v>
      </c>
      <c r="BE103" s="180" t="s">
        <v>408</v>
      </c>
      <c r="BF103" s="182" t="s">
        <v>353</v>
      </c>
      <c r="BG103" s="182" t="s">
        <v>474</v>
      </c>
      <c r="BH103" s="180" t="s">
        <v>470</v>
      </c>
      <c r="BI103" s="182" t="s">
        <v>472</v>
      </c>
      <c r="BJ103" s="182" t="s">
        <v>473</v>
      </c>
      <c r="BK103" s="180" t="s">
        <v>470</v>
      </c>
      <c r="BL103" s="182" t="s">
        <v>353</v>
      </c>
    </row>
    <row r="104" spans="1:67">
      <c r="D104" s="183">
        <v>4</v>
      </c>
      <c r="E104" s="183">
        <v>1</v>
      </c>
      <c r="F104" s="183">
        <v>1</v>
      </c>
      <c r="G104" s="183">
        <v>1</v>
      </c>
      <c r="H104" s="183">
        <v>1</v>
      </c>
      <c r="I104" s="183">
        <v>1</v>
      </c>
      <c r="J104" s="182"/>
      <c r="K104" s="188" t="s">
        <v>475</v>
      </c>
      <c r="L104" s="188" t="s">
        <v>476</v>
      </c>
      <c r="M104" s="188" t="s">
        <v>477</v>
      </c>
      <c r="N104" s="188" t="s">
        <v>476</v>
      </c>
      <c r="O104" s="188" t="s">
        <v>477</v>
      </c>
      <c r="P104" s="189" t="s">
        <v>616</v>
      </c>
      <c r="Q104" s="189" t="s">
        <v>479</v>
      </c>
      <c r="R104" s="189" t="s">
        <v>480</v>
      </c>
      <c r="S104" s="189" t="s">
        <v>479</v>
      </c>
      <c r="T104" s="189" t="s">
        <v>479</v>
      </c>
      <c r="U104" s="189" t="s">
        <v>479</v>
      </c>
      <c r="V104" s="189" t="s">
        <v>479</v>
      </c>
      <c r="W104" s="189" t="s">
        <v>479</v>
      </c>
      <c r="X104" s="189" t="s">
        <v>479</v>
      </c>
      <c r="Y104" s="182"/>
      <c r="Z104" s="189" t="s">
        <v>480</v>
      </c>
      <c r="AA104" s="189" t="s">
        <v>616</v>
      </c>
      <c r="AB104" s="189" t="s">
        <v>616</v>
      </c>
      <c r="AC104" s="182"/>
      <c r="AD104" s="189"/>
      <c r="AE104" s="183">
        <v>1</v>
      </c>
      <c r="AF104" s="182"/>
      <c r="AG104" s="189"/>
      <c r="AH104" s="183">
        <v>1</v>
      </c>
      <c r="AI104" s="182"/>
      <c r="AJ104" s="189"/>
      <c r="AK104" s="183">
        <v>1</v>
      </c>
      <c r="AL104" s="182"/>
      <c r="AM104" s="189"/>
      <c r="AN104" s="183">
        <v>1</v>
      </c>
      <c r="AO104" s="182"/>
      <c r="AP104" s="189"/>
      <c r="AQ104" s="183">
        <v>1</v>
      </c>
      <c r="AR104" s="182"/>
      <c r="AS104" s="189"/>
      <c r="AT104" s="183">
        <v>1</v>
      </c>
      <c r="AU104" s="182"/>
      <c r="AV104" s="189"/>
      <c r="AW104" s="183">
        <v>1</v>
      </c>
      <c r="AX104" s="182"/>
      <c r="AY104" s="189"/>
      <c r="AZ104" s="183">
        <v>1</v>
      </c>
      <c r="BA104" s="182"/>
      <c r="BB104" s="189"/>
      <c r="BC104" s="183">
        <v>1</v>
      </c>
      <c r="BD104" s="182"/>
      <c r="BE104" s="189"/>
      <c r="BF104" s="183">
        <v>1</v>
      </c>
      <c r="BG104" s="182"/>
      <c r="BH104" s="189"/>
      <c r="BI104" s="183">
        <v>1</v>
      </c>
      <c r="BJ104" s="182"/>
      <c r="BK104" s="189"/>
      <c r="BL104" s="183">
        <v>1</v>
      </c>
    </row>
    <row r="105" spans="1:67">
      <c r="A105" s="272">
        <v>546</v>
      </c>
      <c r="D105" s="184"/>
      <c r="E105" s="269">
        <f t="shared" ref="E105:BL105" ca="1" si="15">INDIRECT($A$1&amp;($A105+E$1))</f>
        <v>0</v>
      </c>
      <c r="F105" s="269">
        <f t="shared" ca="1" si="15"/>
        <v>0</v>
      </c>
      <c r="G105" s="269">
        <f t="shared" ca="1" si="15"/>
        <v>0</v>
      </c>
      <c r="H105" s="269">
        <f t="shared" ca="1" si="15"/>
        <v>0</v>
      </c>
      <c r="I105" s="269">
        <f t="shared" ca="1" si="15"/>
        <v>0</v>
      </c>
      <c r="J105" s="269" t="str">
        <f t="shared" ca="1" si="15"/>
        <v/>
      </c>
      <c r="K105" s="269">
        <f t="shared" ca="1" si="15"/>
        <v>0</v>
      </c>
      <c r="L105" s="269">
        <f t="shared" ca="1" si="15"/>
        <v>0</v>
      </c>
      <c r="M105" s="269">
        <f t="shared" ca="1" si="15"/>
        <v>0</v>
      </c>
      <c r="N105" s="269">
        <f t="shared" ca="1" si="15"/>
        <v>0</v>
      </c>
      <c r="O105" s="269">
        <f t="shared" ca="1" si="15"/>
        <v>0</v>
      </c>
      <c r="P105" s="269">
        <f t="shared" ca="1" si="15"/>
        <v>0</v>
      </c>
      <c r="Q105" s="269">
        <f t="shared" ca="1" si="15"/>
        <v>0</v>
      </c>
      <c r="R105" s="269">
        <f t="shared" ca="1" si="15"/>
        <v>0</v>
      </c>
      <c r="S105" s="269">
        <f t="shared" ca="1" si="15"/>
        <v>0</v>
      </c>
      <c r="T105" s="269">
        <f t="shared" ca="1" si="15"/>
        <v>0</v>
      </c>
      <c r="U105" s="269">
        <f t="shared" ca="1" si="15"/>
        <v>0</v>
      </c>
      <c r="V105" s="269">
        <f t="shared" ca="1" si="15"/>
        <v>0</v>
      </c>
      <c r="W105" s="269">
        <f t="shared" ca="1" si="15"/>
        <v>0</v>
      </c>
      <c r="X105" s="269">
        <f t="shared" ca="1" si="15"/>
        <v>0</v>
      </c>
      <c r="Y105" s="269" t="str">
        <f t="shared" ca="1" si="15"/>
        <v/>
      </c>
      <c r="Z105" s="269">
        <f t="shared" ca="1" si="15"/>
        <v>0</v>
      </c>
      <c r="AA105" s="269">
        <f t="shared" ca="1" si="15"/>
        <v>0</v>
      </c>
      <c r="AB105" s="269">
        <f t="shared" ca="1" si="15"/>
        <v>0</v>
      </c>
      <c r="AC105" s="269" t="str">
        <f t="shared" ca="1" si="15"/>
        <v/>
      </c>
      <c r="AD105" s="269">
        <f t="shared" ca="1" si="15"/>
        <v>0</v>
      </c>
      <c r="AE105" s="269" t="str">
        <f t="shared" ca="1" si="15"/>
        <v/>
      </c>
      <c r="AF105" s="269" t="str">
        <f t="shared" ca="1" si="15"/>
        <v/>
      </c>
      <c r="AG105" s="269">
        <f t="shared" ca="1" si="15"/>
        <v>0</v>
      </c>
      <c r="AH105" s="269" t="str">
        <f t="shared" ca="1" si="15"/>
        <v/>
      </c>
      <c r="AI105" s="269" t="str">
        <f t="shared" ca="1" si="15"/>
        <v/>
      </c>
      <c r="AJ105" s="269">
        <f t="shared" ca="1" si="15"/>
        <v>0</v>
      </c>
      <c r="AK105" s="269" t="str">
        <f t="shared" ca="1" si="15"/>
        <v/>
      </c>
      <c r="AL105" s="269" t="str">
        <f t="shared" ca="1" si="15"/>
        <v/>
      </c>
      <c r="AM105" s="269">
        <f t="shared" ca="1" si="15"/>
        <v>0</v>
      </c>
      <c r="AN105" s="269" t="str">
        <f t="shared" ca="1" si="15"/>
        <v/>
      </c>
      <c r="AO105" s="269" t="str">
        <f t="shared" ca="1" si="15"/>
        <v/>
      </c>
      <c r="AP105" s="269">
        <f t="shared" ca="1" si="15"/>
        <v>0</v>
      </c>
      <c r="AQ105" s="269" t="str">
        <f t="shared" ca="1" si="15"/>
        <v/>
      </c>
      <c r="AR105" s="269" t="str">
        <f t="shared" ca="1" si="15"/>
        <v/>
      </c>
      <c r="AS105" s="269">
        <f t="shared" ca="1" si="15"/>
        <v>0</v>
      </c>
      <c r="AT105" s="269" t="str">
        <f t="shared" ca="1" si="15"/>
        <v/>
      </c>
      <c r="AU105" s="269" t="str">
        <f t="shared" ca="1" si="15"/>
        <v/>
      </c>
      <c r="AV105" s="269">
        <f t="shared" ca="1" si="15"/>
        <v>0</v>
      </c>
      <c r="AW105" s="269" t="str">
        <f t="shared" ca="1" si="15"/>
        <v/>
      </c>
      <c r="AX105" s="269" t="str">
        <f t="shared" ca="1" si="15"/>
        <v/>
      </c>
      <c r="AY105" s="269">
        <f t="shared" ca="1" si="15"/>
        <v>0</v>
      </c>
      <c r="AZ105" s="269" t="str">
        <f t="shared" ca="1" si="15"/>
        <v/>
      </c>
      <c r="BA105" s="269" t="str">
        <f t="shared" ca="1" si="15"/>
        <v/>
      </c>
      <c r="BB105" s="269">
        <f t="shared" ca="1" si="15"/>
        <v>0</v>
      </c>
      <c r="BC105" s="269" t="str">
        <f t="shared" ca="1" si="15"/>
        <v/>
      </c>
      <c r="BD105" s="269" t="str">
        <f t="shared" ca="1" si="15"/>
        <v/>
      </c>
      <c r="BE105" s="269">
        <f t="shared" ca="1" si="15"/>
        <v>0</v>
      </c>
      <c r="BF105" s="269" t="str">
        <f t="shared" ca="1" si="15"/>
        <v/>
      </c>
      <c r="BG105" s="269" t="str">
        <f t="shared" ca="1" si="15"/>
        <v/>
      </c>
      <c r="BH105" s="269">
        <f t="shared" ca="1" si="15"/>
        <v>0</v>
      </c>
      <c r="BI105" s="269" t="str">
        <f t="shared" ca="1" si="15"/>
        <v/>
      </c>
      <c r="BJ105" s="269" t="str">
        <f t="shared" ca="1" si="15"/>
        <v/>
      </c>
      <c r="BK105" s="269">
        <f t="shared" ca="1" si="15"/>
        <v>0</v>
      </c>
      <c r="BL105" s="269" t="str">
        <f t="shared" ca="1" si="15"/>
        <v/>
      </c>
    </row>
    <row r="107" spans="1:67">
      <c r="D107" s="176" t="s">
        <v>856</v>
      </c>
      <c r="AF107" t="str">
        <f>D107</f>
        <v>様式ヘ　廃石膏ボード処理施設</v>
      </c>
      <c r="BI107" t="str">
        <f>AF107</f>
        <v>様式ヘ　廃石膏ボード処理施設</v>
      </c>
    </row>
    <row r="108" spans="1:67">
      <c r="D108" s="788" t="s">
        <v>330</v>
      </c>
      <c r="E108" s="179" t="s">
        <v>795</v>
      </c>
      <c r="F108" s="177"/>
      <c r="G108" s="177"/>
      <c r="H108" s="177"/>
      <c r="I108" s="177"/>
      <c r="J108" s="178"/>
      <c r="K108" s="179" t="s">
        <v>372</v>
      </c>
      <c r="L108" s="177"/>
      <c r="M108" s="177"/>
      <c r="N108" s="177"/>
      <c r="O108" s="178"/>
      <c r="P108" s="179" t="s">
        <v>373</v>
      </c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8"/>
      <c r="AB108" s="179" t="s">
        <v>678</v>
      </c>
      <c r="AC108" s="177"/>
      <c r="AD108" s="177"/>
      <c r="AE108" s="178"/>
      <c r="AF108" s="185" t="s">
        <v>420</v>
      </c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177"/>
      <c r="AR108" s="177"/>
      <c r="AS108" s="177"/>
      <c r="AT108" s="177"/>
      <c r="AU108" s="177"/>
      <c r="AV108" s="177"/>
      <c r="AW108" s="177"/>
      <c r="AX108" s="185" t="s">
        <v>538</v>
      </c>
      <c r="AY108" s="177"/>
      <c r="AZ108" s="177"/>
      <c r="BA108" s="177"/>
      <c r="BB108" s="177"/>
      <c r="BC108" s="177"/>
      <c r="BD108" s="177"/>
      <c r="BE108" s="177"/>
      <c r="BF108" s="177"/>
      <c r="BG108" s="177"/>
      <c r="BH108" s="177"/>
      <c r="BI108" s="177"/>
      <c r="BJ108" s="177"/>
      <c r="BK108" s="177"/>
      <c r="BL108" s="177"/>
      <c r="BM108" s="177"/>
      <c r="BN108" s="177"/>
      <c r="BO108" s="178"/>
    </row>
    <row r="109" spans="1:67">
      <c r="D109" s="789"/>
      <c r="E109" s="778" t="s">
        <v>796</v>
      </c>
      <c r="F109" s="778" t="s">
        <v>797</v>
      </c>
      <c r="G109" s="778" t="s">
        <v>798</v>
      </c>
      <c r="H109" s="778" t="s">
        <v>799</v>
      </c>
      <c r="I109" s="782" t="s">
        <v>800</v>
      </c>
      <c r="J109" s="186"/>
      <c r="K109" s="778" t="s">
        <v>439</v>
      </c>
      <c r="L109" s="782" t="s">
        <v>440</v>
      </c>
      <c r="M109" s="794"/>
      <c r="N109" s="782" t="s">
        <v>494</v>
      </c>
      <c r="O109" s="794"/>
      <c r="P109" s="781" t="s">
        <v>378</v>
      </c>
      <c r="Q109" s="781" t="s">
        <v>441</v>
      </c>
      <c r="R109" s="781" t="s">
        <v>539</v>
      </c>
      <c r="S109" s="781" t="s">
        <v>443</v>
      </c>
      <c r="T109" s="781" t="s">
        <v>801</v>
      </c>
      <c r="U109" s="781" t="s">
        <v>680</v>
      </c>
      <c r="V109" s="781" t="s">
        <v>857</v>
      </c>
      <c r="W109" s="781" t="s">
        <v>858</v>
      </c>
      <c r="X109" s="781" t="s">
        <v>859</v>
      </c>
      <c r="Y109" s="781" t="s">
        <v>860</v>
      </c>
      <c r="Z109" s="793" t="s">
        <v>861</v>
      </c>
      <c r="AA109" s="186"/>
      <c r="AB109" s="783" t="s">
        <v>804</v>
      </c>
      <c r="AC109" s="795"/>
      <c r="AD109" s="781" t="s">
        <v>805</v>
      </c>
      <c r="AE109" s="781" t="s">
        <v>691</v>
      </c>
      <c r="AF109" s="179" t="s">
        <v>386</v>
      </c>
      <c r="AG109" s="177"/>
      <c r="AH109" s="177"/>
      <c r="AI109" s="179" t="s">
        <v>387</v>
      </c>
      <c r="AJ109" s="177"/>
      <c r="AK109" s="177"/>
      <c r="AL109" s="179" t="s">
        <v>506</v>
      </c>
      <c r="AM109" s="177"/>
      <c r="AN109" s="177"/>
      <c r="AO109" s="179" t="s">
        <v>397</v>
      </c>
      <c r="AP109" s="177"/>
      <c r="AQ109" s="177"/>
      <c r="AR109" s="179" t="s">
        <v>862</v>
      </c>
      <c r="AS109" s="177"/>
      <c r="AT109" s="177"/>
      <c r="AU109" s="179" t="s">
        <v>391</v>
      </c>
      <c r="AV109" s="177"/>
      <c r="AW109" s="177"/>
      <c r="AX109" s="179" t="s">
        <v>863</v>
      </c>
      <c r="AY109" s="177"/>
      <c r="AZ109" s="177"/>
      <c r="BA109" s="179" t="s">
        <v>387</v>
      </c>
      <c r="BB109" s="177"/>
      <c r="BC109" s="177"/>
      <c r="BD109" s="179" t="s">
        <v>506</v>
      </c>
      <c r="BE109" s="177"/>
      <c r="BF109" s="177"/>
      <c r="BG109" s="179" t="s">
        <v>397</v>
      </c>
      <c r="BH109" s="177"/>
      <c r="BI109" s="177"/>
      <c r="BJ109" s="179" t="s">
        <v>390</v>
      </c>
      <c r="BK109" s="177"/>
      <c r="BL109" s="177"/>
      <c r="BM109" s="179" t="s">
        <v>391</v>
      </c>
      <c r="BN109" s="177"/>
      <c r="BO109" s="178"/>
    </row>
    <row r="110" spans="1:67" ht="13.15" customHeight="1">
      <c r="D110" s="789"/>
      <c r="E110" s="779"/>
      <c r="F110" s="779"/>
      <c r="G110" s="779"/>
      <c r="H110" s="779"/>
      <c r="I110" s="783"/>
      <c r="J110" s="778" t="s">
        <v>405</v>
      </c>
      <c r="K110" s="779"/>
      <c r="L110" s="783"/>
      <c r="M110" s="795"/>
      <c r="N110" s="783"/>
      <c r="O110" s="795"/>
      <c r="P110" s="779"/>
      <c r="Q110" s="779"/>
      <c r="R110" s="779"/>
      <c r="S110" s="779"/>
      <c r="T110" s="779"/>
      <c r="U110" s="779"/>
      <c r="V110" s="779"/>
      <c r="W110" s="779"/>
      <c r="X110" s="779"/>
      <c r="Y110" s="779"/>
      <c r="Z110" s="783"/>
      <c r="AA110" s="778" t="s">
        <v>405</v>
      </c>
      <c r="AB110" s="784"/>
      <c r="AC110" s="796"/>
      <c r="AD110" s="779"/>
      <c r="AE110" s="779"/>
      <c r="AF110" s="781" t="s">
        <v>467</v>
      </c>
      <c r="AG110" s="781" t="s">
        <v>407</v>
      </c>
      <c r="AH110" s="793" t="s">
        <v>468</v>
      </c>
      <c r="AI110" s="781" t="s">
        <v>467</v>
      </c>
      <c r="AJ110" s="781" t="s">
        <v>407</v>
      </c>
      <c r="AK110" s="793" t="s">
        <v>468</v>
      </c>
      <c r="AL110" s="781" t="s">
        <v>467</v>
      </c>
      <c r="AM110" s="781" t="s">
        <v>407</v>
      </c>
      <c r="AN110" s="793" t="s">
        <v>468</v>
      </c>
      <c r="AO110" s="781" t="s">
        <v>467</v>
      </c>
      <c r="AP110" s="781" t="s">
        <v>407</v>
      </c>
      <c r="AQ110" s="793" t="s">
        <v>468</v>
      </c>
      <c r="AR110" s="781" t="s">
        <v>467</v>
      </c>
      <c r="AS110" s="781" t="s">
        <v>407</v>
      </c>
      <c r="AT110" s="793" t="s">
        <v>468</v>
      </c>
      <c r="AU110" s="781" t="s">
        <v>467</v>
      </c>
      <c r="AV110" s="781" t="s">
        <v>407</v>
      </c>
      <c r="AW110" s="793" t="s">
        <v>468</v>
      </c>
      <c r="AX110" s="781" t="s">
        <v>552</v>
      </c>
      <c r="AY110" s="781" t="s">
        <v>407</v>
      </c>
      <c r="AZ110" s="793" t="s">
        <v>468</v>
      </c>
      <c r="BA110" s="781" t="s">
        <v>552</v>
      </c>
      <c r="BB110" s="781" t="s">
        <v>407</v>
      </c>
      <c r="BC110" s="246" t="s">
        <v>468</v>
      </c>
      <c r="BD110" s="243" t="s">
        <v>552</v>
      </c>
      <c r="BE110" s="243" t="s">
        <v>407</v>
      </c>
      <c r="BF110" s="246" t="s">
        <v>468</v>
      </c>
      <c r="BG110" s="243" t="s">
        <v>552</v>
      </c>
      <c r="BH110" s="243" t="s">
        <v>407</v>
      </c>
      <c r="BI110" s="246" t="s">
        <v>468</v>
      </c>
      <c r="BJ110" s="243" t="s">
        <v>552</v>
      </c>
      <c r="BK110" s="243" t="s">
        <v>407</v>
      </c>
      <c r="BL110" s="246" t="s">
        <v>468</v>
      </c>
      <c r="BM110" s="243" t="s">
        <v>552</v>
      </c>
      <c r="BN110" s="243" t="s">
        <v>407</v>
      </c>
      <c r="BO110" s="243" t="s">
        <v>468</v>
      </c>
    </row>
    <row r="111" spans="1:67" ht="13.15" customHeight="1">
      <c r="D111" s="789"/>
      <c r="E111" s="779"/>
      <c r="F111" s="779"/>
      <c r="G111" s="779"/>
      <c r="H111" s="779"/>
      <c r="I111" s="783"/>
      <c r="J111" s="779"/>
      <c r="K111" s="779"/>
      <c r="L111" s="783"/>
      <c r="M111" s="795"/>
      <c r="N111" s="783"/>
      <c r="O111" s="795"/>
      <c r="P111" s="779"/>
      <c r="Q111" s="779"/>
      <c r="R111" s="779"/>
      <c r="S111" s="779"/>
      <c r="T111" s="779"/>
      <c r="U111" s="779"/>
      <c r="V111" s="779"/>
      <c r="W111" s="779"/>
      <c r="X111" s="779"/>
      <c r="Y111" s="779"/>
      <c r="Z111" s="783"/>
      <c r="AA111" s="779"/>
      <c r="AB111" s="778" t="s">
        <v>864</v>
      </c>
      <c r="AC111" s="778" t="s">
        <v>865</v>
      </c>
      <c r="AD111" s="779"/>
      <c r="AE111" s="779"/>
      <c r="AF111" s="779"/>
      <c r="AG111" s="779"/>
      <c r="AH111" s="783"/>
      <c r="AI111" s="779"/>
      <c r="AJ111" s="779"/>
      <c r="AK111" s="783"/>
      <c r="AL111" s="779"/>
      <c r="AM111" s="779"/>
      <c r="AN111" s="783"/>
      <c r="AO111" s="779"/>
      <c r="AP111" s="779"/>
      <c r="AQ111" s="783"/>
      <c r="AR111" s="779"/>
      <c r="AS111" s="779"/>
      <c r="AT111" s="783"/>
      <c r="AU111" s="779"/>
      <c r="AV111" s="779"/>
      <c r="AW111" s="783"/>
      <c r="AX111" s="779"/>
      <c r="AY111" s="779"/>
      <c r="AZ111" s="783"/>
      <c r="BA111" s="779"/>
      <c r="BB111" s="779"/>
      <c r="BC111" s="244"/>
      <c r="BD111" s="241"/>
      <c r="BE111" s="241"/>
      <c r="BF111" s="244"/>
      <c r="BG111" s="241"/>
      <c r="BH111" s="241"/>
      <c r="BI111" s="244"/>
      <c r="BJ111" s="241"/>
      <c r="BK111" s="241"/>
      <c r="BL111" s="244"/>
      <c r="BM111" s="241"/>
      <c r="BN111" s="241"/>
      <c r="BO111" s="241"/>
    </row>
    <row r="112" spans="1:67">
      <c r="D112" s="790"/>
      <c r="E112" s="780"/>
      <c r="F112" s="780"/>
      <c r="G112" s="780"/>
      <c r="H112" s="780"/>
      <c r="I112" s="784"/>
      <c r="J112" s="780"/>
      <c r="K112" s="780"/>
      <c r="L112" s="784"/>
      <c r="M112" s="796"/>
      <c r="N112" s="784"/>
      <c r="O112" s="796"/>
      <c r="P112" s="780"/>
      <c r="Q112" s="780"/>
      <c r="R112" s="780"/>
      <c r="S112" s="780"/>
      <c r="T112" s="780"/>
      <c r="U112" s="780"/>
      <c r="V112" s="780"/>
      <c r="W112" s="780"/>
      <c r="X112" s="780"/>
      <c r="Y112" s="780"/>
      <c r="Z112" s="784"/>
      <c r="AA112" s="780"/>
      <c r="AB112" s="792"/>
      <c r="AC112" s="792"/>
      <c r="AD112" s="780"/>
      <c r="AE112" s="780"/>
      <c r="AF112" s="780"/>
      <c r="AG112" s="780"/>
      <c r="AH112" s="784"/>
      <c r="AI112" s="780"/>
      <c r="AJ112" s="780"/>
      <c r="AK112" s="784"/>
      <c r="AL112" s="780"/>
      <c r="AM112" s="780"/>
      <c r="AN112" s="784"/>
      <c r="AO112" s="780"/>
      <c r="AP112" s="780"/>
      <c r="AQ112" s="784"/>
      <c r="AR112" s="780"/>
      <c r="AS112" s="780"/>
      <c r="AT112" s="784"/>
      <c r="AU112" s="780"/>
      <c r="AV112" s="780"/>
      <c r="AW112" s="784"/>
      <c r="AX112" s="780"/>
      <c r="AY112" s="780"/>
      <c r="AZ112" s="784"/>
      <c r="BA112" s="780"/>
      <c r="BB112" s="780"/>
      <c r="BC112" s="245"/>
      <c r="BD112" s="242"/>
      <c r="BE112" s="242"/>
      <c r="BF112" s="245"/>
      <c r="BG112" s="242"/>
      <c r="BH112" s="242"/>
      <c r="BI112" s="245"/>
      <c r="BJ112" s="242"/>
      <c r="BK112" s="242"/>
      <c r="BL112" s="245"/>
      <c r="BM112" s="242"/>
      <c r="BN112" s="242"/>
      <c r="BO112" s="242"/>
    </row>
    <row r="113" spans="1:67">
      <c r="D113" s="180" t="s">
        <v>472</v>
      </c>
      <c r="E113" s="182" t="s">
        <v>469</v>
      </c>
      <c r="F113" s="182" t="s">
        <v>472</v>
      </c>
      <c r="G113" s="182" t="s">
        <v>469</v>
      </c>
      <c r="H113" s="182" t="s">
        <v>469</v>
      </c>
      <c r="I113" s="182" t="s">
        <v>472</v>
      </c>
      <c r="J113" s="182" t="s">
        <v>474</v>
      </c>
      <c r="K113" s="180" t="s">
        <v>470</v>
      </c>
      <c r="L113" s="180" t="s">
        <v>470</v>
      </c>
      <c r="M113" s="180" t="s">
        <v>471</v>
      </c>
      <c r="N113" s="180" t="s">
        <v>470</v>
      </c>
      <c r="O113" s="180" t="s">
        <v>471</v>
      </c>
      <c r="P113" s="180" t="s">
        <v>470</v>
      </c>
      <c r="Q113" s="180" t="s">
        <v>470</v>
      </c>
      <c r="R113" s="180" t="s">
        <v>470</v>
      </c>
      <c r="S113" s="180" t="s">
        <v>470</v>
      </c>
      <c r="T113" s="180" t="s">
        <v>470</v>
      </c>
      <c r="U113" s="180" t="s">
        <v>470</v>
      </c>
      <c r="V113" s="180" t="s">
        <v>470</v>
      </c>
      <c r="W113" s="180" t="s">
        <v>408</v>
      </c>
      <c r="X113" s="180" t="s">
        <v>470</v>
      </c>
      <c r="Y113" s="180" t="s">
        <v>470</v>
      </c>
      <c r="Z113" s="180" t="s">
        <v>470</v>
      </c>
      <c r="AA113" s="182" t="s">
        <v>355</v>
      </c>
      <c r="AB113" s="180" t="s">
        <v>470</v>
      </c>
      <c r="AC113" s="180" t="s">
        <v>470</v>
      </c>
      <c r="AD113" s="180" t="s">
        <v>470</v>
      </c>
      <c r="AE113" s="180" t="s">
        <v>470</v>
      </c>
      <c r="AF113" s="182" t="s">
        <v>473</v>
      </c>
      <c r="AG113" s="180" t="s">
        <v>408</v>
      </c>
      <c r="AH113" s="182" t="s">
        <v>472</v>
      </c>
      <c r="AI113" s="182" t="s">
        <v>474</v>
      </c>
      <c r="AJ113" s="180" t="s">
        <v>470</v>
      </c>
      <c r="AK113" s="182" t="s">
        <v>472</v>
      </c>
      <c r="AL113" s="182" t="s">
        <v>473</v>
      </c>
      <c r="AM113" s="180" t="s">
        <v>470</v>
      </c>
      <c r="AN113" s="182" t="s">
        <v>472</v>
      </c>
      <c r="AO113" s="182" t="s">
        <v>474</v>
      </c>
      <c r="AP113" s="180" t="s">
        <v>470</v>
      </c>
      <c r="AQ113" s="182" t="s">
        <v>469</v>
      </c>
      <c r="AR113" s="182" t="s">
        <v>473</v>
      </c>
      <c r="AS113" s="180" t="s">
        <v>471</v>
      </c>
      <c r="AT113" s="182" t="s">
        <v>472</v>
      </c>
      <c r="AU113" s="182" t="s">
        <v>474</v>
      </c>
      <c r="AV113" s="180" t="s">
        <v>470</v>
      </c>
      <c r="AW113" s="182" t="s">
        <v>469</v>
      </c>
      <c r="AX113" s="182" t="s">
        <v>473</v>
      </c>
      <c r="AY113" s="180" t="s">
        <v>470</v>
      </c>
      <c r="AZ113" s="182" t="s">
        <v>472</v>
      </c>
      <c r="BA113" s="182" t="s">
        <v>473</v>
      </c>
      <c r="BB113" s="180" t="s">
        <v>470</v>
      </c>
      <c r="BC113" s="182" t="s">
        <v>353</v>
      </c>
      <c r="BD113" s="182" t="s">
        <v>473</v>
      </c>
      <c r="BE113" s="180" t="s">
        <v>470</v>
      </c>
      <c r="BF113" s="182" t="s">
        <v>353</v>
      </c>
      <c r="BG113" s="182" t="s">
        <v>473</v>
      </c>
      <c r="BH113" s="180" t="s">
        <v>470</v>
      </c>
      <c r="BI113" s="182" t="s">
        <v>472</v>
      </c>
      <c r="BJ113" s="182" t="s">
        <v>355</v>
      </c>
      <c r="BK113" s="180" t="s">
        <v>470</v>
      </c>
      <c r="BL113" s="182" t="s">
        <v>472</v>
      </c>
      <c r="BM113" s="182" t="s">
        <v>473</v>
      </c>
      <c r="BN113" s="180" t="s">
        <v>470</v>
      </c>
      <c r="BO113" s="182" t="s">
        <v>472</v>
      </c>
    </row>
    <row r="114" spans="1:67">
      <c r="D114" s="183">
        <v>4</v>
      </c>
      <c r="E114" s="183">
        <v>1</v>
      </c>
      <c r="F114" s="183">
        <v>1</v>
      </c>
      <c r="G114" s="183">
        <v>1</v>
      </c>
      <c r="H114" s="183">
        <v>1</v>
      </c>
      <c r="I114" s="183">
        <v>1</v>
      </c>
      <c r="J114" s="182"/>
      <c r="K114" s="188" t="s">
        <v>475</v>
      </c>
      <c r="L114" s="188" t="s">
        <v>476</v>
      </c>
      <c r="M114" s="188" t="s">
        <v>477</v>
      </c>
      <c r="N114" s="188" t="s">
        <v>476</v>
      </c>
      <c r="O114" s="188" t="s">
        <v>477</v>
      </c>
      <c r="P114" s="189" t="s">
        <v>480</v>
      </c>
      <c r="Q114" s="189" t="s">
        <v>479</v>
      </c>
      <c r="R114" s="189" t="s">
        <v>480</v>
      </c>
      <c r="S114" s="189" t="s">
        <v>479</v>
      </c>
      <c r="T114" s="189" t="s">
        <v>479</v>
      </c>
      <c r="U114" s="189" t="s">
        <v>479</v>
      </c>
      <c r="V114" s="189" t="s">
        <v>479</v>
      </c>
      <c r="W114" s="189" t="s">
        <v>479</v>
      </c>
      <c r="X114" s="189" t="s">
        <v>479</v>
      </c>
      <c r="Y114" s="189" t="s">
        <v>479</v>
      </c>
      <c r="Z114" s="189" t="s">
        <v>479</v>
      </c>
      <c r="AA114" s="182"/>
      <c r="AB114" s="189" t="s">
        <v>480</v>
      </c>
      <c r="AC114" s="189" t="s">
        <v>480</v>
      </c>
      <c r="AD114" s="189" t="s">
        <v>480</v>
      </c>
      <c r="AE114" s="189" t="s">
        <v>480</v>
      </c>
      <c r="AF114" s="182"/>
      <c r="AG114" s="189"/>
      <c r="AH114" s="183">
        <v>1</v>
      </c>
      <c r="AI114" s="182"/>
      <c r="AJ114" s="189"/>
      <c r="AK114" s="183">
        <v>1</v>
      </c>
      <c r="AL114" s="182"/>
      <c r="AM114" s="189"/>
      <c r="AN114" s="183">
        <v>1</v>
      </c>
      <c r="AO114" s="182"/>
      <c r="AP114" s="189"/>
      <c r="AQ114" s="183">
        <v>1</v>
      </c>
      <c r="AR114" s="182"/>
      <c r="AS114" s="189"/>
      <c r="AT114" s="183">
        <v>1</v>
      </c>
      <c r="AU114" s="182"/>
      <c r="AV114" s="189"/>
      <c r="AW114" s="183">
        <v>1</v>
      </c>
      <c r="AX114" s="182"/>
      <c r="AY114" s="189"/>
      <c r="AZ114" s="183">
        <v>1</v>
      </c>
      <c r="BA114" s="182"/>
      <c r="BB114" s="189"/>
      <c r="BC114" s="183">
        <v>1</v>
      </c>
      <c r="BD114" s="182"/>
      <c r="BE114" s="189"/>
      <c r="BF114" s="183">
        <v>1</v>
      </c>
      <c r="BG114" s="182"/>
      <c r="BH114" s="189"/>
      <c r="BI114" s="183">
        <v>1</v>
      </c>
      <c r="BJ114" s="182"/>
      <c r="BK114" s="189"/>
      <c r="BL114" s="183">
        <v>1</v>
      </c>
      <c r="BM114" s="182"/>
      <c r="BN114" s="189"/>
      <c r="BO114" s="183">
        <v>1</v>
      </c>
    </row>
    <row r="115" spans="1:67">
      <c r="A115" s="272">
        <v>609</v>
      </c>
      <c r="D115" s="184"/>
      <c r="E115" s="269">
        <f t="shared" ref="E115:BO115" ca="1" si="16">INDIRECT($A$1&amp;($A115+E$1))</f>
        <v>0</v>
      </c>
      <c r="F115" s="269">
        <f t="shared" ca="1" si="16"/>
        <v>0</v>
      </c>
      <c r="G115" s="269">
        <f t="shared" ca="1" si="16"/>
        <v>0</v>
      </c>
      <c r="H115" s="269">
        <f t="shared" ca="1" si="16"/>
        <v>0</v>
      </c>
      <c r="I115" s="269">
        <f t="shared" ca="1" si="16"/>
        <v>0</v>
      </c>
      <c r="J115" s="269" t="str">
        <f t="shared" ca="1" si="16"/>
        <v/>
      </c>
      <c r="K115" s="269">
        <f t="shared" ca="1" si="16"/>
        <v>0</v>
      </c>
      <c r="L115" s="269">
        <f t="shared" ca="1" si="16"/>
        <v>0</v>
      </c>
      <c r="M115" s="269">
        <f t="shared" ca="1" si="16"/>
        <v>0</v>
      </c>
      <c r="N115" s="269">
        <f t="shared" ca="1" si="16"/>
        <v>0</v>
      </c>
      <c r="O115" s="269">
        <f t="shared" ca="1" si="16"/>
        <v>0</v>
      </c>
      <c r="P115" s="269">
        <f t="shared" ca="1" si="16"/>
        <v>0</v>
      </c>
      <c r="Q115" s="269">
        <f t="shared" ca="1" si="16"/>
        <v>0</v>
      </c>
      <c r="R115" s="269">
        <f t="shared" ca="1" si="16"/>
        <v>0</v>
      </c>
      <c r="S115" s="269">
        <f t="shared" ca="1" si="16"/>
        <v>0</v>
      </c>
      <c r="T115" s="269">
        <f t="shared" ca="1" si="16"/>
        <v>0</v>
      </c>
      <c r="U115" s="269">
        <f t="shared" ca="1" si="16"/>
        <v>0</v>
      </c>
      <c r="V115" s="269">
        <f t="shared" ca="1" si="16"/>
        <v>0</v>
      </c>
      <c r="W115" s="269">
        <f t="shared" ca="1" si="16"/>
        <v>0</v>
      </c>
      <c r="X115" s="269">
        <f t="shared" ca="1" si="16"/>
        <v>0</v>
      </c>
      <c r="Y115" s="269">
        <f t="shared" ca="1" si="16"/>
        <v>0</v>
      </c>
      <c r="Z115" s="269">
        <f t="shared" ca="1" si="16"/>
        <v>0</v>
      </c>
      <c r="AA115" s="269" t="str">
        <f t="shared" ca="1" si="16"/>
        <v/>
      </c>
      <c r="AB115" s="269">
        <f t="shared" ca="1" si="16"/>
        <v>0</v>
      </c>
      <c r="AC115" s="269">
        <f t="shared" ca="1" si="16"/>
        <v>0</v>
      </c>
      <c r="AD115" s="269">
        <f t="shared" ca="1" si="16"/>
        <v>0</v>
      </c>
      <c r="AE115" s="269">
        <f t="shared" ca="1" si="16"/>
        <v>0</v>
      </c>
      <c r="AF115" s="269" t="str">
        <f t="shared" ca="1" si="16"/>
        <v/>
      </c>
      <c r="AG115" s="269">
        <f t="shared" ca="1" si="16"/>
        <v>0</v>
      </c>
      <c r="AH115" s="269" t="str">
        <f t="shared" ca="1" si="16"/>
        <v/>
      </c>
      <c r="AI115" s="269" t="str">
        <f t="shared" ca="1" si="16"/>
        <v/>
      </c>
      <c r="AJ115" s="269">
        <f t="shared" ca="1" si="16"/>
        <v>0</v>
      </c>
      <c r="AK115" s="269" t="str">
        <f t="shared" ca="1" si="16"/>
        <v/>
      </c>
      <c r="AL115" s="269" t="str">
        <f t="shared" ca="1" si="16"/>
        <v/>
      </c>
      <c r="AM115" s="269">
        <f t="shared" ca="1" si="16"/>
        <v>0</v>
      </c>
      <c r="AN115" s="269" t="str">
        <f t="shared" ca="1" si="16"/>
        <v/>
      </c>
      <c r="AO115" s="269" t="str">
        <f t="shared" ca="1" si="16"/>
        <v/>
      </c>
      <c r="AP115" s="269">
        <f t="shared" ca="1" si="16"/>
        <v>0</v>
      </c>
      <c r="AQ115" s="269" t="str">
        <f t="shared" ca="1" si="16"/>
        <v/>
      </c>
      <c r="AR115" s="269" t="str">
        <f t="shared" ca="1" si="16"/>
        <v/>
      </c>
      <c r="AS115" s="269">
        <f t="shared" ca="1" si="16"/>
        <v>0</v>
      </c>
      <c r="AT115" s="269" t="str">
        <f t="shared" ca="1" si="16"/>
        <v/>
      </c>
      <c r="AU115" s="269" t="str">
        <f t="shared" ca="1" si="16"/>
        <v/>
      </c>
      <c r="AV115" s="269">
        <f t="shared" ca="1" si="16"/>
        <v>0</v>
      </c>
      <c r="AW115" s="269" t="str">
        <f t="shared" ca="1" si="16"/>
        <v/>
      </c>
      <c r="AX115" s="269" t="str">
        <f t="shared" ca="1" si="16"/>
        <v/>
      </c>
      <c r="AY115" s="269">
        <f t="shared" ca="1" si="16"/>
        <v>0</v>
      </c>
      <c r="AZ115" s="269" t="str">
        <f t="shared" ca="1" si="16"/>
        <v/>
      </c>
      <c r="BA115" s="269" t="str">
        <f t="shared" ca="1" si="16"/>
        <v/>
      </c>
      <c r="BB115" s="269">
        <f t="shared" ca="1" si="16"/>
        <v>0</v>
      </c>
      <c r="BC115" s="269" t="str">
        <f t="shared" ca="1" si="16"/>
        <v/>
      </c>
      <c r="BD115" s="269" t="str">
        <f t="shared" ca="1" si="16"/>
        <v/>
      </c>
      <c r="BE115" s="269">
        <f t="shared" ca="1" si="16"/>
        <v>0</v>
      </c>
      <c r="BF115" s="269" t="str">
        <f t="shared" ca="1" si="16"/>
        <v/>
      </c>
      <c r="BG115" s="269" t="str">
        <f t="shared" ca="1" si="16"/>
        <v/>
      </c>
      <c r="BH115" s="269">
        <f t="shared" ca="1" si="16"/>
        <v>0</v>
      </c>
      <c r="BI115" s="269" t="str">
        <f t="shared" ca="1" si="16"/>
        <v/>
      </c>
      <c r="BJ115" s="269" t="str">
        <f t="shared" ca="1" si="16"/>
        <v/>
      </c>
      <c r="BK115" s="269">
        <f t="shared" ca="1" si="16"/>
        <v>0</v>
      </c>
      <c r="BL115" s="269" t="str">
        <f t="shared" ca="1" si="16"/>
        <v/>
      </c>
      <c r="BM115" s="269" t="str">
        <f t="shared" ca="1" si="16"/>
        <v/>
      </c>
      <c r="BN115" s="269">
        <f t="shared" ca="1" si="16"/>
        <v>0</v>
      </c>
      <c r="BO115" s="269" t="str">
        <f t="shared" ca="1" si="16"/>
        <v/>
      </c>
    </row>
    <row r="117" spans="1:67">
      <c r="D117" t="s">
        <v>913</v>
      </c>
      <c r="AF117" t="str">
        <f>D117</f>
        <v>様式ト　建設汚泥脱水・天日乾燥・乾燥施設</v>
      </c>
    </row>
    <row r="118" spans="1:67">
      <c r="D118" s="788" t="s">
        <v>330</v>
      </c>
      <c r="E118" s="179" t="s">
        <v>795</v>
      </c>
      <c r="F118" s="177"/>
      <c r="G118" s="177"/>
      <c r="H118" s="177"/>
      <c r="I118" s="177"/>
      <c r="J118" s="178"/>
      <c r="K118" s="179" t="s">
        <v>372</v>
      </c>
      <c r="L118" s="177"/>
      <c r="M118" s="178"/>
      <c r="N118" s="179" t="s">
        <v>373</v>
      </c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  <c r="Z118" s="177"/>
      <c r="AA118" s="178"/>
      <c r="AB118" s="179" t="s">
        <v>678</v>
      </c>
      <c r="AC118" s="178"/>
      <c r="AD118" s="185" t="s">
        <v>420</v>
      </c>
      <c r="AE118" s="177"/>
      <c r="AF118" s="177"/>
      <c r="AG118" s="177"/>
      <c r="AH118" s="177"/>
      <c r="AI118" s="177"/>
      <c r="AJ118" s="177"/>
      <c r="AK118" s="177"/>
      <c r="AL118" s="177"/>
      <c r="AM118" s="177"/>
      <c r="AN118" s="177"/>
      <c r="AO118" s="177"/>
      <c r="AP118" s="177"/>
      <c r="AQ118" s="177"/>
      <c r="AR118" s="177"/>
      <c r="AS118" s="185" t="s">
        <v>538</v>
      </c>
      <c r="AT118" s="177"/>
      <c r="AU118" s="177"/>
      <c r="AV118" s="177"/>
      <c r="AW118" s="177"/>
      <c r="AX118" s="177"/>
      <c r="AY118" s="177"/>
      <c r="AZ118" s="177"/>
      <c r="BA118" s="177"/>
      <c r="BB118" s="177"/>
      <c r="BC118" s="177"/>
      <c r="BD118" s="177"/>
      <c r="BE118" s="177"/>
      <c r="BF118" s="177"/>
      <c r="BG118" s="178"/>
    </row>
    <row r="119" spans="1:67">
      <c r="D119" s="789"/>
      <c r="E119" s="778" t="s">
        <v>914</v>
      </c>
      <c r="F119" s="778" t="s">
        <v>915</v>
      </c>
      <c r="G119" s="778" t="s">
        <v>916</v>
      </c>
      <c r="H119" s="778" t="s">
        <v>917</v>
      </c>
      <c r="I119" s="782" t="s">
        <v>800</v>
      </c>
      <c r="J119" s="186"/>
      <c r="K119" s="778" t="s">
        <v>439</v>
      </c>
      <c r="L119" s="782" t="s">
        <v>403</v>
      </c>
      <c r="M119" s="794"/>
      <c r="N119" s="781" t="s">
        <v>378</v>
      </c>
      <c r="O119" s="781" t="s">
        <v>441</v>
      </c>
      <c r="P119" s="781" t="s">
        <v>539</v>
      </c>
      <c r="Q119" s="778" t="s">
        <v>918</v>
      </c>
      <c r="R119" s="781" t="s">
        <v>541</v>
      </c>
      <c r="S119" s="781" t="s">
        <v>919</v>
      </c>
      <c r="T119" s="781" t="s">
        <v>920</v>
      </c>
      <c r="U119" s="778" t="s">
        <v>921</v>
      </c>
      <c r="V119" s="781" t="s">
        <v>922</v>
      </c>
      <c r="W119" s="781" t="s">
        <v>923</v>
      </c>
      <c r="X119" s="781" t="s">
        <v>924</v>
      </c>
      <c r="Y119" s="778" t="s">
        <v>925</v>
      </c>
      <c r="Z119" s="793" t="s">
        <v>926</v>
      </c>
      <c r="AA119" s="186"/>
      <c r="AB119" s="781" t="s">
        <v>927</v>
      </c>
      <c r="AC119" s="781" t="s">
        <v>928</v>
      </c>
      <c r="AD119" s="179" t="s">
        <v>504</v>
      </c>
      <c r="AE119" s="177"/>
      <c r="AF119" s="177"/>
      <c r="AG119" s="179" t="s">
        <v>387</v>
      </c>
      <c r="AH119" s="177"/>
      <c r="AI119" s="177"/>
      <c r="AJ119" s="179" t="s">
        <v>506</v>
      </c>
      <c r="AK119" s="177"/>
      <c r="AL119" s="177"/>
      <c r="AM119" s="179" t="s">
        <v>550</v>
      </c>
      <c r="AN119" s="177"/>
      <c r="AO119" s="177"/>
      <c r="AP119" s="179" t="s">
        <v>929</v>
      </c>
      <c r="AQ119" s="177"/>
      <c r="AR119" s="177"/>
      <c r="AS119" s="179" t="s">
        <v>504</v>
      </c>
      <c r="AT119" s="177"/>
      <c r="AU119" s="177"/>
      <c r="AV119" s="179" t="s">
        <v>930</v>
      </c>
      <c r="AW119" s="177"/>
      <c r="AX119" s="177"/>
      <c r="AY119" s="179" t="s">
        <v>506</v>
      </c>
      <c r="AZ119" s="177"/>
      <c r="BA119" s="177"/>
      <c r="BB119" s="179" t="s">
        <v>550</v>
      </c>
      <c r="BC119" s="177"/>
      <c r="BD119" s="177"/>
      <c r="BE119" s="179" t="s">
        <v>507</v>
      </c>
      <c r="BF119" s="177"/>
      <c r="BG119" s="178"/>
    </row>
    <row r="120" spans="1:67" ht="13.15" customHeight="1">
      <c r="D120" s="789"/>
      <c r="E120" s="779"/>
      <c r="F120" s="779"/>
      <c r="G120" s="779"/>
      <c r="H120" s="779"/>
      <c r="I120" s="783"/>
      <c r="J120" s="778" t="s">
        <v>405</v>
      </c>
      <c r="K120" s="779"/>
      <c r="L120" s="783"/>
      <c r="M120" s="795"/>
      <c r="N120" s="779"/>
      <c r="O120" s="779"/>
      <c r="P120" s="779"/>
      <c r="Q120" s="779"/>
      <c r="R120" s="779"/>
      <c r="S120" s="779"/>
      <c r="T120" s="779"/>
      <c r="U120" s="779"/>
      <c r="V120" s="779"/>
      <c r="W120" s="779"/>
      <c r="X120" s="779"/>
      <c r="Y120" s="779"/>
      <c r="Z120" s="783"/>
      <c r="AA120" s="778" t="s">
        <v>405</v>
      </c>
      <c r="AB120" s="779"/>
      <c r="AC120" s="779"/>
      <c r="AD120" s="781" t="s">
        <v>467</v>
      </c>
      <c r="AE120" s="781" t="s">
        <v>407</v>
      </c>
      <c r="AF120" s="793" t="s">
        <v>468</v>
      </c>
      <c r="AG120" s="781" t="s">
        <v>467</v>
      </c>
      <c r="AH120" s="781" t="s">
        <v>407</v>
      </c>
      <c r="AI120" s="793" t="s">
        <v>468</v>
      </c>
      <c r="AJ120" s="781" t="s">
        <v>467</v>
      </c>
      <c r="AK120" s="781" t="s">
        <v>407</v>
      </c>
      <c r="AL120" s="793" t="s">
        <v>468</v>
      </c>
      <c r="AM120" s="781" t="s">
        <v>467</v>
      </c>
      <c r="AN120" s="781" t="s">
        <v>407</v>
      </c>
      <c r="AO120" s="793" t="s">
        <v>468</v>
      </c>
      <c r="AP120" s="781" t="s">
        <v>467</v>
      </c>
      <c r="AQ120" s="781" t="s">
        <v>407</v>
      </c>
      <c r="AR120" s="793" t="s">
        <v>468</v>
      </c>
      <c r="AS120" s="781" t="s">
        <v>552</v>
      </c>
      <c r="AT120" s="781" t="s">
        <v>407</v>
      </c>
      <c r="AU120" s="793" t="s">
        <v>468</v>
      </c>
      <c r="AV120" s="781" t="s">
        <v>552</v>
      </c>
      <c r="AW120" s="781" t="s">
        <v>407</v>
      </c>
      <c r="AX120" s="793" t="s">
        <v>468</v>
      </c>
      <c r="AY120" s="781" t="s">
        <v>552</v>
      </c>
      <c r="AZ120" s="781" t="s">
        <v>407</v>
      </c>
      <c r="BA120" s="793" t="s">
        <v>468</v>
      </c>
      <c r="BB120" s="243" t="s">
        <v>552</v>
      </c>
      <c r="BC120" s="243" t="s">
        <v>407</v>
      </c>
      <c r="BD120" s="246" t="s">
        <v>468</v>
      </c>
      <c r="BE120" s="243" t="s">
        <v>552</v>
      </c>
      <c r="BF120" s="243" t="s">
        <v>407</v>
      </c>
      <c r="BG120" s="243" t="s">
        <v>468</v>
      </c>
    </row>
    <row r="121" spans="1:67" ht="13.15" customHeight="1">
      <c r="D121" s="789"/>
      <c r="E121" s="779"/>
      <c r="F121" s="779"/>
      <c r="G121" s="779"/>
      <c r="H121" s="779"/>
      <c r="I121" s="783"/>
      <c r="J121" s="779"/>
      <c r="K121" s="779"/>
      <c r="L121" s="783"/>
      <c r="M121" s="795"/>
      <c r="N121" s="779"/>
      <c r="O121" s="779"/>
      <c r="P121" s="779"/>
      <c r="Q121" s="779"/>
      <c r="R121" s="779"/>
      <c r="S121" s="779"/>
      <c r="T121" s="779"/>
      <c r="U121" s="779"/>
      <c r="V121" s="779"/>
      <c r="W121" s="779"/>
      <c r="X121" s="779"/>
      <c r="Y121" s="779"/>
      <c r="Z121" s="783"/>
      <c r="AA121" s="779"/>
      <c r="AB121" s="779"/>
      <c r="AC121" s="779"/>
      <c r="AD121" s="779"/>
      <c r="AE121" s="779"/>
      <c r="AF121" s="783"/>
      <c r="AG121" s="779"/>
      <c r="AH121" s="779"/>
      <c r="AI121" s="783"/>
      <c r="AJ121" s="779"/>
      <c r="AK121" s="779"/>
      <c r="AL121" s="783"/>
      <c r="AM121" s="779"/>
      <c r="AN121" s="779"/>
      <c r="AO121" s="783"/>
      <c r="AP121" s="779"/>
      <c r="AQ121" s="779"/>
      <c r="AR121" s="783"/>
      <c r="AS121" s="779"/>
      <c r="AT121" s="779"/>
      <c r="AU121" s="783"/>
      <c r="AV121" s="779"/>
      <c r="AW121" s="779"/>
      <c r="AX121" s="783"/>
      <c r="AY121" s="779"/>
      <c r="AZ121" s="779"/>
      <c r="BA121" s="783"/>
      <c r="BB121" s="241"/>
      <c r="BC121" s="241"/>
      <c r="BD121" s="244"/>
      <c r="BE121" s="241"/>
      <c r="BF121" s="241"/>
      <c r="BG121" s="241"/>
    </row>
    <row r="122" spans="1:67">
      <c r="D122" s="790"/>
      <c r="E122" s="780"/>
      <c r="F122" s="780"/>
      <c r="G122" s="780"/>
      <c r="H122" s="780"/>
      <c r="I122" s="784"/>
      <c r="J122" s="780"/>
      <c r="K122" s="780"/>
      <c r="L122" s="784"/>
      <c r="M122" s="796"/>
      <c r="N122" s="780"/>
      <c r="O122" s="780"/>
      <c r="P122" s="780"/>
      <c r="Q122" s="780"/>
      <c r="R122" s="780"/>
      <c r="S122" s="780"/>
      <c r="T122" s="780"/>
      <c r="U122" s="780"/>
      <c r="V122" s="780"/>
      <c r="W122" s="780"/>
      <c r="X122" s="780"/>
      <c r="Y122" s="780"/>
      <c r="Z122" s="784"/>
      <c r="AA122" s="780"/>
      <c r="AB122" s="780"/>
      <c r="AC122" s="780"/>
      <c r="AD122" s="780"/>
      <c r="AE122" s="780"/>
      <c r="AF122" s="784"/>
      <c r="AG122" s="780"/>
      <c r="AH122" s="780"/>
      <c r="AI122" s="784"/>
      <c r="AJ122" s="780"/>
      <c r="AK122" s="780"/>
      <c r="AL122" s="784"/>
      <c r="AM122" s="780"/>
      <c r="AN122" s="780"/>
      <c r="AO122" s="784"/>
      <c r="AP122" s="780"/>
      <c r="AQ122" s="780"/>
      <c r="AR122" s="784"/>
      <c r="AS122" s="780"/>
      <c r="AT122" s="780"/>
      <c r="AU122" s="784"/>
      <c r="AV122" s="780"/>
      <c r="AW122" s="780"/>
      <c r="AX122" s="784"/>
      <c r="AY122" s="780"/>
      <c r="AZ122" s="780"/>
      <c r="BA122" s="784"/>
      <c r="BB122" s="242"/>
      <c r="BC122" s="242"/>
      <c r="BD122" s="245"/>
      <c r="BE122" s="242"/>
      <c r="BF122" s="242"/>
      <c r="BG122" s="242"/>
    </row>
    <row r="123" spans="1:67">
      <c r="D123" s="180" t="s">
        <v>472</v>
      </c>
      <c r="E123" s="182" t="s">
        <v>472</v>
      </c>
      <c r="F123" s="182" t="s">
        <v>472</v>
      </c>
      <c r="G123" s="182" t="s">
        <v>472</v>
      </c>
      <c r="H123" s="182" t="s">
        <v>472</v>
      </c>
      <c r="I123" s="182" t="s">
        <v>472</v>
      </c>
      <c r="J123" s="182" t="s">
        <v>474</v>
      </c>
      <c r="K123" s="180" t="s">
        <v>470</v>
      </c>
      <c r="L123" s="180" t="s">
        <v>470</v>
      </c>
      <c r="M123" s="180" t="s">
        <v>470</v>
      </c>
      <c r="N123" s="180" t="s">
        <v>470</v>
      </c>
      <c r="O123" s="180" t="s">
        <v>471</v>
      </c>
      <c r="P123" s="180" t="s">
        <v>470</v>
      </c>
      <c r="Q123" s="180" t="s">
        <v>471</v>
      </c>
      <c r="R123" s="180" t="s">
        <v>471</v>
      </c>
      <c r="S123" s="180" t="s">
        <v>471</v>
      </c>
      <c r="T123" s="180" t="s">
        <v>471</v>
      </c>
      <c r="U123" s="180" t="s">
        <v>470</v>
      </c>
      <c r="V123" s="180" t="s">
        <v>470</v>
      </c>
      <c r="W123" s="180" t="s">
        <v>471</v>
      </c>
      <c r="X123" s="180" t="s">
        <v>470</v>
      </c>
      <c r="Y123" s="180" t="s">
        <v>471</v>
      </c>
      <c r="Z123" s="180" t="s">
        <v>470</v>
      </c>
      <c r="AA123" s="182" t="s">
        <v>473</v>
      </c>
      <c r="AB123" s="180" t="s">
        <v>470</v>
      </c>
      <c r="AC123" s="180" t="s">
        <v>470</v>
      </c>
      <c r="AD123" s="182" t="s">
        <v>474</v>
      </c>
      <c r="AE123" s="180" t="s">
        <v>470</v>
      </c>
      <c r="AF123" s="182" t="s">
        <v>472</v>
      </c>
      <c r="AG123" s="182" t="s">
        <v>473</v>
      </c>
      <c r="AH123" s="180" t="s">
        <v>470</v>
      </c>
      <c r="AI123" s="182" t="s">
        <v>472</v>
      </c>
      <c r="AJ123" s="182" t="s">
        <v>473</v>
      </c>
      <c r="AK123" s="180" t="s">
        <v>470</v>
      </c>
      <c r="AL123" s="182" t="s">
        <v>472</v>
      </c>
      <c r="AM123" s="182" t="s">
        <v>473</v>
      </c>
      <c r="AN123" s="180" t="s">
        <v>470</v>
      </c>
      <c r="AO123" s="182" t="s">
        <v>472</v>
      </c>
      <c r="AP123" s="182" t="s">
        <v>473</v>
      </c>
      <c r="AQ123" s="180" t="s">
        <v>470</v>
      </c>
      <c r="AR123" s="182" t="s">
        <v>472</v>
      </c>
      <c r="AS123" s="182" t="s">
        <v>473</v>
      </c>
      <c r="AT123" s="180" t="s">
        <v>470</v>
      </c>
      <c r="AU123" s="182" t="s">
        <v>472</v>
      </c>
      <c r="AV123" s="182" t="s">
        <v>473</v>
      </c>
      <c r="AW123" s="180" t="s">
        <v>470</v>
      </c>
      <c r="AX123" s="182" t="s">
        <v>472</v>
      </c>
      <c r="AY123" s="182" t="s">
        <v>473</v>
      </c>
      <c r="AZ123" s="180" t="s">
        <v>471</v>
      </c>
      <c r="BA123" s="182" t="s">
        <v>469</v>
      </c>
      <c r="BB123" s="182" t="s">
        <v>474</v>
      </c>
      <c r="BC123" s="180" t="s">
        <v>470</v>
      </c>
      <c r="BD123" s="182" t="s">
        <v>472</v>
      </c>
      <c r="BE123" s="182" t="s">
        <v>473</v>
      </c>
      <c r="BF123" s="180" t="s">
        <v>471</v>
      </c>
      <c r="BG123" s="182" t="s">
        <v>472</v>
      </c>
    </row>
    <row r="124" spans="1:67">
      <c r="D124" s="183">
        <v>4</v>
      </c>
      <c r="E124" s="183">
        <v>1</v>
      </c>
      <c r="F124" s="183">
        <v>1</v>
      </c>
      <c r="G124" s="183">
        <v>1</v>
      </c>
      <c r="H124" s="183">
        <v>1</v>
      </c>
      <c r="I124" s="183">
        <v>1</v>
      </c>
      <c r="J124" s="182"/>
      <c r="K124" s="188" t="s">
        <v>475</v>
      </c>
      <c r="L124" s="188" t="s">
        <v>476</v>
      </c>
      <c r="M124" s="188" t="s">
        <v>477</v>
      </c>
      <c r="N124" s="189" t="s">
        <v>480</v>
      </c>
      <c r="O124" s="189" t="s">
        <v>479</v>
      </c>
      <c r="P124" s="189" t="s">
        <v>478</v>
      </c>
      <c r="Q124" s="189" t="s">
        <v>479</v>
      </c>
      <c r="R124" s="189" t="s">
        <v>479</v>
      </c>
      <c r="S124" s="189" t="s">
        <v>479</v>
      </c>
      <c r="T124" s="189" t="s">
        <v>479</v>
      </c>
      <c r="U124" s="189" t="s">
        <v>479</v>
      </c>
      <c r="V124" s="189" t="s">
        <v>479</v>
      </c>
      <c r="W124" s="189" t="s">
        <v>479</v>
      </c>
      <c r="X124" s="189" t="s">
        <v>479</v>
      </c>
      <c r="Y124" s="189" t="s">
        <v>479</v>
      </c>
      <c r="Z124" s="189" t="s">
        <v>479</v>
      </c>
      <c r="AA124" s="182"/>
      <c r="AB124" s="189" t="s">
        <v>478</v>
      </c>
      <c r="AC124" s="189" t="s">
        <v>480</v>
      </c>
      <c r="AD124" s="182"/>
      <c r="AE124" s="189"/>
      <c r="AF124" s="183">
        <v>1</v>
      </c>
      <c r="AG124" s="182"/>
      <c r="AH124" s="189"/>
      <c r="AI124" s="183">
        <v>1</v>
      </c>
      <c r="AJ124" s="182"/>
      <c r="AK124" s="189"/>
      <c r="AL124" s="183">
        <v>1</v>
      </c>
      <c r="AM124" s="182"/>
      <c r="AN124" s="189"/>
      <c r="AO124" s="183">
        <v>1</v>
      </c>
      <c r="AP124" s="182"/>
      <c r="AQ124" s="189"/>
      <c r="AR124" s="183">
        <v>1</v>
      </c>
      <c r="AS124" s="182"/>
      <c r="AT124" s="189"/>
      <c r="AU124" s="183">
        <v>1</v>
      </c>
      <c r="AV124" s="182"/>
      <c r="AW124" s="189"/>
      <c r="AX124" s="183">
        <v>1</v>
      </c>
      <c r="AY124" s="182"/>
      <c r="AZ124" s="189"/>
      <c r="BA124" s="183">
        <v>1</v>
      </c>
      <c r="BB124" s="182"/>
      <c r="BC124" s="189"/>
      <c r="BD124" s="183">
        <v>1</v>
      </c>
      <c r="BE124" s="182"/>
      <c r="BF124" s="189"/>
      <c r="BG124" s="183">
        <v>1</v>
      </c>
    </row>
    <row r="125" spans="1:67">
      <c r="A125" s="272">
        <v>675</v>
      </c>
      <c r="D125" s="184"/>
      <c r="E125" s="269">
        <f t="shared" ref="E125:BG125" ca="1" si="17">INDIRECT($A$1&amp;($A125+E$1))</f>
        <v>0</v>
      </c>
      <c r="F125" s="269">
        <f t="shared" ca="1" si="17"/>
        <v>0</v>
      </c>
      <c r="G125" s="269">
        <f t="shared" ca="1" si="17"/>
        <v>0</v>
      </c>
      <c r="H125" s="269">
        <f t="shared" ca="1" si="17"/>
        <v>0</v>
      </c>
      <c r="I125" s="269">
        <f t="shared" ca="1" si="17"/>
        <v>0</v>
      </c>
      <c r="J125" s="269" t="str">
        <f t="shared" ca="1" si="17"/>
        <v/>
      </c>
      <c r="K125" s="269">
        <f t="shared" ca="1" si="17"/>
        <v>0</v>
      </c>
      <c r="L125" s="269">
        <f t="shared" ca="1" si="17"/>
        <v>0</v>
      </c>
      <c r="M125" s="269">
        <f t="shared" ca="1" si="17"/>
        <v>0</v>
      </c>
      <c r="N125" s="269">
        <f t="shared" ca="1" si="17"/>
        <v>0</v>
      </c>
      <c r="O125" s="269">
        <f t="shared" ca="1" si="17"/>
        <v>0</v>
      </c>
      <c r="P125" s="269">
        <f t="shared" ca="1" si="17"/>
        <v>0</v>
      </c>
      <c r="Q125" s="269">
        <f t="shared" ca="1" si="17"/>
        <v>0</v>
      </c>
      <c r="R125" s="269">
        <f t="shared" ca="1" si="17"/>
        <v>0</v>
      </c>
      <c r="S125" s="269">
        <f t="shared" ca="1" si="17"/>
        <v>0</v>
      </c>
      <c r="T125" s="269">
        <f t="shared" ca="1" si="17"/>
        <v>0</v>
      </c>
      <c r="U125" s="269">
        <f t="shared" ca="1" si="17"/>
        <v>0</v>
      </c>
      <c r="V125" s="269">
        <f t="shared" ca="1" si="17"/>
        <v>0</v>
      </c>
      <c r="W125" s="269">
        <f t="shared" ca="1" si="17"/>
        <v>0</v>
      </c>
      <c r="X125" s="269">
        <f t="shared" ca="1" si="17"/>
        <v>0</v>
      </c>
      <c r="Y125" s="269">
        <f t="shared" ca="1" si="17"/>
        <v>0</v>
      </c>
      <c r="Z125" s="269">
        <f t="shared" ca="1" si="17"/>
        <v>0</v>
      </c>
      <c r="AA125" s="269" t="str">
        <f t="shared" ca="1" si="17"/>
        <v/>
      </c>
      <c r="AB125" s="269">
        <f t="shared" ca="1" si="17"/>
        <v>0</v>
      </c>
      <c r="AC125" s="269">
        <f t="shared" ca="1" si="17"/>
        <v>0</v>
      </c>
      <c r="AD125" s="269" t="str">
        <f t="shared" ca="1" si="17"/>
        <v/>
      </c>
      <c r="AE125" s="269">
        <f t="shared" ca="1" si="17"/>
        <v>0</v>
      </c>
      <c r="AF125" s="269" t="str">
        <f t="shared" ca="1" si="17"/>
        <v/>
      </c>
      <c r="AG125" s="269" t="str">
        <f t="shared" ca="1" si="17"/>
        <v/>
      </c>
      <c r="AH125" s="269">
        <f t="shared" ca="1" si="17"/>
        <v>0</v>
      </c>
      <c r="AI125" s="269" t="str">
        <f t="shared" ca="1" si="17"/>
        <v/>
      </c>
      <c r="AJ125" s="269" t="str">
        <f t="shared" ca="1" si="17"/>
        <v/>
      </c>
      <c r="AK125" s="269">
        <f t="shared" ca="1" si="17"/>
        <v>0</v>
      </c>
      <c r="AL125" s="269" t="str">
        <f t="shared" ca="1" si="17"/>
        <v/>
      </c>
      <c r="AM125" s="269" t="str">
        <f t="shared" ca="1" si="17"/>
        <v/>
      </c>
      <c r="AN125" s="269">
        <f t="shared" ca="1" si="17"/>
        <v>0</v>
      </c>
      <c r="AO125" s="269" t="str">
        <f t="shared" ca="1" si="17"/>
        <v/>
      </c>
      <c r="AP125" s="269" t="str">
        <f t="shared" ca="1" si="17"/>
        <v/>
      </c>
      <c r="AQ125" s="269">
        <f t="shared" ca="1" si="17"/>
        <v>0</v>
      </c>
      <c r="AR125" s="269" t="str">
        <f t="shared" ca="1" si="17"/>
        <v/>
      </c>
      <c r="AS125" s="269" t="str">
        <f t="shared" ca="1" si="17"/>
        <v/>
      </c>
      <c r="AT125" s="269">
        <f t="shared" ca="1" si="17"/>
        <v>0</v>
      </c>
      <c r="AU125" s="269" t="str">
        <f t="shared" ca="1" si="17"/>
        <v/>
      </c>
      <c r="AV125" s="269" t="str">
        <f t="shared" ca="1" si="17"/>
        <v/>
      </c>
      <c r="AW125" s="269">
        <f t="shared" ca="1" si="17"/>
        <v>0</v>
      </c>
      <c r="AX125" s="269" t="str">
        <f t="shared" ca="1" si="17"/>
        <v/>
      </c>
      <c r="AY125" s="269" t="str">
        <f t="shared" ca="1" si="17"/>
        <v/>
      </c>
      <c r="AZ125" s="269">
        <f t="shared" ca="1" si="17"/>
        <v>0</v>
      </c>
      <c r="BA125" s="269" t="str">
        <f t="shared" ca="1" si="17"/>
        <v/>
      </c>
      <c r="BB125" s="269" t="str">
        <f t="shared" ca="1" si="17"/>
        <v/>
      </c>
      <c r="BC125" s="269">
        <f t="shared" ca="1" si="17"/>
        <v>0</v>
      </c>
      <c r="BD125" s="269" t="str">
        <f t="shared" ca="1" si="17"/>
        <v/>
      </c>
      <c r="BE125" s="269" t="str">
        <f t="shared" ca="1" si="17"/>
        <v/>
      </c>
      <c r="BF125" s="269">
        <f t="shared" ca="1" si="17"/>
        <v>0</v>
      </c>
      <c r="BG125" s="269" t="str">
        <f t="shared" ca="1" si="17"/>
        <v/>
      </c>
    </row>
    <row r="127" spans="1:67">
      <c r="D127" s="176" t="s">
        <v>1603</v>
      </c>
      <c r="AF127" t="str">
        <f>D127</f>
        <v>様式ト　建設汚泥【出荷量・出荷先】</v>
      </c>
    </row>
    <row r="128" spans="1:67">
      <c r="D128" s="788" t="s">
        <v>330</v>
      </c>
      <c r="E128" s="179" t="s">
        <v>974</v>
      </c>
      <c r="F128" s="177"/>
      <c r="G128" s="177"/>
      <c r="H128" s="177"/>
      <c r="I128" s="177"/>
      <c r="J128" s="177"/>
      <c r="K128" s="177"/>
      <c r="L128" s="178"/>
      <c r="M128" s="179" t="s">
        <v>975</v>
      </c>
      <c r="N128" s="177"/>
      <c r="O128" s="177"/>
      <c r="P128" s="177"/>
      <c r="Q128" s="177"/>
      <c r="R128" s="177"/>
      <c r="S128" s="177"/>
      <c r="T128" s="178"/>
      <c r="U128" s="179" t="s">
        <v>976</v>
      </c>
      <c r="V128" s="177"/>
      <c r="W128" s="177"/>
      <c r="X128" s="177"/>
      <c r="Y128" s="177"/>
      <c r="Z128" s="177"/>
      <c r="AA128" s="177"/>
      <c r="AB128" s="178"/>
      <c r="AC128" s="179" t="s">
        <v>977</v>
      </c>
      <c r="AD128" s="177"/>
      <c r="AE128" s="177"/>
      <c r="AF128" s="177"/>
      <c r="AG128" s="177"/>
      <c r="AH128" s="177"/>
      <c r="AI128" s="177"/>
      <c r="AJ128" s="178"/>
      <c r="AK128" s="179" t="s">
        <v>978</v>
      </c>
      <c r="AL128" s="177"/>
      <c r="AM128" s="177"/>
      <c r="AN128" s="177"/>
      <c r="AO128" s="177"/>
      <c r="AP128" s="177"/>
      <c r="AQ128" s="177"/>
      <c r="AR128" s="178"/>
      <c r="AS128" s="179" t="s">
        <v>979</v>
      </c>
      <c r="AT128" s="177"/>
      <c r="AU128" s="177"/>
      <c r="AV128" s="177"/>
      <c r="AW128" s="177"/>
      <c r="AX128" s="177"/>
      <c r="AY128" s="177"/>
      <c r="AZ128" s="178"/>
    </row>
    <row r="129" spans="1:77">
      <c r="D129" s="789"/>
      <c r="E129" s="191">
        <v>1</v>
      </c>
      <c r="F129" s="192"/>
      <c r="G129" s="191">
        <v>2</v>
      </c>
      <c r="H129" s="192"/>
      <c r="I129" s="191">
        <v>3</v>
      </c>
      <c r="J129" s="192"/>
      <c r="K129" s="191">
        <v>4</v>
      </c>
      <c r="L129" s="192"/>
      <c r="M129" s="191">
        <v>1</v>
      </c>
      <c r="N129" s="192"/>
      <c r="O129" s="191">
        <v>2</v>
      </c>
      <c r="P129" s="192"/>
      <c r="Q129" s="191">
        <v>3</v>
      </c>
      <c r="R129" s="192"/>
      <c r="S129" s="191">
        <v>4</v>
      </c>
      <c r="T129" s="192"/>
      <c r="U129" s="191">
        <v>1</v>
      </c>
      <c r="V129" s="192"/>
      <c r="W129" s="191">
        <v>2</v>
      </c>
      <c r="X129" s="192"/>
      <c r="Y129" s="191">
        <v>3</v>
      </c>
      <c r="Z129" s="192"/>
      <c r="AA129" s="191">
        <v>4</v>
      </c>
      <c r="AB129" s="192"/>
      <c r="AC129" s="191">
        <v>1</v>
      </c>
      <c r="AD129" s="192"/>
      <c r="AE129" s="191">
        <v>2</v>
      </c>
      <c r="AF129" s="192"/>
      <c r="AG129" s="191">
        <v>3</v>
      </c>
      <c r="AH129" s="192"/>
      <c r="AI129" s="191">
        <v>4</v>
      </c>
      <c r="AJ129" s="192"/>
      <c r="AK129" s="191">
        <v>1</v>
      </c>
      <c r="AL129" s="192"/>
      <c r="AM129" s="191">
        <v>2</v>
      </c>
      <c r="AN129" s="192"/>
      <c r="AO129" s="191">
        <v>3</v>
      </c>
      <c r="AP129" s="192"/>
      <c r="AQ129" s="191">
        <v>4</v>
      </c>
      <c r="AR129" s="192"/>
      <c r="AS129" s="191">
        <v>1</v>
      </c>
      <c r="AT129" s="192"/>
      <c r="AU129" s="191">
        <v>2</v>
      </c>
      <c r="AV129" s="192"/>
      <c r="AW129" s="191">
        <v>3</v>
      </c>
      <c r="AX129" s="192"/>
      <c r="AY129" s="191">
        <v>4</v>
      </c>
      <c r="AZ129" s="192"/>
    </row>
    <row r="130" spans="1:77">
      <c r="D130" s="789"/>
      <c r="E130" s="781" t="s">
        <v>980</v>
      </c>
      <c r="F130" s="781" t="s">
        <v>981</v>
      </c>
      <c r="G130" s="781" t="s">
        <v>980</v>
      </c>
      <c r="H130" s="781" t="s">
        <v>981</v>
      </c>
      <c r="I130" s="781" t="s">
        <v>980</v>
      </c>
      <c r="J130" s="781" t="s">
        <v>981</v>
      </c>
      <c r="K130" s="781" t="s">
        <v>980</v>
      </c>
      <c r="L130" s="781" t="s">
        <v>981</v>
      </c>
      <c r="M130" s="781" t="s">
        <v>980</v>
      </c>
      <c r="N130" s="781" t="s">
        <v>981</v>
      </c>
      <c r="O130" s="781" t="s">
        <v>980</v>
      </c>
      <c r="P130" s="781" t="s">
        <v>981</v>
      </c>
      <c r="Q130" s="781" t="s">
        <v>980</v>
      </c>
      <c r="R130" s="781" t="s">
        <v>981</v>
      </c>
      <c r="S130" s="781" t="s">
        <v>980</v>
      </c>
      <c r="T130" s="781" t="s">
        <v>981</v>
      </c>
      <c r="U130" s="781" t="s">
        <v>980</v>
      </c>
      <c r="V130" s="781" t="s">
        <v>981</v>
      </c>
      <c r="W130" s="781" t="s">
        <v>980</v>
      </c>
      <c r="X130" s="781" t="s">
        <v>981</v>
      </c>
      <c r="Y130" s="781" t="s">
        <v>980</v>
      </c>
      <c r="Z130" s="781" t="s">
        <v>981</v>
      </c>
      <c r="AA130" s="781" t="s">
        <v>980</v>
      </c>
      <c r="AB130" s="781" t="s">
        <v>981</v>
      </c>
      <c r="AC130" s="781" t="s">
        <v>980</v>
      </c>
      <c r="AD130" s="781" t="s">
        <v>981</v>
      </c>
      <c r="AE130" s="781" t="s">
        <v>980</v>
      </c>
      <c r="AF130" s="781" t="s">
        <v>981</v>
      </c>
      <c r="AG130" s="781" t="s">
        <v>980</v>
      </c>
      <c r="AH130" s="781" t="s">
        <v>981</v>
      </c>
      <c r="AI130" s="781" t="s">
        <v>980</v>
      </c>
      <c r="AJ130" s="781" t="s">
        <v>981</v>
      </c>
      <c r="AK130" s="781" t="s">
        <v>980</v>
      </c>
      <c r="AL130" s="781" t="s">
        <v>981</v>
      </c>
      <c r="AM130" s="781" t="s">
        <v>980</v>
      </c>
      <c r="AN130" s="781" t="s">
        <v>981</v>
      </c>
      <c r="AO130" s="781" t="s">
        <v>980</v>
      </c>
      <c r="AP130" s="781" t="s">
        <v>981</v>
      </c>
      <c r="AQ130" s="781" t="s">
        <v>980</v>
      </c>
      <c r="AR130" s="781" t="s">
        <v>981</v>
      </c>
      <c r="AS130" s="781" t="s">
        <v>980</v>
      </c>
      <c r="AT130" s="781" t="s">
        <v>981</v>
      </c>
      <c r="AU130" s="781" t="s">
        <v>980</v>
      </c>
      <c r="AV130" s="781" t="s">
        <v>981</v>
      </c>
      <c r="AW130" s="781" t="s">
        <v>980</v>
      </c>
      <c r="AX130" s="781" t="s">
        <v>981</v>
      </c>
      <c r="AY130" s="781" t="s">
        <v>980</v>
      </c>
      <c r="AZ130" s="781" t="s">
        <v>981</v>
      </c>
    </row>
    <row r="131" spans="1:77">
      <c r="D131" s="789"/>
      <c r="E131" s="779"/>
      <c r="F131" s="779"/>
      <c r="G131" s="779"/>
      <c r="H131" s="779"/>
      <c r="I131" s="779"/>
      <c r="J131" s="779"/>
      <c r="K131" s="779"/>
      <c r="L131" s="779"/>
      <c r="M131" s="779"/>
      <c r="N131" s="779"/>
      <c r="O131" s="779"/>
      <c r="P131" s="779"/>
      <c r="Q131" s="779"/>
      <c r="R131" s="779"/>
      <c r="S131" s="779"/>
      <c r="T131" s="779"/>
      <c r="U131" s="779"/>
      <c r="V131" s="779"/>
      <c r="W131" s="779"/>
      <c r="X131" s="779"/>
      <c r="Y131" s="779"/>
      <c r="Z131" s="779"/>
      <c r="AA131" s="779"/>
      <c r="AB131" s="779"/>
      <c r="AC131" s="779"/>
      <c r="AD131" s="779"/>
      <c r="AE131" s="779"/>
      <c r="AF131" s="779"/>
      <c r="AG131" s="779"/>
      <c r="AH131" s="779"/>
      <c r="AI131" s="779"/>
      <c r="AJ131" s="779"/>
      <c r="AK131" s="779"/>
      <c r="AL131" s="779"/>
      <c r="AM131" s="779"/>
      <c r="AN131" s="779"/>
      <c r="AO131" s="779"/>
      <c r="AP131" s="779"/>
      <c r="AQ131" s="779"/>
      <c r="AR131" s="779"/>
      <c r="AS131" s="779"/>
      <c r="AT131" s="779"/>
      <c r="AU131" s="779"/>
      <c r="AV131" s="779"/>
      <c r="AW131" s="779"/>
      <c r="AX131" s="779"/>
      <c r="AY131" s="779"/>
      <c r="AZ131" s="779"/>
    </row>
    <row r="132" spans="1:77">
      <c r="D132" s="790"/>
      <c r="E132" s="780"/>
      <c r="F132" s="780"/>
      <c r="G132" s="780"/>
      <c r="H132" s="780"/>
      <c r="I132" s="780"/>
      <c r="J132" s="780"/>
      <c r="K132" s="780"/>
      <c r="L132" s="780"/>
      <c r="M132" s="780"/>
      <c r="N132" s="780"/>
      <c r="O132" s="780"/>
      <c r="P132" s="780"/>
      <c r="Q132" s="780"/>
      <c r="R132" s="780"/>
      <c r="S132" s="780"/>
      <c r="T132" s="780"/>
      <c r="U132" s="780"/>
      <c r="V132" s="780"/>
      <c r="W132" s="780"/>
      <c r="X132" s="780"/>
      <c r="Y132" s="780"/>
      <c r="Z132" s="780"/>
      <c r="AA132" s="780"/>
      <c r="AB132" s="780"/>
      <c r="AC132" s="780"/>
      <c r="AD132" s="780"/>
      <c r="AE132" s="780"/>
      <c r="AF132" s="780"/>
      <c r="AG132" s="780"/>
      <c r="AH132" s="780"/>
      <c r="AI132" s="780"/>
      <c r="AJ132" s="780"/>
      <c r="AK132" s="780"/>
      <c r="AL132" s="780"/>
      <c r="AM132" s="780"/>
      <c r="AN132" s="780"/>
      <c r="AO132" s="780"/>
      <c r="AP132" s="780"/>
      <c r="AQ132" s="780"/>
      <c r="AR132" s="780"/>
      <c r="AS132" s="780"/>
      <c r="AT132" s="780"/>
      <c r="AU132" s="780"/>
      <c r="AV132" s="780"/>
      <c r="AW132" s="780"/>
      <c r="AX132" s="780"/>
      <c r="AY132" s="780"/>
      <c r="AZ132" s="780"/>
    </row>
    <row r="133" spans="1:77">
      <c r="D133" s="180" t="s">
        <v>353</v>
      </c>
      <c r="E133" s="182" t="s">
        <v>473</v>
      </c>
      <c r="F133" s="180" t="s">
        <v>470</v>
      </c>
      <c r="G133" s="182" t="s">
        <v>473</v>
      </c>
      <c r="H133" s="180" t="s">
        <v>470</v>
      </c>
      <c r="I133" s="182" t="s">
        <v>474</v>
      </c>
      <c r="J133" s="180" t="s">
        <v>470</v>
      </c>
      <c r="K133" s="182" t="s">
        <v>474</v>
      </c>
      <c r="L133" s="180" t="s">
        <v>471</v>
      </c>
      <c r="M133" s="182" t="s">
        <v>474</v>
      </c>
      <c r="N133" s="180" t="s">
        <v>471</v>
      </c>
      <c r="O133" s="182" t="s">
        <v>473</v>
      </c>
      <c r="P133" s="180" t="s">
        <v>471</v>
      </c>
      <c r="Q133" s="182" t="s">
        <v>473</v>
      </c>
      <c r="R133" s="180" t="s">
        <v>470</v>
      </c>
      <c r="S133" s="182" t="s">
        <v>474</v>
      </c>
      <c r="T133" s="180" t="s">
        <v>470</v>
      </c>
      <c r="U133" s="182" t="s">
        <v>473</v>
      </c>
      <c r="V133" s="180" t="s">
        <v>470</v>
      </c>
      <c r="W133" s="182" t="s">
        <v>474</v>
      </c>
      <c r="X133" s="180" t="s">
        <v>471</v>
      </c>
      <c r="Y133" s="182" t="s">
        <v>473</v>
      </c>
      <c r="Z133" s="180" t="s">
        <v>471</v>
      </c>
      <c r="AA133" s="182" t="s">
        <v>473</v>
      </c>
      <c r="AB133" s="180" t="s">
        <v>470</v>
      </c>
      <c r="AC133" s="182" t="s">
        <v>473</v>
      </c>
      <c r="AD133" s="180" t="s">
        <v>471</v>
      </c>
      <c r="AE133" s="182" t="s">
        <v>355</v>
      </c>
      <c r="AF133" s="180" t="s">
        <v>470</v>
      </c>
      <c r="AG133" s="182" t="s">
        <v>473</v>
      </c>
      <c r="AH133" s="180" t="s">
        <v>471</v>
      </c>
      <c r="AI133" s="182" t="s">
        <v>473</v>
      </c>
      <c r="AJ133" s="180" t="s">
        <v>470</v>
      </c>
      <c r="AK133" s="182" t="s">
        <v>473</v>
      </c>
      <c r="AL133" s="180" t="s">
        <v>470</v>
      </c>
      <c r="AM133" s="182" t="s">
        <v>473</v>
      </c>
      <c r="AN133" s="180" t="s">
        <v>470</v>
      </c>
      <c r="AO133" s="182" t="s">
        <v>474</v>
      </c>
      <c r="AP133" s="180" t="s">
        <v>471</v>
      </c>
      <c r="AQ133" s="182" t="s">
        <v>473</v>
      </c>
      <c r="AR133" s="180" t="s">
        <v>470</v>
      </c>
      <c r="AS133" s="182" t="s">
        <v>473</v>
      </c>
      <c r="AT133" s="180" t="s">
        <v>470</v>
      </c>
      <c r="AU133" s="182" t="s">
        <v>473</v>
      </c>
      <c r="AV133" s="180" t="s">
        <v>471</v>
      </c>
      <c r="AW133" s="182" t="s">
        <v>473</v>
      </c>
      <c r="AX133" s="180" t="s">
        <v>470</v>
      </c>
      <c r="AY133" s="182" t="s">
        <v>473</v>
      </c>
      <c r="AZ133" s="180" t="s">
        <v>408</v>
      </c>
    </row>
    <row r="134" spans="1:77">
      <c r="D134" s="183">
        <v>4</v>
      </c>
      <c r="E134" s="182"/>
      <c r="F134" s="189" t="s">
        <v>480</v>
      </c>
      <c r="G134" s="182"/>
      <c r="H134" s="189" t="s">
        <v>480</v>
      </c>
      <c r="I134" s="182"/>
      <c r="J134" s="189" t="s">
        <v>478</v>
      </c>
      <c r="K134" s="182"/>
      <c r="L134" s="189" t="s">
        <v>478</v>
      </c>
      <c r="M134" s="182"/>
      <c r="N134" s="189" t="s">
        <v>480</v>
      </c>
      <c r="O134" s="182"/>
      <c r="P134" s="189" t="s">
        <v>480</v>
      </c>
      <c r="Q134" s="182"/>
      <c r="R134" s="189" t="s">
        <v>480</v>
      </c>
      <c r="S134" s="182"/>
      <c r="T134" s="189" t="s">
        <v>478</v>
      </c>
      <c r="U134" s="182"/>
      <c r="V134" s="189" t="s">
        <v>480</v>
      </c>
      <c r="W134" s="182"/>
      <c r="X134" s="189" t="s">
        <v>480</v>
      </c>
      <c r="Y134" s="182"/>
      <c r="Z134" s="189" t="s">
        <v>480</v>
      </c>
      <c r="AA134" s="182"/>
      <c r="AB134" s="189" t="s">
        <v>480</v>
      </c>
      <c r="AC134" s="182"/>
      <c r="AD134" s="189" t="s">
        <v>480</v>
      </c>
      <c r="AE134" s="182"/>
      <c r="AF134" s="189" t="s">
        <v>480</v>
      </c>
      <c r="AG134" s="182"/>
      <c r="AH134" s="189" t="s">
        <v>480</v>
      </c>
      <c r="AI134" s="182"/>
      <c r="AJ134" s="189" t="s">
        <v>478</v>
      </c>
      <c r="AK134" s="182"/>
      <c r="AL134" s="189" t="s">
        <v>478</v>
      </c>
      <c r="AM134" s="182"/>
      <c r="AN134" s="189" t="s">
        <v>480</v>
      </c>
      <c r="AO134" s="182"/>
      <c r="AP134" s="189" t="s">
        <v>480</v>
      </c>
      <c r="AQ134" s="182"/>
      <c r="AR134" s="189" t="s">
        <v>480</v>
      </c>
      <c r="AS134" s="182"/>
      <c r="AT134" s="189" t="s">
        <v>480</v>
      </c>
      <c r="AU134" s="182"/>
      <c r="AV134" s="189" t="s">
        <v>480</v>
      </c>
      <c r="AW134" s="182"/>
      <c r="AX134" s="189" t="s">
        <v>478</v>
      </c>
      <c r="AY134" s="182"/>
      <c r="AZ134" s="189" t="s">
        <v>478</v>
      </c>
    </row>
    <row r="135" spans="1:77">
      <c r="A135" s="272">
        <v>733</v>
      </c>
      <c r="D135" s="184"/>
      <c r="E135" s="269" t="str">
        <f t="shared" ref="E135:AZ135" ca="1" si="18">INDIRECT($A$1&amp;($A135+E$1))</f>
        <v/>
      </c>
      <c r="F135" s="269">
        <f t="shared" ca="1" si="18"/>
        <v>0</v>
      </c>
      <c r="G135" s="269" t="str">
        <f t="shared" ca="1" si="18"/>
        <v/>
      </c>
      <c r="H135" s="269">
        <f t="shared" ca="1" si="18"/>
        <v>0</v>
      </c>
      <c r="I135" s="269" t="str">
        <f t="shared" ca="1" si="18"/>
        <v/>
      </c>
      <c r="J135" s="269">
        <f t="shared" ca="1" si="18"/>
        <v>0</v>
      </c>
      <c r="K135" s="269" t="str">
        <f t="shared" ca="1" si="18"/>
        <v/>
      </c>
      <c r="L135" s="269">
        <f t="shared" ca="1" si="18"/>
        <v>0</v>
      </c>
      <c r="M135" s="269" t="str">
        <f t="shared" ca="1" si="18"/>
        <v/>
      </c>
      <c r="N135" s="269">
        <f t="shared" ca="1" si="18"/>
        <v>0</v>
      </c>
      <c r="O135" s="269" t="str">
        <f t="shared" ca="1" si="18"/>
        <v/>
      </c>
      <c r="P135" s="269">
        <f t="shared" ca="1" si="18"/>
        <v>0</v>
      </c>
      <c r="Q135" s="269" t="str">
        <f t="shared" ca="1" si="18"/>
        <v/>
      </c>
      <c r="R135" s="269">
        <f t="shared" ca="1" si="18"/>
        <v>0</v>
      </c>
      <c r="S135" s="269" t="str">
        <f t="shared" ca="1" si="18"/>
        <v/>
      </c>
      <c r="T135" s="269">
        <f t="shared" ca="1" si="18"/>
        <v>0</v>
      </c>
      <c r="U135" s="269" t="str">
        <f t="shared" ca="1" si="18"/>
        <v/>
      </c>
      <c r="V135" s="269">
        <f t="shared" ca="1" si="18"/>
        <v>0</v>
      </c>
      <c r="W135" s="269" t="str">
        <f t="shared" ca="1" si="18"/>
        <v/>
      </c>
      <c r="X135" s="269">
        <f t="shared" ca="1" si="18"/>
        <v>0</v>
      </c>
      <c r="Y135" s="269" t="str">
        <f t="shared" ca="1" si="18"/>
        <v/>
      </c>
      <c r="Z135" s="269">
        <f t="shared" ca="1" si="18"/>
        <v>0</v>
      </c>
      <c r="AA135" s="269" t="str">
        <f t="shared" ca="1" si="18"/>
        <v/>
      </c>
      <c r="AB135" s="269">
        <f t="shared" ca="1" si="18"/>
        <v>0</v>
      </c>
      <c r="AC135" s="269" t="str">
        <f t="shared" ca="1" si="18"/>
        <v/>
      </c>
      <c r="AD135" s="269">
        <f t="shared" ca="1" si="18"/>
        <v>0</v>
      </c>
      <c r="AE135" s="269" t="str">
        <f t="shared" ca="1" si="18"/>
        <v/>
      </c>
      <c r="AF135" s="269">
        <f t="shared" ca="1" si="18"/>
        <v>0</v>
      </c>
      <c r="AG135" s="269" t="str">
        <f t="shared" ca="1" si="18"/>
        <v/>
      </c>
      <c r="AH135" s="269">
        <f t="shared" ca="1" si="18"/>
        <v>0</v>
      </c>
      <c r="AI135" s="269" t="str">
        <f t="shared" ca="1" si="18"/>
        <v/>
      </c>
      <c r="AJ135" s="269">
        <f t="shared" ca="1" si="18"/>
        <v>0</v>
      </c>
      <c r="AK135" s="269" t="str">
        <f t="shared" ca="1" si="18"/>
        <v/>
      </c>
      <c r="AL135" s="269">
        <f t="shared" ca="1" si="18"/>
        <v>0</v>
      </c>
      <c r="AM135" s="269" t="str">
        <f t="shared" ca="1" si="18"/>
        <v/>
      </c>
      <c r="AN135" s="269">
        <f t="shared" ca="1" si="18"/>
        <v>0</v>
      </c>
      <c r="AO135" s="269" t="str">
        <f t="shared" ca="1" si="18"/>
        <v/>
      </c>
      <c r="AP135" s="269">
        <f t="shared" ca="1" si="18"/>
        <v>0</v>
      </c>
      <c r="AQ135" s="269" t="str">
        <f t="shared" ca="1" si="18"/>
        <v/>
      </c>
      <c r="AR135" s="269">
        <f t="shared" ca="1" si="18"/>
        <v>0</v>
      </c>
      <c r="AS135" s="269" t="str">
        <f t="shared" ca="1" si="18"/>
        <v/>
      </c>
      <c r="AT135" s="269">
        <f t="shared" ca="1" si="18"/>
        <v>0</v>
      </c>
      <c r="AU135" s="269" t="str">
        <f t="shared" ca="1" si="18"/>
        <v/>
      </c>
      <c r="AV135" s="269">
        <f t="shared" ca="1" si="18"/>
        <v>0</v>
      </c>
      <c r="AW135" s="269" t="str">
        <f t="shared" ca="1" si="18"/>
        <v/>
      </c>
      <c r="AX135" s="269">
        <f t="shared" ca="1" si="18"/>
        <v>0</v>
      </c>
      <c r="AY135" s="269" t="str">
        <f t="shared" ca="1" si="18"/>
        <v/>
      </c>
      <c r="AZ135" s="269">
        <f t="shared" ca="1" si="18"/>
        <v>0</v>
      </c>
    </row>
    <row r="137" spans="1:77">
      <c r="D137" s="176" t="s">
        <v>1030</v>
      </c>
      <c r="AF137" t="str">
        <f>D137</f>
        <v>様式チ　安定型最終処分場（残土処分場を除く）</v>
      </c>
      <c r="BI137" t="str">
        <f>AF137</f>
        <v>様式チ　安定型最終処分場（残土処分場を除く）</v>
      </c>
    </row>
    <row r="138" spans="1:77">
      <c r="D138" s="788" t="s">
        <v>330</v>
      </c>
      <c r="E138" s="179" t="s">
        <v>1031</v>
      </c>
      <c r="F138" s="177"/>
      <c r="G138" s="177"/>
      <c r="H138" s="177"/>
      <c r="I138" s="177"/>
      <c r="J138" s="177"/>
      <c r="K138" s="177"/>
      <c r="L138" s="177"/>
      <c r="M138" s="177"/>
      <c r="N138" s="178"/>
      <c r="O138" s="179" t="s">
        <v>1032</v>
      </c>
      <c r="P138" s="178"/>
      <c r="Q138" s="778" t="s">
        <v>1033</v>
      </c>
      <c r="R138" s="185" t="s">
        <v>420</v>
      </c>
      <c r="S138" s="177"/>
      <c r="T138" s="177"/>
      <c r="U138" s="177"/>
      <c r="V138" s="177"/>
      <c r="W138" s="177"/>
      <c r="X138" s="177"/>
      <c r="Y138" s="177"/>
      <c r="Z138" s="177"/>
      <c r="AA138" s="177"/>
      <c r="AB138" s="177"/>
      <c r="AC138" s="177"/>
      <c r="AD138" s="177"/>
      <c r="AE138" s="177"/>
      <c r="AF138" s="177"/>
      <c r="AG138" s="177"/>
      <c r="AH138" s="177"/>
      <c r="AI138" s="177"/>
      <c r="AJ138" s="177"/>
      <c r="AK138" s="177"/>
      <c r="AL138" s="177"/>
      <c r="AM138" s="177"/>
      <c r="AN138" s="177"/>
      <c r="AO138" s="177"/>
      <c r="AP138" s="177"/>
      <c r="AQ138" s="177"/>
      <c r="AR138" s="177"/>
      <c r="AS138" s="177"/>
      <c r="AT138" s="177"/>
      <c r="AU138" s="177"/>
      <c r="AV138" s="177"/>
      <c r="AW138" s="177"/>
      <c r="AX138" s="177"/>
      <c r="AY138" s="177"/>
      <c r="AZ138" s="177"/>
      <c r="BA138" s="177"/>
      <c r="BB138" s="177"/>
      <c r="BC138" s="177"/>
      <c r="BD138" s="177"/>
      <c r="BE138" s="177"/>
      <c r="BF138" s="177"/>
      <c r="BG138" s="177"/>
      <c r="BH138" s="177"/>
      <c r="BI138" s="177"/>
      <c r="BJ138" s="177"/>
      <c r="BK138" s="177"/>
      <c r="BL138" s="177"/>
      <c r="BM138" s="177"/>
      <c r="BN138" s="177"/>
      <c r="BO138" s="177"/>
      <c r="BP138" s="177"/>
      <c r="BQ138" s="177"/>
      <c r="BR138" s="177"/>
      <c r="BS138" s="177"/>
      <c r="BT138" s="177"/>
      <c r="BU138" s="177"/>
      <c r="BV138" s="177"/>
      <c r="BW138" s="177"/>
      <c r="BX138" s="177"/>
      <c r="BY138" s="178"/>
    </row>
    <row r="139" spans="1:77">
      <c r="D139" s="789"/>
      <c r="E139" s="778" t="s">
        <v>1034</v>
      </c>
      <c r="F139" s="778" t="s">
        <v>1035</v>
      </c>
      <c r="G139" s="778" t="s">
        <v>1036</v>
      </c>
      <c r="H139" s="778" t="s">
        <v>1037</v>
      </c>
      <c r="I139" s="778" t="s">
        <v>1038</v>
      </c>
      <c r="J139" s="778" t="s">
        <v>1039</v>
      </c>
      <c r="K139" s="782" t="s">
        <v>1040</v>
      </c>
      <c r="L139" s="186"/>
      <c r="M139" s="782" t="s">
        <v>1041</v>
      </c>
      <c r="N139" s="186"/>
      <c r="O139" s="778" t="s">
        <v>1042</v>
      </c>
      <c r="P139" s="778" t="s">
        <v>422</v>
      </c>
      <c r="Q139" s="791"/>
      <c r="R139" s="179" t="s">
        <v>1043</v>
      </c>
      <c r="S139" s="178"/>
      <c r="T139" s="179" t="s">
        <v>387</v>
      </c>
      <c r="U139" s="178"/>
      <c r="V139" s="179" t="s">
        <v>506</v>
      </c>
      <c r="W139" s="178"/>
      <c r="X139" s="179" t="s">
        <v>550</v>
      </c>
      <c r="Y139" s="178"/>
      <c r="Z139" s="179" t="s">
        <v>390</v>
      </c>
      <c r="AA139" s="178"/>
      <c r="AB139" s="179" t="s">
        <v>1044</v>
      </c>
      <c r="AC139" s="178"/>
      <c r="AD139" s="179" t="s">
        <v>1045</v>
      </c>
      <c r="AE139" s="178"/>
      <c r="AF139" s="179" t="s">
        <v>551</v>
      </c>
      <c r="AG139" s="178"/>
      <c r="AH139" s="179" t="s">
        <v>1046</v>
      </c>
      <c r="AI139" s="178"/>
      <c r="AJ139" s="179" t="s">
        <v>512</v>
      </c>
      <c r="AK139" s="178"/>
      <c r="AL139" s="179" t="s">
        <v>1047</v>
      </c>
      <c r="AM139" s="178"/>
      <c r="AN139" s="179" t="s">
        <v>1048</v>
      </c>
      <c r="AO139" s="178"/>
      <c r="AP139" s="179" t="s">
        <v>1049</v>
      </c>
      <c r="AQ139" s="178"/>
      <c r="AR139" s="179" t="s">
        <v>1050</v>
      </c>
      <c r="AS139" s="178"/>
      <c r="AT139" s="179" t="s">
        <v>1051</v>
      </c>
      <c r="AU139" s="178"/>
      <c r="AV139" s="179" t="s">
        <v>1052</v>
      </c>
      <c r="AW139" s="178"/>
      <c r="AX139" s="179" t="s">
        <v>1053</v>
      </c>
      <c r="AY139" s="178"/>
      <c r="AZ139" s="179" t="s">
        <v>1054</v>
      </c>
      <c r="BA139" s="178"/>
      <c r="BB139" s="179" t="s">
        <v>1055</v>
      </c>
      <c r="BC139" s="178"/>
      <c r="BD139" s="179" t="s">
        <v>1056</v>
      </c>
      <c r="BE139" s="178"/>
      <c r="BF139" s="193">
        <v>21</v>
      </c>
      <c r="BG139" s="178"/>
      <c r="BH139" s="191">
        <f>BF139+1</f>
        <v>22</v>
      </c>
      <c r="BI139" s="178"/>
      <c r="BJ139" s="191">
        <f>BH139+1</f>
        <v>23</v>
      </c>
      <c r="BK139" s="178"/>
      <c r="BL139" s="191">
        <f>BJ139+1</f>
        <v>24</v>
      </c>
      <c r="BM139" s="178"/>
      <c r="BN139" s="191">
        <f>BL139+1</f>
        <v>25</v>
      </c>
      <c r="BO139" s="178"/>
      <c r="BP139" s="191">
        <f>BN139+1</f>
        <v>26</v>
      </c>
      <c r="BQ139" s="178"/>
      <c r="BR139" s="191">
        <f>BP139+1</f>
        <v>27</v>
      </c>
      <c r="BS139" s="178"/>
      <c r="BT139" s="191">
        <f>BR139+1</f>
        <v>28</v>
      </c>
      <c r="BU139" s="178"/>
      <c r="BV139" s="191">
        <f>BT139+1</f>
        <v>29</v>
      </c>
      <c r="BW139" s="178"/>
      <c r="BX139" s="191">
        <f>BV139+1</f>
        <v>30</v>
      </c>
      <c r="BY139" s="178"/>
    </row>
    <row r="140" spans="1:77">
      <c r="D140" s="789"/>
      <c r="E140" s="779"/>
      <c r="F140" s="779"/>
      <c r="G140" s="779"/>
      <c r="H140" s="779"/>
      <c r="I140" s="779"/>
      <c r="J140" s="779"/>
      <c r="K140" s="783"/>
      <c r="L140" s="785" t="s">
        <v>1057</v>
      </c>
      <c r="M140" s="783"/>
      <c r="N140" s="778" t="s">
        <v>405</v>
      </c>
      <c r="O140" s="779"/>
      <c r="P140" s="779"/>
      <c r="Q140" s="791"/>
      <c r="R140" s="778" t="s">
        <v>1058</v>
      </c>
      <c r="S140" s="781" t="s">
        <v>407</v>
      </c>
      <c r="T140" s="778" t="s">
        <v>1058</v>
      </c>
      <c r="U140" s="781" t="s">
        <v>407</v>
      </c>
      <c r="V140" s="778" t="s">
        <v>1058</v>
      </c>
      <c r="W140" s="781" t="s">
        <v>407</v>
      </c>
      <c r="X140" s="778" t="s">
        <v>1058</v>
      </c>
      <c r="Y140" s="781" t="s">
        <v>407</v>
      </c>
      <c r="Z140" s="778" t="s">
        <v>1058</v>
      </c>
      <c r="AA140" s="781" t="s">
        <v>407</v>
      </c>
      <c r="AB140" s="778" t="s">
        <v>1058</v>
      </c>
      <c r="AC140" s="781" t="s">
        <v>407</v>
      </c>
      <c r="AD140" s="778" t="s">
        <v>1058</v>
      </c>
      <c r="AE140" s="781" t="s">
        <v>407</v>
      </c>
      <c r="AF140" s="778" t="s">
        <v>1058</v>
      </c>
      <c r="AG140" s="781" t="s">
        <v>407</v>
      </c>
      <c r="AH140" s="778" t="s">
        <v>1058</v>
      </c>
      <c r="AI140" s="781" t="s">
        <v>407</v>
      </c>
      <c r="AJ140" s="778" t="s">
        <v>1058</v>
      </c>
      <c r="AK140" s="781" t="s">
        <v>407</v>
      </c>
      <c r="AL140" s="778" t="s">
        <v>1058</v>
      </c>
      <c r="AM140" s="781" t="s">
        <v>407</v>
      </c>
      <c r="AN140" s="778" t="s">
        <v>1058</v>
      </c>
      <c r="AO140" s="781" t="s">
        <v>407</v>
      </c>
      <c r="AP140" s="778" t="s">
        <v>1058</v>
      </c>
      <c r="AQ140" s="781" t="s">
        <v>407</v>
      </c>
      <c r="AR140" s="778" t="s">
        <v>1058</v>
      </c>
      <c r="AS140" s="781" t="s">
        <v>407</v>
      </c>
      <c r="AT140" s="778" t="s">
        <v>1058</v>
      </c>
      <c r="AU140" s="781" t="s">
        <v>407</v>
      </c>
      <c r="AV140" s="778" t="s">
        <v>1058</v>
      </c>
      <c r="AW140" s="781" t="s">
        <v>407</v>
      </c>
      <c r="AX140" s="778" t="s">
        <v>1058</v>
      </c>
      <c r="AY140" s="781" t="s">
        <v>407</v>
      </c>
      <c r="AZ140" s="778" t="s">
        <v>1058</v>
      </c>
      <c r="BA140" s="781" t="s">
        <v>407</v>
      </c>
      <c r="BB140" s="778" t="s">
        <v>1058</v>
      </c>
      <c r="BC140" s="781" t="s">
        <v>407</v>
      </c>
      <c r="BD140" s="778" t="s">
        <v>1058</v>
      </c>
      <c r="BE140" s="781" t="s">
        <v>407</v>
      </c>
      <c r="BF140" s="778" t="s">
        <v>1058</v>
      </c>
      <c r="BG140" s="781" t="s">
        <v>407</v>
      </c>
      <c r="BH140" s="778" t="s">
        <v>1058</v>
      </c>
      <c r="BI140" s="781" t="s">
        <v>407</v>
      </c>
      <c r="BJ140" s="778" t="s">
        <v>1058</v>
      </c>
      <c r="BK140" s="781" t="s">
        <v>407</v>
      </c>
      <c r="BL140" s="778" t="s">
        <v>1058</v>
      </c>
      <c r="BM140" s="781" t="s">
        <v>407</v>
      </c>
      <c r="BN140" s="778" t="s">
        <v>1058</v>
      </c>
      <c r="BO140" s="781" t="s">
        <v>407</v>
      </c>
      <c r="BP140" s="778" t="s">
        <v>1058</v>
      </c>
      <c r="BQ140" s="781" t="s">
        <v>407</v>
      </c>
      <c r="BR140" s="778" t="s">
        <v>1058</v>
      </c>
      <c r="BS140" s="781" t="s">
        <v>407</v>
      </c>
      <c r="BT140" s="778" t="s">
        <v>1058</v>
      </c>
      <c r="BU140" s="781" t="s">
        <v>407</v>
      </c>
      <c r="BV140" s="778" t="s">
        <v>1058</v>
      </c>
      <c r="BW140" s="781" t="s">
        <v>407</v>
      </c>
      <c r="BX140" s="778" t="s">
        <v>1058</v>
      </c>
      <c r="BY140" s="781" t="s">
        <v>407</v>
      </c>
    </row>
    <row r="141" spans="1:77">
      <c r="D141" s="789"/>
      <c r="E141" s="779"/>
      <c r="F141" s="779"/>
      <c r="G141" s="779"/>
      <c r="H141" s="779"/>
      <c r="I141" s="779"/>
      <c r="J141" s="779"/>
      <c r="K141" s="783"/>
      <c r="L141" s="786"/>
      <c r="M141" s="783"/>
      <c r="N141" s="779"/>
      <c r="O141" s="779"/>
      <c r="P141" s="779"/>
      <c r="Q141" s="791"/>
      <c r="R141" s="779"/>
      <c r="S141" s="779"/>
      <c r="T141" s="779"/>
      <c r="U141" s="779"/>
      <c r="V141" s="779"/>
      <c r="W141" s="779"/>
      <c r="X141" s="779"/>
      <c r="Y141" s="779"/>
      <c r="Z141" s="779"/>
      <c r="AA141" s="779"/>
      <c r="AB141" s="779"/>
      <c r="AC141" s="779"/>
      <c r="AD141" s="779"/>
      <c r="AE141" s="779"/>
      <c r="AF141" s="779"/>
      <c r="AG141" s="779"/>
      <c r="AH141" s="779"/>
      <c r="AI141" s="779"/>
      <c r="AJ141" s="779"/>
      <c r="AK141" s="779"/>
      <c r="AL141" s="779"/>
      <c r="AM141" s="779"/>
      <c r="AN141" s="779"/>
      <c r="AO141" s="779"/>
      <c r="AP141" s="779"/>
      <c r="AQ141" s="779"/>
      <c r="AR141" s="779"/>
      <c r="AS141" s="779"/>
      <c r="AT141" s="779"/>
      <c r="AU141" s="779"/>
      <c r="AV141" s="779"/>
      <c r="AW141" s="779"/>
      <c r="AX141" s="779"/>
      <c r="AY141" s="779"/>
      <c r="AZ141" s="779"/>
      <c r="BA141" s="779"/>
      <c r="BB141" s="779"/>
      <c r="BC141" s="779"/>
      <c r="BD141" s="779"/>
      <c r="BE141" s="779"/>
      <c r="BF141" s="779"/>
      <c r="BG141" s="779"/>
      <c r="BH141" s="779"/>
      <c r="BI141" s="779"/>
      <c r="BJ141" s="779"/>
      <c r="BK141" s="779"/>
      <c r="BL141" s="779"/>
      <c r="BM141" s="779"/>
      <c r="BN141" s="779"/>
      <c r="BO141" s="779"/>
      <c r="BP141" s="779"/>
      <c r="BQ141" s="779"/>
      <c r="BR141" s="779"/>
      <c r="BS141" s="779"/>
      <c r="BT141" s="779"/>
      <c r="BU141" s="779"/>
      <c r="BV141" s="779"/>
      <c r="BW141" s="779"/>
      <c r="BX141" s="779"/>
      <c r="BY141" s="779"/>
    </row>
    <row r="142" spans="1:77">
      <c r="D142" s="790"/>
      <c r="E142" s="780"/>
      <c r="F142" s="780"/>
      <c r="G142" s="780"/>
      <c r="H142" s="780"/>
      <c r="I142" s="780"/>
      <c r="J142" s="780"/>
      <c r="K142" s="784"/>
      <c r="L142" s="787"/>
      <c r="M142" s="784"/>
      <c r="N142" s="780"/>
      <c r="O142" s="780"/>
      <c r="P142" s="780"/>
      <c r="Q142" s="792"/>
      <c r="R142" s="780"/>
      <c r="S142" s="780"/>
      <c r="T142" s="780"/>
      <c r="U142" s="780"/>
      <c r="V142" s="780"/>
      <c r="W142" s="780"/>
      <c r="X142" s="780"/>
      <c r="Y142" s="780"/>
      <c r="Z142" s="780"/>
      <c r="AA142" s="780"/>
      <c r="AB142" s="780"/>
      <c r="AC142" s="780"/>
      <c r="AD142" s="780"/>
      <c r="AE142" s="780"/>
      <c r="AF142" s="780"/>
      <c r="AG142" s="780"/>
      <c r="AH142" s="780"/>
      <c r="AI142" s="780"/>
      <c r="AJ142" s="780"/>
      <c r="AK142" s="780"/>
      <c r="AL142" s="780"/>
      <c r="AM142" s="780"/>
      <c r="AN142" s="780"/>
      <c r="AO142" s="780"/>
      <c r="AP142" s="780"/>
      <c r="AQ142" s="780"/>
      <c r="AR142" s="780"/>
      <c r="AS142" s="780"/>
      <c r="AT142" s="780"/>
      <c r="AU142" s="780"/>
      <c r="AV142" s="780"/>
      <c r="AW142" s="780"/>
      <c r="AX142" s="780"/>
      <c r="AY142" s="780"/>
      <c r="AZ142" s="780"/>
      <c r="BA142" s="780"/>
      <c r="BB142" s="780"/>
      <c r="BC142" s="780"/>
      <c r="BD142" s="780"/>
      <c r="BE142" s="780"/>
      <c r="BF142" s="780"/>
      <c r="BG142" s="780"/>
      <c r="BH142" s="780"/>
      <c r="BI142" s="780"/>
      <c r="BJ142" s="780"/>
      <c r="BK142" s="780"/>
      <c r="BL142" s="780"/>
      <c r="BM142" s="780"/>
      <c r="BN142" s="780"/>
      <c r="BO142" s="780"/>
      <c r="BP142" s="780"/>
      <c r="BQ142" s="780"/>
      <c r="BR142" s="780"/>
      <c r="BS142" s="780"/>
      <c r="BT142" s="780"/>
      <c r="BU142" s="780"/>
      <c r="BV142" s="780"/>
      <c r="BW142" s="780"/>
      <c r="BX142" s="780"/>
      <c r="BY142" s="780"/>
    </row>
    <row r="143" spans="1:77">
      <c r="D143" s="180" t="s">
        <v>472</v>
      </c>
      <c r="E143" s="182" t="s">
        <v>472</v>
      </c>
      <c r="F143" s="182" t="s">
        <v>472</v>
      </c>
      <c r="G143" s="182" t="s">
        <v>469</v>
      </c>
      <c r="H143" s="182" t="s">
        <v>472</v>
      </c>
      <c r="I143" s="182" t="s">
        <v>469</v>
      </c>
      <c r="J143" s="182" t="s">
        <v>472</v>
      </c>
      <c r="K143" s="182" t="s">
        <v>469</v>
      </c>
      <c r="L143" s="180" t="s">
        <v>471</v>
      </c>
      <c r="M143" s="182" t="s">
        <v>469</v>
      </c>
      <c r="N143" s="182" t="s">
        <v>473</v>
      </c>
      <c r="O143" s="180" t="s">
        <v>471</v>
      </c>
      <c r="P143" s="180" t="s">
        <v>470</v>
      </c>
      <c r="Q143" s="180" t="s">
        <v>471</v>
      </c>
      <c r="R143" s="182" t="s">
        <v>474</v>
      </c>
      <c r="S143" s="180" t="s">
        <v>470</v>
      </c>
      <c r="T143" s="182" t="s">
        <v>473</v>
      </c>
      <c r="U143" s="180" t="s">
        <v>470</v>
      </c>
      <c r="V143" s="182" t="s">
        <v>473</v>
      </c>
      <c r="W143" s="180" t="s">
        <v>470</v>
      </c>
      <c r="X143" s="182" t="s">
        <v>474</v>
      </c>
      <c r="Y143" s="180" t="s">
        <v>470</v>
      </c>
      <c r="Z143" s="182" t="s">
        <v>473</v>
      </c>
      <c r="AA143" s="180" t="s">
        <v>470</v>
      </c>
      <c r="AB143" s="182" t="s">
        <v>473</v>
      </c>
      <c r="AC143" s="180" t="s">
        <v>470</v>
      </c>
      <c r="AD143" s="182" t="s">
        <v>474</v>
      </c>
      <c r="AE143" s="180" t="s">
        <v>470</v>
      </c>
      <c r="AF143" s="182" t="s">
        <v>473</v>
      </c>
      <c r="AG143" s="180" t="s">
        <v>470</v>
      </c>
      <c r="AH143" s="182" t="s">
        <v>473</v>
      </c>
      <c r="AI143" s="180" t="s">
        <v>471</v>
      </c>
      <c r="AJ143" s="182" t="s">
        <v>474</v>
      </c>
      <c r="AK143" s="180" t="s">
        <v>471</v>
      </c>
      <c r="AL143" s="182" t="s">
        <v>473</v>
      </c>
      <c r="AM143" s="180" t="s">
        <v>470</v>
      </c>
      <c r="AN143" s="182" t="s">
        <v>473</v>
      </c>
      <c r="AO143" s="180" t="s">
        <v>470</v>
      </c>
      <c r="AP143" s="182" t="s">
        <v>474</v>
      </c>
      <c r="AQ143" s="180" t="s">
        <v>470</v>
      </c>
      <c r="AR143" s="182" t="s">
        <v>473</v>
      </c>
      <c r="AS143" s="180" t="s">
        <v>471</v>
      </c>
      <c r="AT143" s="182" t="s">
        <v>473</v>
      </c>
      <c r="AU143" s="180" t="s">
        <v>470</v>
      </c>
      <c r="AV143" s="182" t="s">
        <v>474</v>
      </c>
      <c r="AW143" s="180" t="s">
        <v>471</v>
      </c>
      <c r="AX143" s="182" t="s">
        <v>474</v>
      </c>
      <c r="AY143" s="180" t="s">
        <v>471</v>
      </c>
      <c r="AZ143" s="182" t="s">
        <v>473</v>
      </c>
      <c r="BA143" s="180" t="s">
        <v>471</v>
      </c>
      <c r="BB143" s="182" t="s">
        <v>473</v>
      </c>
      <c r="BC143" s="180" t="s">
        <v>471</v>
      </c>
      <c r="BD143" s="182" t="s">
        <v>474</v>
      </c>
      <c r="BE143" s="180" t="s">
        <v>471</v>
      </c>
      <c r="BF143" s="182" t="s">
        <v>474</v>
      </c>
      <c r="BG143" s="180" t="s">
        <v>471</v>
      </c>
      <c r="BH143" s="182" t="s">
        <v>474</v>
      </c>
      <c r="BI143" s="180" t="s">
        <v>470</v>
      </c>
      <c r="BJ143" s="182" t="s">
        <v>473</v>
      </c>
      <c r="BK143" s="180" t="s">
        <v>470</v>
      </c>
      <c r="BL143" s="182" t="s">
        <v>473</v>
      </c>
      <c r="BM143" s="180" t="s">
        <v>471</v>
      </c>
      <c r="BN143" s="182" t="s">
        <v>473</v>
      </c>
      <c r="BO143" s="180" t="s">
        <v>470</v>
      </c>
      <c r="BP143" s="182" t="s">
        <v>473</v>
      </c>
      <c r="BQ143" s="180" t="s">
        <v>471</v>
      </c>
      <c r="BR143" s="182" t="s">
        <v>474</v>
      </c>
      <c r="BS143" s="180" t="s">
        <v>470</v>
      </c>
      <c r="BT143" s="182" t="s">
        <v>473</v>
      </c>
      <c r="BU143" s="180" t="s">
        <v>470</v>
      </c>
      <c r="BV143" s="182" t="s">
        <v>474</v>
      </c>
      <c r="BW143" s="180" t="s">
        <v>470</v>
      </c>
      <c r="BX143" s="182" t="s">
        <v>473</v>
      </c>
      <c r="BY143" s="180" t="s">
        <v>470</v>
      </c>
    </row>
    <row r="144" spans="1:77">
      <c r="D144" s="183">
        <v>4</v>
      </c>
      <c r="E144" s="183">
        <v>1</v>
      </c>
      <c r="F144" s="183">
        <v>1</v>
      </c>
      <c r="G144" s="183">
        <v>1</v>
      </c>
      <c r="H144" s="183">
        <v>1</v>
      </c>
      <c r="I144" s="183">
        <v>1</v>
      </c>
      <c r="J144" s="183">
        <v>1</v>
      </c>
      <c r="K144" s="183">
        <v>1</v>
      </c>
      <c r="L144" s="189" t="s">
        <v>516</v>
      </c>
      <c r="M144" s="183">
        <v>1</v>
      </c>
      <c r="N144" s="182"/>
      <c r="O144" s="189" t="s">
        <v>1059</v>
      </c>
      <c r="P144" s="189" t="s">
        <v>1059</v>
      </c>
      <c r="Q144" s="189" t="s">
        <v>1060</v>
      </c>
      <c r="R144" s="182"/>
      <c r="S144" s="189" t="s">
        <v>1061</v>
      </c>
      <c r="T144" s="182"/>
      <c r="U144" s="189" t="s">
        <v>1061</v>
      </c>
      <c r="V144" s="182"/>
      <c r="W144" s="189" t="s">
        <v>1062</v>
      </c>
      <c r="X144" s="182"/>
      <c r="Y144" s="189" t="s">
        <v>1062</v>
      </c>
      <c r="Z144" s="182"/>
      <c r="AA144" s="189" t="s">
        <v>1062</v>
      </c>
      <c r="AB144" s="182"/>
      <c r="AC144" s="189" t="s">
        <v>1062</v>
      </c>
      <c r="AD144" s="182"/>
      <c r="AE144" s="189" t="s">
        <v>1062</v>
      </c>
      <c r="AF144" s="182"/>
      <c r="AG144" s="189" t="s">
        <v>1061</v>
      </c>
      <c r="AH144" s="182"/>
      <c r="AI144" s="189" t="s">
        <v>1061</v>
      </c>
      <c r="AJ144" s="182"/>
      <c r="AK144" s="189" t="s">
        <v>1061</v>
      </c>
      <c r="AL144" s="182"/>
      <c r="AM144" s="189" t="s">
        <v>1062</v>
      </c>
      <c r="AN144" s="182"/>
      <c r="AO144" s="189" t="s">
        <v>1062</v>
      </c>
      <c r="AP144" s="182"/>
      <c r="AQ144" s="189" t="s">
        <v>1062</v>
      </c>
      <c r="AR144" s="182"/>
      <c r="AS144" s="189" t="s">
        <v>1061</v>
      </c>
      <c r="AT144" s="182"/>
      <c r="AU144" s="189" t="s">
        <v>1061</v>
      </c>
      <c r="AV144" s="182"/>
      <c r="AW144" s="189" t="s">
        <v>1062</v>
      </c>
      <c r="AX144" s="182"/>
      <c r="AY144" s="189" t="s">
        <v>1062</v>
      </c>
      <c r="AZ144" s="182"/>
      <c r="BA144" s="189" t="s">
        <v>1061</v>
      </c>
      <c r="BB144" s="182"/>
      <c r="BC144" s="189" t="s">
        <v>1062</v>
      </c>
      <c r="BD144" s="182"/>
      <c r="BE144" s="189" t="s">
        <v>1062</v>
      </c>
      <c r="BF144" s="182"/>
      <c r="BG144" s="189" t="s">
        <v>1061</v>
      </c>
      <c r="BH144" s="182"/>
      <c r="BI144" s="189" t="s">
        <v>1062</v>
      </c>
      <c r="BJ144" s="182"/>
      <c r="BK144" s="189" t="s">
        <v>1061</v>
      </c>
      <c r="BL144" s="182"/>
      <c r="BM144" s="189" t="s">
        <v>1061</v>
      </c>
      <c r="BN144" s="182"/>
      <c r="BO144" s="189" t="s">
        <v>1061</v>
      </c>
      <c r="BP144" s="182"/>
      <c r="BQ144" s="189" t="s">
        <v>1062</v>
      </c>
      <c r="BR144" s="182"/>
      <c r="BS144" s="189" t="s">
        <v>1062</v>
      </c>
      <c r="BT144" s="182"/>
      <c r="BU144" s="189" t="s">
        <v>1062</v>
      </c>
      <c r="BV144" s="182"/>
      <c r="BW144" s="189" t="s">
        <v>1061</v>
      </c>
      <c r="BX144" s="182"/>
      <c r="BY144" s="189" t="s">
        <v>1062</v>
      </c>
    </row>
    <row r="145" spans="1:78">
      <c r="A145" s="272">
        <v>784</v>
      </c>
      <c r="D145" s="184"/>
      <c r="E145" s="269">
        <f t="shared" ref="E145:BP145" ca="1" si="19">INDIRECT($A$1&amp;($A145+E$1))</f>
        <v>0</v>
      </c>
      <c r="F145" s="269">
        <f t="shared" ca="1" si="19"/>
        <v>0</v>
      </c>
      <c r="G145" s="269">
        <f t="shared" ca="1" si="19"/>
        <v>0</v>
      </c>
      <c r="H145" s="269">
        <f t="shared" ca="1" si="19"/>
        <v>0</v>
      </c>
      <c r="I145" s="269">
        <f t="shared" ca="1" si="19"/>
        <v>0</v>
      </c>
      <c r="J145" s="269">
        <f t="shared" ca="1" si="19"/>
        <v>0</v>
      </c>
      <c r="K145" s="269">
        <f t="shared" ca="1" si="19"/>
        <v>0</v>
      </c>
      <c r="L145" s="269">
        <f t="shared" ca="1" si="19"/>
        <v>0</v>
      </c>
      <c r="M145" s="269">
        <f t="shared" ca="1" si="19"/>
        <v>0</v>
      </c>
      <c r="N145" s="269" t="str">
        <f t="shared" ca="1" si="19"/>
        <v/>
      </c>
      <c r="O145" s="269">
        <f t="shared" ca="1" si="19"/>
        <v>0</v>
      </c>
      <c r="P145" s="269">
        <f t="shared" ca="1" si="19"/>
        <v>0</v>
      </c>
      <c r="Q145" s="269">
        <f t="shared" ca="1" si="19"/>
        <v>0</v>
      </c>
      <c r="R145" s="269" t="str">
        <f t="shared" ca="1" si="19"/>
        <v/>
      </c>
      <c r="S145" s="269">
        <f t="shared" ca="1" si="19"/>
        <v>0</v>
      </c>
      <c r="T145" s="269" t="str">
        <f t="shared" ca="1" si="19"/>
        <v/>
      </c>
      <c r="U145" s="269">
        <f t="shared" ca="1" si="19"/>
        <v>0</v>
      </c>
      <c r="V145" s="269" t="str">
        <f t="shared" ca="1" si="19"/>
        <v/>
      </c>
      <c r="W145" s="269">
        <f t="shared" ca="1" si="19"/>
        <v>0</v>
      </c>
      <c r="X145" s="269" t="str">
        <f t="shared" ca="1" si="19"/>
        <v/>
      </c>
      <c r="Y145" s="269">
        <f t="shared" ca="1" si="19"/>
        <v>0</v>
      </c>
      <c r="Z145" s="269" t="str">
        <f t="shared" ca="1" si="19"/>
        <v/>
      </c>
      <c r="AA145" s="269">
        <f t="shared" ca="1" si="19"/>
        <v>0</v>
      </c>
      <c r="AB145" s="269" t="str">
        <f t="shared" ca="1" si="19"/>
        <v/>
      </c>
      <c r="AC145" s="269">
        <f t="shared" ca="1" si="19"/>
        <v>0</v>
      </c>
      <c r="AD145" s="269" t="str">
        <f t="shared" ca="1" si="19"/>
        <v/>
      </c>
      <c r="AE145" s="269">
        <f t="shared" ca="1" si="19"/>
        <v>0</v>
      </c>
      <c r="AF145" s="269" t="str">
        <f t="shared" ca="1" si="19"/>
        <v/>
      </c>
      <c r="AG145" s="269">
        <f t="shared" ca="1" si="19"/>
        <v>0</v>
      </c>
      <c r="AH145" s="269" t="str">
        <f t="shared" ca="1" si="19"/>
        <v/>
      </c>
      <c r="AI145" s="269">
        <f t="shared" ca="1" si="19"/>
        <v>0</v>
      </c>
      <c r="AJ145" s="269" t="str">
        <f t="shared" ca="1" si="19"/>
        <v/>
      </c>
      <c r="AK145" s="269">
        <f t="shared" ca="1" si="19"/>
        <v>0</v>
      </c>
      <c r="AL145" s="269" t="str">
        <f t="shared" ca="1" si="19"/>
        <v/>
      </c>
      <c r="AM145" s="269">
        <f t="shared" ca="1" si="19"/>
        <v>0</v>
      </c>
      <c r="AN145" s="269" t="str">
        <f t="shared" ca="1" si="19"/>
        <v/>
      </c>
      <c r="AO145" s="269">
        <f t="shared" ca="1" si="19"/>
        <v>0</v>
      </c>
      <c r="AP145" s="269" t="str">
        <f t="shared" ca="1" si="19"/>
        <v/>
      </c>
      <c r="AQ145" s="269">
        <f t="shared" ca="1" si="19"/>
        <v>0</v>
      </c>
      <c r="AR145" s="269" t="str">
        <f t="shared" ca="1" si="19"/>
        <v/>
      </c>
      <c r="AS145" s="269">
        <f t="shared" ca="1" si="19"/>
        <v>0</v>
      </c>
      <c r="AT145" s="269" t="str">
        <f t="shared" ca="1" si="19"/>
        <v/>
      </c>
      <c r="AU145" s="269">
        <f t="shared" ca="1" si="19"/>
        <v>0</v>
      </c>
      <c r="AV145" s="269" t="str">
        <f t="shared" ca="1" si="19"/>
        <v/>
      </c>
      <c r="AW145" s="269">
        <f t="shared" ca="1" si="19"/>
        <v>0</v>
      </c>
      <c r="AX145" s="269" t="str">
        <f t="shared" ca="1" si="19"/>
        <v/>
      </c>
      <c r="AY145" s="269">
        <f t="shared" ca="1" si="19"/>
        <v>0</v>
      </c>
      <c r="AZ145" s="269" t="str">
        <f t="shared" ca="1" si="19"/>
        <v/>
      </c>
      <c r="BA145" s="269">
        <f t="shared" ca="1" si="19"/>
        <v>0</v>
      </c>
      <c r="BB145" s="269" t="str">
        <f t="shared" ca="1" si="19"/>
        <v/>
      </c>
      <c r="BC145" s="269">
        <f t="shared" ca="1" si="19"/>
        <v>0</v>
      </c>
      <c r="BD145" s="269" t="str">
        <f t="shared" ca="1" si="19"/>
        <v/>
      </c>
      <c r="BE145" s="269">
        <f t="shared" ca="1" si="19"/>
        <v>0</v>
      </c>
      <c r="BF145" s="269" t="str">
        <f t="shared" ca="1" si="19"/>
        <v/>
      </c>
      <c r="BG145" s="269">
        <f t="shared" ca="1" si="19"/>
        <v>0</v>
      </c>
      <c r="BH145" s="269" t="str">
        <f t="shared" ca="1" si="19"/>
        <v/>
      </c>
      <c r="BI145" s="269">
        <f t="shared" ca="1" si="19"/>
        <v>0</v>
      </c>
      <c r="BJ145" s="269" t="str">
        <f t="shared" ca="1" si="19"/>
        <v/>
      </c>
      <c r="BK145" s="269">
        <f t="shared" ca="1" si="19"/>
        <v>0</v>
      </c>
      <c r="BL145" s="269" t="str">
        <f t="shared" ca="1" si="19"/>
        <v/>
      </c>
      <c r="BM145" s="269">
        <f t="shared" ca="1" si="19"/>
        <v>0</v>
      </c>
      <c r="BN145" s="269" t="str">
        <f t="shared" ca="1" si="19"/>
        <v/>
      </c>
      <c r="BO145" s="269">
        <f t="shared" ca="1" si="19"/>
        <v>0</v>
      </c>
      <c r="BP145" s="269" t="str">
        <f t="shared" ca="1" si="19"/>
        <v/>
      </c>
      <c r="BQ145" s="269">
        <f t="shared" ref="BQ145:BY145" ca="1" si="20">INDIRECT($A$1&amp;($A145+BQ$1))</f>
        <v>0</v>
      </c>
      <c r="BR145" s="269" t="str">
        <f t="shared" ca="1" si="20"/>
        <v/>
      </c>
      <c r="BS145" s="269">
        <f t="shared" ca="1" si="20"/>
        <v>0</v>
      </c>
      <c r="BT145" s="269" t="str">
        <f t="shared" ca="1" si="20"/>
        <v/>
      </c>
      <c r="BU145" s="269">
        <f t="shared" ca="1" si="20"/>
        <v>0</v>
      </c>
      <c r="BV145" s="269" t="str">
        <f t="shared" ca="1" si="20"/>
        <v/>
      </c>
      <c r="BW145" s="269">
        <f t="shared" ca="1" si="20"/>
        <v>0</v>
      </c>
      <c r="BX145" s="269" t="str">
        <f t="shared" ca="1" si="20"/>
        <v/>
      </c>
      <c r="BY145" s="269">
        <f t="shared" ca="1" si="20"/>
        <v>0</v>
      </c>
    </row>
    <row r="147" spans="1:78">
      <c r="D147" t="s">
        <v>1128</v>
      </c>
      <c r="AF147" t="str">
        <f>D147</f>
        <v>様式リ　管理型最終処分場</v>
      </c>
      <c r="BI147" t="str">
        <f>AF147</f>
        <v>様式リ　管理型最終処分場</v>
      </c>
    </row>
    <row r="148" spans="1:78">
      <c r="D148" s="788" t="s">
        <v>330</v>
      </c>
      <c r="E148" s="179" t="s">
        <v>1031</v>
      </c>
      <c r="F148" s="177"/>
      <c r="G148" s="177"/>
      <c r="H148" s="177"/>
      <c r="I148" s="177"/>
      <c r="J148" s="177"/>
      <c r="K148" s="177"/>
      <c r="L148" s="177"/>
      <c r="M148" s="177"/>
      <c r="N148" s="177"/>
      <c r="O148" s="178"/>
      <c r="P148" s="179" t="s">
        <v>1032</v>
      </c>
      <c r="Q148" s="178"/>
      <c r="R148" s="778" t="s">
        <v>1033</v>
      </c>
      <c r="S148" s="185" t="s">
        <v>420</v>
      </c>
      <c r="T148" s="177"/>
      <c r="U148" s="177"/>
      <c r="V148" s="177"/>
      <c r="W148" s="177"/>
      <c r="X148" s="177"/>
      <c r="Y148" s="177"/>
      <c r="Z148" s="177"/>
      <c r="AA148" s="177"/>
      <c r="AB148" s="177"/>
      <c r="AC148" s="177"/>
      <c r="AD148" s="177"/>
      <c r="AE148" s="177"/>
      <c r="AF148" s="177"/>
      <c r="AG148" s="177"/>
      <c r="AH148" s="177"/>
      <c r="AI148" s="177"/>
      <c r="AJ148" s="177"/>
      <c r="AK148" s="177"/>
      <c r="AL148" s="177"/>
      <c r="AM148" s="177"/>
      <c r="AN148" s="177"/>
      <c r="AO148" s="177"/>
      <c r="AP148" s="177"/>
      <c r="AQ148" s="177"/>
      <c r="AR148" s="177"/>
      <c r="AS148" s="177"/>
      <c r="AT148" s="177"/>
      <c r="AU148" s="177"/>
      <c r="AV148" s="177"/>
      <c r="AW148" s="177"/>
      <c r="AX148" s="177"/>
      <c r="AY148" s="177"/>
      <c r="AZ148" s="177"/>
      <c r="BA148" s="177"/>
      <c r="BB148" s="177"/>
      <c r="BC148" s="177"/>
      <c r="BD148" s="177"/>
      <c r="BE148" s="177"/>
      <c r="BF148" s="177"/>
      <c r="BG148" s="177"/>
      <c r="BH148" s="177"/>
      <c r="BI148" s="177"/>
      <c r="BJ148" s="177"/>
      <c r="BK148" s="177"/>
      <c r="BL148" s="177"/>
      <c r="BM148" s="177"/>
      <c r="BN148" s="177"/>
      <c r="BO148" s="177"/>
      <c r="BP148" s="177"/>
      <c r="BQ148" s="177"/>
      <c r="BR148" s="177"/>
      <c r="BS148" s="177"/>
      <c r="BT148" s="177"/>
      <c r="BU148" s="177"/>
      <c r="BV148" s="177"/>
      <c r="BW148" s="177"/>
      <c r="BX148" s="177"/>
      <c r="BY148" s="177"/>
      <c r="BZ148" s="178"/>
    </row>
    <row r="149" spans="1:78" ht="13.15" customHeight="1">
      <c r="D149" s="789"/>
      <c r="E149" s="778" t="s">
        <v>1034</v>
      </c>
      <c r="F149" s="778" t="s">
        <v>1129</v>
      </c>
      <c r="G149" s="778" t="s">
        <v>1130</v>
      </c>
      <c r="H149" s="778" t="s">
        <v>1131</v>
      </c>
      <c r="I149" s="778" t="s">
        <v>1132</v>
      </c>
      <c r="J149" s="782" t="s">
        <v>1133</v>
      </c>
      <c r="K149" s="177"/>
      <c r="L149" s="178"/>
      <c r="M149" s="778" t="s">
        <v>1134</v>
      </c>
      <c r="N149" s="782" t="s">
        <v>1041</v>
      </c>
      <c r="O149" s="186"/>
      <c r="P149" s="778" t="s">
        <v>1042</v>
      </c>
      <c r="Q149" s="778" t="s">
        <v>422</v>
      </c>
      <c r="R149" s="791"/>
      <c r="S149" s="179" t="s">
        <v>504</v>
      </c>
      <c r="T149" s="178"/>
      <c r="U149" s="179" t="s">
        <v>930</v>
      </c>
      <c r="V149" s="178"/>
      <c r="W149" s="179" t="s">
        <v>549</v>
      </c>
      <c r="X149" s="178"/>
      <c r="Y149" s="179" t="s">
        <v>1135</v>
      </c>
      <c r="Z149" s="178"/>
      <c r="AA149" s="179" t="s">
        <v>929</v>
      </c>
      <c r="AB149" s="178"/>
      <c r="AC149" s="179" t="s">
        <v>508</v>
      </c>
      <c r="AD149" s="178"/>
      <c r="AE149" s="179" t="s">
        <v>509</v>
      </c>
      <c r="AF149" s="178"/>
      <c r="AG149" s="179" t="s">
        <v>551</v>
      </c>
      <c r="AH149" s="178"/>
      <c r="AI149" s="179" t="s">
        <v>511</v>
      </c>
      <c r="AJ149" s="178"/>
      <c r="AK149" s="179" t="s">
        <v>1136</v>
      </c>
      <c r="AL149" s="178"/>
      <c r="AM149" s="179" t="s">
        <v>1047</v>
      </c>
      <c r="AN149" s="178"/>
      <c r="AO149" s="179" t="s">
        <v>1048</v>
      </c>
      <c r="AP149" s="178"/>
      <c r="AQ149" s="179" t="s">
        <v>1049</v>
      </c>
      <c r="AR149" s="178"/>
      <c r="AS149" s="179" t="s">
        <v>1137</v>
      </c>
      <c r="AT149" s="178"/>
      <c r="AU149" s="179" t="s">
        <v>1051</v>
      </c>
      <c r="AV149" s="178"/>
      <c r="AW149" s="179" t="s">
        <v>1052</v>
      </c>
      <c r="AX149" s="178"/>
      <c r="AY149" s="179" t="s">
        <v>1138</v>
      </c>
      <c r="AZ149" s="178"/>
      <c r="BA149" s="179" t="s">
        <v>1139</v>
      </c>
      <c r="BB149" s="178"/>
      <c r="BC149" s="179" t="s">
        <v>1055</v>
      </c>
      <c r="BD149" s="178"/>
      <c r="BE149" s="179" t="s">
        <v>1140</v>
      </c>
      <c r="BF149" s="178"/>
      <c r="BG149" s="193">
        <v>21</v>
      </c>
      <c r="BH149" s="178"/>
      <c r="BI149" s="191">
        <f>BG149+1</f>
        <v>22</v>
      </c>
      <c r="BJ149" s="178"/>
      <c r="BK149" s="191">
        <f>BI149+1</f>
        <v>23</v>
      </c>
      <c r="BL149" s="178"/>
      <c r="BM149" s="191">
        <f>BK149+1</f>
        <v>24</v>
      </c>
      <c r="BN149" s="178"/>
      <c r="BO149" s="191">
        <f>BM149+1</f>
        <v>25</v>
      </c>
      <c r="BP149" s="178"/>
      <c r="BQ149" s="191">
        <f>BO149+1</f>
        <v>26</v>
      </c>
      <c r="BR149" s="178"/>
      <c r="BS149" s="191">
        <f>BQ149+1</f>
        <v>27</v>
      </c>
      <c r="BT149" s="178"/>
      <c r="BU149" s="191">
        <f>BS149+1</f>
        <v>28</v>
      </c>
      <c r="BV149" s="178"/>
      <c r="BW149" s="191">
        <f>BU149+1</f>
        <v>29</v>
      </c>
      <c r="BX149" s="178"/>
      <c r="BY149" s="191">
        <f>BW149+1</f>
        <v>30</v>
      </c>
      <c r="BZ149" s="178"/>
    </row>
    <row r="150" spans="1:78">
      <c r="D150" s="789"/>
      <c r="E150" s="779"/>
      <c r="F150" s="779"/>
      <c r="G150" s="779"/>
      <c r="H150" s="779"/>
      <c r="I150" s="779"/>
      <c r="J150" s="783"/>
      <c r="K150" s="785" t="s">
        <v>1057</v>
      </c>
      <c r="L150" s="785" t="s">
        <v>1141</v>
      </c>
      <c r="M150" s="779"/>
      <c r="N150" s="783"/>
      <c r="O150" s="778" t="s">
        <v>405</v>
      </c>
      <c r="P150" s="779"/>
      <c r="Q150" s="779"/>
      <c r="R150" s="791"/>
      <c r="S150" s="778" t="s">
        <v>1058</v>
      </c>
      <c r="T150" s="781" t="s">
        <v>407</v>
      </c>
      <c r="U150" s="778" t="s">
        <v>1058</v>
      </c>
      <c r="V150" s="781" t="s">
        <v>407</v>
      </c>
      <c r="W150" s="778" t="s">
        <v>1058</v>
      </c>
      <c r="X150" s="781" t="s">
        <v>407</v>
      </c>
      <c r="Y150" s="778" t="s">
        <v>1058</v>
      </c>
      <c r="Z150" s="781" t="s">
        <v>407</v>
      </c>
      <c r="AA150" s="778" t="s">
        <v>1058</v>
      </c>
      <c r="AB150" s="781" t="s">
        <v>407</v>
      </c>
      <c r="AC150" s="778" t="s">
        <v>1058</v>
      </c>
      <c r="AD150" s="781" t="s">
        <v>407</v>
      </c>
      <c r="AE150" s="778" t="s">
        <v>1058</v>
      </c>
      <c r="AF150" s="781" t="s">
        <v>407</v>
      </c>
      <c r="AG150" s="778" t="s">
        <v>1058</v>
      </c>
      <c r="AH150" s="781" t="s">
        <v>407</v>
      </c>
      <c r="AI150" s="778" t="s">
        <v>1058</v>
      </c>
      <c r="AJ150" s="781" t="s">
        <v>407</v>
      </c>
      <c r="AK150" s="778" t="s">
        <v>1058</v>
      </c>
      <c r="AL150" s="781" t="s">
        <v>407</v>
      </c>
      <c r="AM150" s="778" t="s">
        <v>1058</v>
      </c>
      <c r="AN150" s="781" t="s">
        <v>407</v>
      </c>
      <c r="AO150" s="778" t="s">
        <v>1058</v>
      </c>
      <c r="AP150" s="781" t="s">
        <v>407</v>
      </c>
      <c r="AQ150" s="778" t="s">
        <v>1058</v>
      </c>
      <c r="AR150" s="781" t="s">
        <v>407</v>
      </c>
      <c r="AS150" s="778" t="s">
        <v>1058</v>
      </c>
      <c r="AT150" s="781" t="s">
        <v>407</v>
      </c>
      <c r="AU150" s="778" t="s">
        <v>1058</v>
      </c>
      <c r="AV150" s="781" t="s">
        <v>407</v>
      </c>
      <c r="AW150" s="778" t="s">
        <v>1058</v>
      </c>
      <c r="AX150" s="781" t="s">
        <v>407</v>
      </c>
      <c r="AY150" s="778" t="s">
        <v>1058</v>
      </c>
      <c r="AZ150" s="781" t="s">
        <v>407</v>
      </c>
      <c r="BA150" s="778" t="s">
        <v>1058</v>
      </c>
      <c r="BB150" s="781" t="s">
        <v>407</v>
      </c>
      <c r="BC150" s="778" t="s">
        <v>1058</v>
      </c>
      <c r="BD150" s="781" t="s">
        <v>407</v>
      </c>
      <c r="BE150" s="778" t="s">
        <v>1058</v>
      </c>
      <c r="BF150" s="781" t="s">
        <v>407</v>
      </c>
      <c r="BG150" s="778" t="s">
        <v>1058</v>
      </c>
      <c r="BH150" s="781" t="s">
        <v>407</v>
      </c>
      <c r="BI150" s="778" t="s">
        <v>1058</v>
      </c>
      <c r="BJ150" s="781" t="s">
        <v>407</v>
      </c>
      <c r="BK150" s="778" t="s">
        <v>1058</v>
      </c>
      <c r="BL150" s="781" t="s">
        <v>407</v>
      </c>
      <c r="BM150" s="778" t="s">
        <v>1058</v>
      </c>
      <c r="BN150" s="781" t="s">
        <v>407</v>
      </c>
      <c r="BO150" s="778" t="s">
        <v>1058</v>
      </c>
      <c r="BP150" s="781" t="s">
        <v>407</v>
      </c>
      <c r="BQ150" s="778" t="s">
        <v>1058</v>
      </c>
      <c r="BR150" s="781" t="s">
        <v>407</v>
      </c>
      <c r="BS150" s="778" t="s">
        <v>1058</v>
      </c>
      <c r="BT150" s="781" t="s">
        <v>407</v>
      </c>
      <c r="BU150" s="778" t="s">
        <v>1058</v>
      </c>
      <c r="BV150" s="781" t="s">
        <v>407</v>
      </c>
      <c r="BW150" s="778" t="s">
        <v>1058</v>
      </c>
      <c r="BX150" s="781" t="s">
        <v>407</v>
      </c>
      <c r="BY150" s="778" t="s">
        <v>1058</v>
      </c>
      <c r="BZ150" s="781" t="s">
        <v>407</v>
      </c>
    </row>
    <row r="151" spans="1:78">
      <c r="D151" s="789"/>
      <c r="E151" s="779"/>
      <c r="F151" s="779"/>
      <c r="G151" s="779"/>
      <c r="H151" s="779"/>
      <c r="I151" s="779"/>
      <c r="J151" s="783"/>
      <c r="K151" s="786"/>
      <c r="L151" s="786"/>
      <c r="M151" s="779"/>
      <c r="N151" s="783"/>
      <c r="O151" s="779"/>
      <c r="P151" s="779"/>
      <c r="Q151" s="779"/>
      <c r="R151" s="791"/>
      <c r="S151" s="779"/>
      <c r="T151" s="779"/>
      <c r="U151" s="779"/>
      <c r="V151" s="779"/>
      <c r="W151" s="779"/>
      <c r="X151" s="779"/>
      <c r="Y151" s="779"/>
      <c r="Z151" s="779"/>
      <c r="AA151" s="779"/>
      <c r="AB151" s="779"/>
      <c r="AC151" s="779"/>
      <c r="AD151" s="779"/>
      <c r="AE151" s="779"/>
      <c r="AF151" s="779"/>
      <c r="AG151" s="779"/>
      <c r="AH151" s="779"/>
      <c r="AI151" s="779"/>
      <c r="AJ151" s="779"/>
      <c r="AK151" s="779"/>
      <c r="AL151" s="779"/>
      <c r="AM151" s="779"/>
      <c r="AN151" s="779"/>
      <c r="AO151" s="779"/>
      <c r="AP151" s="779"/>
      <c r="AQ151" s="779"/>
      <c r="AR151" s="779"/>
      <c r="AS151" s="779"/>
      <c r="AT151" s="779"/>
      <c r="AU151" s="779"/>
      <c r="AV151" s="779"/>
      <c r="AW151" s="779"/>
      <c r="AX151" s="779"/>
      <c r="AY151" s="779"/>
      <c r="AZ151" s="779"/>
      <c r="BA151" s="779"/>
      <c r="BB151" s="779"/>
      <c r="BC151" s="779"/>
      <c r="BD151" s="779"/>
      <c r="BE151" s="779"/>
      <c r="BF151" s="779"/>
      <c r="BG151" s="779"/>
      <c r="BH151" s="779"/>
      <c r="BI151" s="779"/>
      <c r="BJ151" s="779"/>
      <c r="BK151" s="779"/>
      <c r="BL151" s="779"/>
      <c r="BM151" s="779"/>
      <c r="BN151" s="779"/>
      <c r="BO151" s="779"/>
      <c r="BP151" s="779"/>
      <c r="BQ151" s="779"/>
      <c r="BR151" s="779"/>
      <c r="BS151" s="779"/>
      <c r="BT151" s="779"/>
      <c r="BU151" s="779"/>
      <c r="BV151" s="779"/>
      <c r="BW151" s="779"/>
      <c r="BX151" s="779"/>
      <c r="BY151" s="779"/>
      <c r="BZ151" s="779"/>
    </row>
    <row r="152" spans="1:78">
      <c r="D152" s="790"/>
      <c r="E152" s="780"/>
      <c r="F152" s="780"/>
      <c r="G152" s="780"/>
      <c r="H152" s="780"/>
      <c r="I152" s="780"/>
      <c r="J152" s="784"/>
      <c r="K152" s="787"/>
      <c r="L152" s="787"/>
      <c r="M152" s="780"/>
      <c r="N152" s="784"/>
      <c r="O152" s="780"/>
      <c r="P152" s="780"/>
      <c r="Q152" s="780"/>
      <c r="R152" s="792"/>
      <c r="S152" s="780"/>
      <c r="T152" s="780"/>
      <c r="U152" s="780"/>
      <c r="V152" s="780"/>
      <c r="W152" s="780"/>
      <c r="X152" s="780"/>
      <c r="Y152" s="780"/>
      <c r="Z152" s="780"/>
      <c r="AA152" s="780"/>
      <c r="AB152" s="780"/>
      <c r="AC152" s="780"/>
      <c r="AD152" s="780"/>
      <c r="AE152" s="780"/>
      <c r="AF152" s="780"/>
      <c r="AG152" s="780"/>
      <c r="AH152" s="780"/>
      <c r="AI152" s="780"/>
      <c r="AJ152" s="780"/>
      <c r="AK152" s="780"/>
      <c r="AL152" s="780"/>
      <c r="AM152" s="780"/>
      <c r="AN152" s="780"/>
      <c r="AO152" s="780"/>
      <c r="AP152" s="780"/>
      <c r="AQ152" s="780"/>
      <c r="AR152" s="780"/>
      <c r="AS152" s="780"/>
      <c r="AT152" s="780"/>
      <c r="AU152" s="780"/>
      <c r="AV152" s="780"/>
      <c r="AW152" s="780"/>
      <c r="AX152" s="780"/>
      <c r="AY152" s="780"/>
      <c r="AZ152" s="780"/>
      <c r="BA152" s="780"/>
      <c r="BB152" s="780"/>
      <c r="BC152" s="780"/>
      <c r="BD152" s="780"/>
      <c r="BE152" s="780"/>
      <c r="BF152" s="780"/>
      <c r="BG152" s="780"/>
      <c r="BH152" s="780"/>
      <c r="BI152" s="780"/>
      <c r="BJ152" s="780"/>
      <c r="BK152" s="780"/>
      <c r="BL152" s="780"/>
      <c r="BM152" s="780"/>
      <c r="BN152" s="780"/>
      <c r="BO152" s="780"/>
      <c r="BP152" s="780"/>
      <c r="BQ152" s="780"/>
      <c r="BR152" s="780"/>
      <c r="BS152" s="780"/>
      <c r="BT152" s="780"/>
      <c r="BU152" s="780"/>
      <c r="BV152" s="780"/>
      <c r="BW152" s="780"/>
      <c r="BX152" s="780"/>
      <c r="BY152" s="780"/>
      <c r="BZ152" s="780"/>
    </row>
    <row r="153" spans="1:78">
      <c r="D153" s="180" t="s">
        <v>353</v>
      </c>
      <c r="E153" s="182" t="s">
        <v>353</v>
      </c>
      <c r="F153" s="182" t="s">
        <v>353</v>
      </c>
      <c r="G153" s="182" t="s">
        <v>353</v>
      </c>
      <c r="H153" s="182" t="s">
        <v>353</v>
      </c>
      <c r="I153" s="182" t="s">
        <v>353</v>
      </c>
      <c r="J153" s="182" t="s">
        <v>353</v>
      </c>
      <c r="K153" s="180" t="s">
        <v>408</v>
      </c>
      <c r="L153" s="180" t="s">
        <v>408</v>
      </c>
      <c r="M153" s="182" t="s">
        <v>353</v>
      </c>
      <c r="N153" s="182" t="s">
        <v>353</v>
      </c>
      <c r="O153" s="182" t="s">
        <v>355</v>
      </c>
      <c r="P153" s="180" t="s">
        <v>408</v>
      </c>
      <c r="Q153" s="180" t="s">
        <v>408</v>
      </c>
      <c r="R153" s="180" t="s">
        <v>408</v>
      </c>
      <c r="S153" s="182" t="s">
        <v>355</v>
      </c>
      <c r="T153" s="180" t="s">
        <v>408</v>
      </c>
      <c r="U153" s="182" t="s">
        <v>355</v>
      </c>
      <c r="V153" s="180" t="s">
        <v>408</v>
      </c>
      <c r="W153" s="182" t="s">
        <v>355</v>
      </c>
      <c r="X153" s="180" t="s">
        <v>408</v>
      </c>
      <c r="Y153" s="182" t="s">
        <v>355</v>
      </c>
      <c r="Z153" s="180" t="s">
        <v>408</v>
      </c>
      <c r="AA153" s="182" t="s">
        <v>355</v>
      </c>
      <c r="AB153" s="180" t="s">
        <v>408</v>
      </c>
      <c r="AC153" s="182" t="s">
        <v>355</v>
      </c>
      <c r="AD153" s="180" t="s">
        <v>408</v>
      </c>
      <c r="AE153" s="182" t="s">
        <v>355</v>
      </c>
      <c r="AF153" s="180" t="s">
        <v>408</v>
      </c>
      <c r="AG153" s="182" t="s">
        <v>355</v>
      </c>
      <c r="AH153" s="180" t="s">
        <v>408</v>
      </c>
      <c r="AI153" s="182" t="s">
        <v>355</v>
      </c>
      <c r="AJ153" s="180" t="s">
        <v>408</v>
      </c>
      <c r="AK153" s="182" t="s">
        <v>355</v>
      </c>
      <c r="AL153" s="180" t="s">
        <v>408</v>
      </c>
      <c r="AM153" s="182" t="s">
        <v>355</v>
      </c>
      <c r="AN153" s="180" t="s">
        <v>408</v>
      </c>
      <c r="AO153" s="182" t="s">
        <v>355</v>
      </c>
      <c r="AP153" s="180" t="s">
        <v>408</v>
      </c>
      <c r="AQ153" s="182" t="s">
        <v>355</v>
      </c>
      <c r="AR153" s="180" t="s">
        <v>408</v>
      </c>
      <c r="AS153" s="182" t="s">
        <v>355</v>
      </c>
      <c r="AT153" s="180" t="s">
        <v>408</v>
      </c>
      <c r="AU153" s="182" t="s">
        <v>355</v>
      </c>
      <c r="AV153" s="180" t="s">
        <v>408</v>
      </c>
      <c r="AW153" s="182" t="s">
        <v>355</v>
      </c>
      <c r="AX153" s="180" t="s">
        <v>408</v>
      </c>
      <c r="AY153" s="182" t="s">
        <v>355</v>
      </c>
      <c r="AZ153" s="180" t="s">
        <v>408</v>
      </c>
      <c r="BA153" s="182" t="s">
        <v>355</v>
      </c>
      <c r="BB153" s="180" t="s">
        <v>408</v>
      </c>
      <c r="BC153" s="182" t="s">
        <v>355</v>
      </c>
      <c r="BD153" s="180" t="s">
        <v>408</v>
      </c>
      <c r="BE153" s="182" t="s">
        <v>355</v>
      </c>
      <c r="BF153" s="180" t="s">
        <v>408</v>
      </c>
      <c r="BG153" s="182" t="s">
        <v>355</v>
      </c>
      <c r="BH153" s="180" t="s">
        <v>408</v>
      </c>
      <c r="BI153" s="182" t="s">
        <v>355</v>
      </c>
      <c r="BJ153" s="180" t="s">
        <v>408</v>
      </c>
      <c r="BK153" s="182" t="s">
        <v>355</v>
      </c>
      <c r="BL153" s="180" t="s">
        <v>408</v>
      </c>
      <c r="BM153" s="182" t="s">
        <v>355</v>
      </c>
      <c r="BN153" s="180" t="s">
        <v>408</v>
      </c>
      <c r="BO153" s="182" t="s">
        <v>355</v>
      </c>
      <c r="BP153" s="180" t="s">
        <v>408</v>
      </c>
      <c r="BQ153" s="182" t="s">
        <v>355</v>
      </c>
      <c r="BR153" s="180" t="s">
        <v>408</v>
      </c>
      <c r="BS153" s="182" t="s">
        <v>355</v>
      </c>
      <c r="BT153" s="180" t="s">
        <v>408</v>
      </c>
      <c r="BU153" s="182" t="s">
        <v>355</v>
      </c>
      <c r="BV153" s="180" t="s">
        <v>408</v>
      </c>
      <c r="BW153" s="182" t="s">
        <v>355</v>
      </c>
      <c r="BX153" s="180" t="s">
        <v>408</v>
      </c>
      <c r="BY153" s="182" t="s">
        <v>355</v>
      </c>
      <c r="BZ153" s="180" t="s">
        <v>408</v>
      </c>
    </row>
    <row r="154" spans="1:78">
      <c r="D154" s="183">
        <v>4</v>
      </c>
      <c r="E154" s="183">
        <v>1</v>
      </c>
      <c r="F154" s="183">
        <v>1</v>
      </c>
      <c r="G154" s="183">
        <v>1</v>
      </c>
      <c r="H154" s="183">
        <v>1</v>
      </c>
      <c r="I154" s="183">
        <v>1</v>
      </c>
      <c r="J154" s="183">
        <v>1</v>
      </c>
      <c r="K154" s="189" t="s">
        <v>1142</v>
      </c>
      <c r="L154" s="189" t="s">
        <v>1142</v>
      </c>
      <c r="M154" s="183">
        <v>1</v>
      </c>
      <c r="N154" s="183">
        <v>1</v>
      </c>
      <c r="O154" s="182"/>
      <c r="P154" s="189" t="s">
        <v>1143</v>
      </c>
      <c r="Q154" s="189" t="s">
        <v>1143</v>
      </c>
      <c r="R154" s="189" t="s">
        <v>1143</v>
      </c>
      <c r="S154" s="182"/>
      <c r="T154" s="189" t="s">
        <v>1144</v>
      </c>
      <c r="U154" s="182"/>
      <c r="V154" s="189" t="s">
        <v>1144</v>
      </c>
      <c r="W154" s="182"/>
      <c r="X154" s="189" t="s">
        <v>1144</v>
      </c>
      <c r="Y154" s="182"/>
      <c r="Z154" s="189" t="s">
        <v>1144</v>
      </c>
      <c r="AA154" s="182"/>
      <c r="AB154" s="189" t="s">
        <v>1144</v>
      </c>
      <c r="AC154" s="182"/>
      <c r="AD154" s="189" t="s">
        <v>1144</v>
      </c>
      <c r="AE154" s="182"/>
      <c r="AF154" s="189" t="s">
        <v>1144</v>
      </c>
      <c r="AG154" s="182"/>
      <c r="AH154" s="189" t="s">
        <v>1144</v>
      </c>
      <c r="AI154" s="182"/>
      <c r="AJ154" s="189" t="s">
        <v>1144</v>
      </c>
      <c r="AK154" s="182"/>
      <c r="AL154" s="189" t="s">
        <v>1144</v>
      </c>
      <c r="AM154" s="182"/>
      <c r="AN154" s="189" t="s">
        <v>1144</v>
      </c>
      <c r="AO154" s="182"/>
      <c r="AP154" s="189" t="s">
        <v>1144</v>
      </c>
      <c r="AQ154" s="182"/>
      <c r="AR154" s="189" t="s">
        <v>1144</v>
      </c>
      <c r="AS154" s="182"/>
      <c r="AT154" s="189" t="s">
        <v>1144</v>
      </c>
      <c r="AU154" s="182"/>
      <c r="AV154" s="189" t="s">
        <v>1144</v>
      </c>
      <c r="AW154" s="182"/>
      <c r="AX154" s="189" t="s">
        <v>1144</v>
      </c>
      <c r="AY154" s="182"/>
      <c r="AZ154" s="189" t="s">
        <v>1144</v>
      </c>
      <c r="BA154" s="182"/>
      <c r="BB154" s="189" t="s">
        <v>1144</v>
      </c>
      <c r="BC154" s="182"/>
      <c r="BD154" s="189" t="s">
        <v>1144</v>
      </c>
      <c r="BE154" s="182"/>
      <c r="BF154" s="189" t="s">
        <v>1144</v>
      </c>
      <c r="BG154" s="182"/>
      <c r="BH154" s="189" t="s">
        <v>1144</v>
      </c>
      <c r="BI154" s="182"/>
      <c r="BJ154" s="189" t="s">
        <v>1144</v>
      </c>
      <c r="BK154" s="182"/>
      <c r="BL154" s="189" t="s">
        <v>1144</v>
      </c>
      <c r="BM154" s="182"/>
      <c r="BN154" s="189" t="s">
        <v>1144</v>
      </c>
      <c r="BO154" s="182"/>
      <c r="BP154" s="189" t="s">
        <v>1144</v>
      </c>
      <c r="BQ154" s="182"/>
      <c r="BR154" s="189" t="s">
        <v>1144</v>
      </c>
      <c r="BS154" s="182"/>
      <c r="BT154" s="189" t="s">
        <v>1144</v>
      </c>
      <c r="BU154" s="182"/>
      <c r="BV154" s="189" t="s">
        <v>1144</v>
      </c>
      <c r="BW154" s="182"/>
      <c r="BX154" s="189" t="s">
        <v>1144</v>
      </c>
      <c r="BY154" s="182"/>
      <c r="BZ154" s="189" t="s">
        <v>1144</v>
      </c>
    </row>
    <row r="155" spans="1:78">
      <c r="A155" s="272">
        <v>860</v>
      </c>
      <c r="D155" s="184"/>
      <c r="E155" s="269">
        <f t="shared" ref="E155:BP155" ca="1" si="21">INDIRECT($A$1&amp;($A155+E$1))</f>
        <v>0</v>
      </c>
      <c r="F155" s="269">
        <f t="shared" ca="1" si="21"/>
        <v>0</v>
      </c>
      <c r="G155" s="269">
        <f t="shared" ca="1" si="21"/>
        <v>0</v>
      </c>
      <c r="H155" s="269">
        <f t="shared" ca="1" si="21"/>
        <v>0</v>
      </c>
      <c r="I155" s="269">
        <f t="shared" ca="1" si="21"/>
        <v>0</v>
      </c>
      <c r="J155" s="269">
        <f t="shared" ca="1" si="21"/>
        <v>0</v>
      </c>
      <c r="K155" s="269">
        <f t="shared" ca="1" si="21"/>
        <v>0</v>
      </c>
      <c r="L155" s="269">
        <f t="shared" ca="1" si="21"/>
        <v>0</v>
      </c>
      <c r="M155" s="269">
        <f t="shared" ca="1" si="21"/>
        <v>0</v>
      </c>
      <c r="N155" s="269">
        <f t="shared" ca="1" si="21"/>
        <v>0</v>
      </c>
      <c r="O155" s="269" t="str">
        <f t="shared" ca="1" si="21"/>
        <v/>
      </c>
      <c r="P155" s="269">
        <f t="shared" ca="1" si="21"/>
        <v>0</v>
      </c>
      <c r="Q155" s="269">
        <f t="shared" ca="1" si="21"/>
        <v>0</v>
      </c>
      <c r="R155" s="269">
        <f t="shared" ca="1" si="21"/>
        <v>0</v>
      </c>
      <c r="S155" s="269" t="str">
        <f t="shared" ca="1" si="21"/>
        <v/>
      </c>
      <c r="T155" s="269">
        <f t="shared" ca="1" si="21"/>
        <v>0</v>
      </c>
      <c r="U155" s="269" t="str">
        <f t="shared" ca="1" si="21"/>
        <v/>
      </c>
      <c r="V155" s="269">
        <f t="shared" ca="1" si="21"/>
        <v>0</v>
      </c>
      <c r="W155" s="269" t="str">
        <f t="shared" ca="1" si="21"/>
        <v/>
      </c>
      <c r="X155" s="269">
        <f t="shared" ca="1" si="21"/>
        <v>0</v>
      </c>
      <c r="Y155" s="269" t="str">
        <f t="shared" ca="1" si="21"/>
        <v/>
      </c>
      <c r="Z155" s="269">
        <f t="shared" ca="1" si="21"/>
        <v>0</v>
      </c>
      <c r="AA155" s="269" t="str">
        <f t="shared" ca="1" si="21"/>
        <v/>
      </c>
      <c r="AB155" s="269">
        <f t="shared" ca="1" si="21"/>
        <v>0</v>
      </c>
      <c r="AC155" s="269" t="str">
        <f t="shared" ca="1" si="21"/>
        <v/>
      </c>
      <c r="AD155" s="269">
        <f t="shared" ca="1" si="21"/>
        <v>0</v>
      </c>
      <c r="AE155" s="269" t="str">
        <f t="shared" ca="1" si="21"/>
        <v/>
      </c>
      <c r="AF155" s="269">
        <f t="shared" ca="1" si="21"/>
        <v>0</v>
      </c>
      <c r="AG155" s="269" t="str">
        <f t="shared" ca="1" si="21"/>
        <v/>
      </c>
      <c r="AH155" s="269">
        <f t="shared" ca="1" si="21"/>
        <v>0</v>
      </c>
      <c r="AI155" s="269" t="str">
        <f t="shared" ca="1" si="21"/>
        <v/>
      </c>
      <c r="AJ155" s="269">
        <f t="shared" ca="1" si="21"/>
        <v>0</v>
      </c>
      <c r="AK155" s="269" t="str">
        <f t="shared" ca="1" si="21"/>
        <v/>
      </c>
      <c r="AL155" s="269">
        <f t="shared" ca="1" si="21"/>
        <v>0</v>
      </c>
      <c r="AM155" s="269" t="str">
        <f t="shared" ca="1" si="21"/>
        <v/>
      </c>
      <c r="AN155" s="269">
        <f t="shared" ca="1" si="21"/>
        <v>0</v>
      </c>
      <c r="AO155" s="269" t="str">
        <f t="shared" ca="1" si="21"/>
        <v/>
      </c>
      <c r="AP155" s="269">
        <f t="shared" ca="1" si="21"/>
        <v>0</v>
      </c>
      <c r="AQ155" s="269" t="str">
        <f t="shared" ca="1" si="21"/>
        <v/>
      </c>
      <c r="AR155" s="269">
        <f t="shared" ca="1" si="21"/>
        <v>0</v>
      </c>
      <c r="AS155" s="269" t="str">
        <f t="shared" ca="1" si="21"/>
        <v/>
      </c>
      <c r="AT155" s="269">
        <f t="shared" ca="1" si="21"/>
        <v>0</v>
      </c>
      <c r="AU155" s="269" t="str">
        <f t="shared" ca="1" si="21"/>
        <v/>
      </c>
      <c r="AV155" s="269">
        <f t="shared" ca="1" si="21"/>
        <v>0</v>
      </c>
      <c r="AW155" s="269" t="str">
        <f t="shared" ca="1" si="21"/>
        <v/>
      </c>
      <c r="AX155" s="269">
        <f t="shared" ca="1" si="21"/>
        <v>0</v>
      </c>
      <c r="AY155" s="269" t="str">
        <f t="shared" ca="1" si="21"/>
        <v/>
      </c>
      <c r="AZ155" s="269">
        <f t="shared" ca="1" si="21"/>
        <v>0</v>
      </c>
      <c r="BA155" s="269" t="str">
        <f t="shared" ca="1" si="21"/>
        <v/>
      </c>
      <c r="BB155" s="269">
        <f t="shared" ca="1" si="21"/>
        <v>0</v>
      </c>
      <c r="BC155" s="269" t="str">
        <f t="shared" ca="1" si="21"/>
        <v/>
      </c>
      <c r="BD155" s="269">
        <f t="shared" ca="1" si="21"/>
        <v>0</v>
      </c>
      <c r="BE155" s="269" t="str">
        <f t="shared" ca="1" si="21"/>
        <v/>
      </c>
      <c r="BF155" s="269">
        <f t="shared" ca="1" si="21"/>
        <v>0</v>
      </c>
      <c r="BG155" s="269" t="str">
        <f t="shared" ca="1" si="21"/>
        <v/>
      </c>
      <c r="BH155" s="269">
        <f t="shared" ca="1" si="21"/>
        <v>0</v>
      </c>
      <c r="BI155" s="269" t="str">
        <f t="shared" ca="1" si="21"/>
        <v/>
      </c>
      <c r="BJ155" s="269">
        <f t="shared" ca="1" si="21"/>
        <v>0</v>
      </c>
      <c r="BK155" s="269" t="str">
        <f t="shared" ca="1" si="21"/>
        <v/>
      </c>
      <c r="BL155" s="269">
        <f t="shared" ca="1" si="21"/>
        <v>0</v>
      </c>
      <c r="BM155" s="269" t="str">
        <f t="shared" ca="1" si="21"/>
        <v/>
      </c>
      <c r="BN155" s="269">
        <f t="shared" ca="1" si="21"/>
        <v>0</v>
      </c>
      <c r="BO155" s="269" t="str">
        <f t="shared" ca="1" si="21"/>
        <v/>
      </c>
      <c r="BP155" s="269">
        <f t="shared" ca="1" si="21"/>
        <v>0</v>
      </c>
      <c r="BQ155" s="269" t="str">
        <f t="shared" ref="BQ155:BZ155" ca="1" si="22">INDIRECT($A$1&amp;($A155+BQ$1))</f>
        <v/>
      </c>
      <c r="BR155" s="269">
        <f t="shared" ca="1" si="22"/>
        <v>0</v>
      </c>
      <c r="BS155" s="269" t="str">
        <f t="shared" ca="1" si="22"/>
        <v/>
      </c>
      <c r="BT155" s="269">
        <f t="shared" ca="1" si="22"/>
        <v>0</v>
      </c>
      <c r="BU155" s="269" t="str">
        <f t="shared" ca="1" si="22"/>
        <v/>
      </c>
      <c r="BV155" s="269">
        <f t="shared" ca="1" si="22"/>
        <v>0</v>
      </c>
      <c r="BW155" s="269" t="str">
        <f t="shared" ca="1" si="22"/>
        <v/>
      </c>
      <c r="BX155" s="269">
        <f t="shared" ca="1" si="22"/>
        <v>0</v>
      </c>
      <c r="BY155" s="269" t="str">
        <f t="shared" ca="1" si="22"/>
        <v/>
      </c>
      <c r="BZ155" s="269">
        <f t="shared" ca="1" si="22"/>
        <v>0</v>
      </c>
    </row>
  </sheetData>
  <mergeCells count="752">
    <mergeCell ref="AJ20:AJ22"/>
    <mergeCell ref="P19:P22"/>
    <mergeCell ref="Q19:Q22"/>
    <mergeCell ref="R19:R22"/>
    <mergeCell ref="S19:S22"/>
    <mergeCell ref="I7:I11"/>
    <mergeCell ref="G20:G22"/>
    <mergeCell ref="H20:H22"/>
    <mergeCell ref="I20:J22"/>
    <mergeCell ref="K20:K22"/>
    <mergeCell ref="W8:W11"/>
    <mergeCell ref="X8:X11"/>
    <mergeCell ref="Y8:Y11"/>
    <mergeCell ref="L19:L22"/>
    <mergeCell ref="M19:M22"/>
    <mergeCell ref="N19:N22"/>
    <mergeCell ref="O19:O22"/>
    <mergeCell ref="Q8:Q11"/>
    <mergeCell ref="R8:R11"/>
    <mergeCell ref="S8:S11"/>
    <mergeCell ref="T8:T11"/>
    <mergeCell ref="U8:U11"/>
    <mergeCell ref="V8:V11"/>
    <mergeCell ref="J7:J11"/>
    <mergeCell ref="AI20:AI22"/>
    <mergeCell ref="L8:L11"/>
    <mergeCell ref="N8:N11"/>
    <mergeCell ref="O8:O11"/>
    <mergeCell ref="D7:D11"/>
    <mergeCell ref="E7:E11"/>
    <mergeCell ref="F7:F11"/>
    <mergeCell ref="G7:G11"/>
    <mergeCell ref="H7:H11"/>
    <mergeCell ref="D18:D22"/>
    <mergeCell ref="E19:E22"/>
    <mergeCell ref="F19:F22"/>
    <mergeCell ref="M7:M11"/>
    <mergeCell ref="P7:P11"/>
    <mergeCell ref="K8:K11"/>
    <mergeCell ref="AC20:AC22"/>
    <mergeCell ref="AD20:AD22"/>
    <mergeCell ref="AE20:AE22"/>
    <mergeCell ref="T20:T22"/>
    <mergeCell ref="U20:U22"/>
    <mergeCell ref="V20:V22"/>
    <mergeCell ref="W20:W22"/>
    <mergeCell ref="X20:X22"/>
    <mergeCell ref="Y20:Y22"/>
    <mergeCell ref="BD20:BD22"/>
    <mergeCell ref="BE20:BE22"/>
    <mergeCell ref="BF20:BF22"/>
    <mergeCell ref="BG20:BG22"/>
    <mergeCell ref="BH20:BH22"/>
    <mergeCell ref="D28:D32"/>
    <mergeCell ref="E29:E32"/>
    <mergeCell ref="F29:F32"/>
    <mergeCell ref="G29:G32"/>
    <mergeCell ref="H29:H32"/>
    <mergeCell ref="AX20:AX22"/>
    <mergeCell ref="AY20:AY22"/>
    <mergeCell ref="AZ20:AZ22"/>
    <mergeCell ref="BA20:BA22"/>
    <mergeCell ref="BB20:BB22"/>
    <mergeCell ref="BC20:BC22"/>
    <mergeCell ref="AR20:AR22"/>
    <mergeCell ref="AS20:AS22"/>
    <mergeCell ref="AT20:AT22"/>
    <mergeCell ref="AU20:AU22"/>
    <mergeCell ref="AV20:AV22"/>
    <mergeCell ref="AW20:AW22"/>
    <mergeCell ref="AL20:AL22"/>
    <mergeCell ref="AM20:AM22"/>
    <mergeCell ref="AN20:AN22"/>
    <mergeCell ref="AO20:AO22"/>
    <mergeCell ref="AP20:AP22"/>
    <mergeCell ref="AQ20:AQ22"/>
    <mergeCell ref="AF20:AF22"/>
    <mergeCell ref="AG20:AG22"/>
    <mergeCell ref="AH20:AH22"/>
    <mergeCell ref="U30:U32"/>
    <mergeCell ref="V30:V32"/>
    <mergeCell ref="W30:W32"/>
    <mergeCell ref="X30:X32"/>
    <mergeCell ref="Y30:Y32"/>
    <mergeCell ref="Z30:Z32"/>
    <mergeCell ref="AM30:AM32"/>
    <mergeCell ref="AN30:AN32"/>
    <mergeCell ref="AO30:AO32"/>
    <mergeCell ref="AI30:AI32"/>
    <mergeCell ref="AJ30:AJ32"/>
    <mergeCell ref="AK30:AK32"/>
    <mergeCell ref="AL30:AL32"/>
    <mergeCell ref="AK20:AK22"/>
    <mergeCell ref="Z20:Z22"/>
    <mergeCell ref="AA20:AA22"/>
    <mergeCell ref="AB20:AB22"/>
    <mergeCell ref="O30:O32"/>
    <mergeCell ref="P30:P32"/>
    <mergeCell ref="Q30:Q32"/>
    <mergeCell ref="R30:R32"/>
    <mergeCell ref="S30:S32"/>
    <mergeCell ref="T30:T32"/>
    <mergeCell ref="I29:I32"/>
    <mergeCell ref="J29:J32"/>
    <mergeCell ref="K29:K32"/>
    <mergeCell ref="L29:L32"/>
    <mergeCell ref="M30:M32"/>
    <mergeCell ref="N30:N32"/>
    <mergeCell ref="L39:L42"/>
    <mergeCell ref="P39:P42"/>
    <mergeCell ref="T39:T42"/>
    <mergeCell ref="X39:X42"/>
    <mergeCell ref="AB39:AB42"/>
    <mergeCell ref="AF39:AF42"/>
    <mergeCell ref="M40:M42"/>
    <mergeCell ref="N40:N42"/>
    <mergeCell ref="O40:O42"/>
    <mergeCell ref="Q40:Q42"/>
    <mergeCell ref="AD40:AD42"/>
    <mergeCell ref="AE40:AE42"/>
    <mergeCell ref="D38:D42"/>
    <mergeCell ref="E39:E42"/>
    <mergeCell ref="F39:G42"/>
    <mergeCell ref="H39:H42"/>
    <mergeCell ref="I39:I42"/>
    <mergeCell ref="J39:J42"/>
    <mergeCell ref="K39:K42"/>
    <mergeCell ref="AG30:AG32"/>
    <mergeCell ref="AH30:AH32"/>
    <mergeCell ref="AA30:AA32"/>
    <mergeCell ref="AB30:AB32"/>
    <mergeCell ref="AC30:AC32"/>
    <mergeCell ref="AD30:AD32"/>
    <mergeCell ref="AE30:AE32"/>
    <mergeCell ref="AF30:AF32"/>
    <mergeCell ref="R40:R42"/>
    <mergeCell ref="S40:S42"/>
    <mergeCell ref="U40:U42"/>
    <mergeCell ref="V40:V42"/>
    <mergeCell ref="W40:W42"/>
    <mergeCell ref="Y40:Y42"/>
    <mergeCell ref="Z40:Z42"/>
    <mergeCell ref="AA40:AA42"/>
    <mergeCell ref="AC40:AC42"/>
    <mergeCell ref="AZ40:AZ42"/>
    <mergeCell ref="BA40:BA42"/>
    <mergeCell ref="BB40:BB42"/>
    <mergeCell ref="BC40:BC42"/>
    <mergeCell ref="BD40:BD42"/>
    <mergeCell ref="BE40:BE42"/>
    <mergeCell ref="AH40:AH42"/>
    <mergeCell ref="AI40:AI42"/>
    <mergeCell ref="AQ40:AQ42"/>
    <mergeCell ref="AV40:AV42"/>
    <mergeCell ref="AX40:AX42"/>
    <mergeCell ref="AY40:AY42"/>
    <mergeCell ref="AP39:AP42"/>
    <mergeCell ref="AR39:AR42"/>
    <mergeCell ref="AS39:AS42"/>
    <mergeCell ref="AT39:AT42"/>
    <mergeCell ref="AU39:AU42"/>
    <mergeCell ref="AW39:AW42"/>
    <mergeCell ref="AJ39:AJ42"/>
    <mergeCell ref="AK39:AK42"/>
    <mergeCell ref="AL39:AL42"/>
    <mergeCell ref="AM39:AM42"/>
    <mergeCell ref="AN39:AN42"/>
    <mergeCell ref="AO39:AO42"/>
    <mergeCell ref="AG40:AG42"/>
    <mergeCell ref="BF40:BF42"/>
    <mergeCell ref="BG40:BG42"/>
    <mergeCell ref="T49:T52"/>
    <mergeCell ref="V49:V52"/>
    <mergeCell ref="W49:W52"/>
    <mergeCell ref="Y49:Y52"/>
    <mergeCell ref="Q50:Q52"/>
    <mergeCell ref="U50:U52"/>
    <mergeCell ref="X50:X52"/>
    <mergeCell ref="AL50:AL52"/>
    <mergeCell ref="AM50:AM52"/>
    <mergeCell ref="AN50:AN52"/>
    <mergeCell ref="AO50:AO52"/>
    <mergeCell ref="AP50:AP52"/>
    <mergeCell ref="AQ50:AQ52"/>
    <mergeCell ref="AF50:AF52"/>
    <mergeCell ref="AG50:AG52"/>
    <mergeCell ref="AH50:AH52"/>
    <mergeCell ref="AI50:AI52"/>
    <mergeCell ref="AJ50:AJ52"/>
    <mergeCell ref="AK50:AK52"/>
    <mergeCell ref="Z50:Z52"/>
    <mergeCell ref="AA50:AA52"/>
    <mergeCell ref="M49:M52"/>
    <mergeCell ref="N49:N52"/>
    <mergeCell ref="O49:O52"/>
    <mergeCell ref="P49:P52"/>
    <mergeCell ref="R49:R52"/>
    <mergeCell ref="S49:S52"/>
    <mergeCell ref="D48:D52"/>
    <mergeCell ref="E49:E52"/>
    <mergeCell ref="F49:F52"/>
    <mergeCell ref="G49:G52"/>
    <mergeCell ref="H49:H52"/>
    <mergeCell ref="I49:J52"/>
    <mergeCell ref="K49:K52"/>
    <mergeCell ref="L49:L52"/>
    <mergeCell ref="AB50:AB52"/>
    <mergeCell ref="AC50:AC52"/>
    <mergeCell ref="AD50:AD52"/>
    <mergeCell ref="AE50:AE52"/>
    <mergeCell ref="D58:D62"/>
    <mergeCell ref="E59:E62"/>
    <mergeCell ref="F59:G62"/>
    <mergeCell ref="H59:H62"/>
    <mergeCell ref="I59:I62"/>
    <mergeCell ref="J59:J62"/>
    <mergeCell ref="K59:K62"/>
    <mergeCell ref="L59:L62"/>
    <mergeCell ref="M59:M62"/>
    <mergeCell ref="Z60:Z62"/>
    <mergeCell ref="AA60:AA62"/>
    <mergeCell ref="AB60:AB62"/>
    <mergeCell ref="AC60:AC62"/>
    <mergeCell ref="AD60:AD62"/>
    <mergeCell ref="AE60:AE62"/>
    <mergeCell ref="U59:U62"/>
    <mergeCell ref="V59:V62"/>
    <mergeCell ref="S60:S62"/>
    <mergeCell ref="W60:W62"/>
    <mergeCell ref="X60:X62"/>
    <mergeCell ref="AX50:AX52"/>
    <mergeCell ref="AY50:AY52"/>
    <mergeCell ref="AZ50:AZ52"/>
    <mergeCell ref="BA50:BA52"/>
    <mergeCell ref="AR50:AR52"/>
    <mergeCell ref="AS50:AS52"/>
    <mergeCell ref="AT50:AT52"/>
    <mergeCell ref="AU50:AU52"/>
    <mergeCell ref="AV50:AV52"/>
    <mergeCell ref="AW50:AW52"/>
    <mergeCell ref="Y60:Y62"/>
    <mergeCell ref="N59:N62"/>
    <mergeCell ref="O59:O62"/>
    <mergeCell ref="P59:P62"/>
    <mergeCell ref="Q59:Q62"/>
    <mergeCell ref="R59:R62"/>
    <mergeCell ref="T59:T62"/>
    <mergeCell ref="AR60:AR62"/>
    <mergeCell ref="AS60:AS62"/>
    <mergeCell ref="AF60:AF62"/>
    <mergeCell ref="AG60:AG62"/>
    <mergeCell ref="AH60:AH62"/>
    <mergeCell ref="AI60:AI62"/>
    <mergeCell ref="AJ60:AJ62"/>
    <mergeCell ref="AK60:AK62"/>
    <mergeCell ref="K69:K72"/>
    <mergeCell ref="L69:L72"/>
    <mergeCell ref="M69:M72"/>
    <mergeCell ref="N69:N72"/>
    <mergeCell ref="O69:O72"/>
    <mergeCell ref="P69:P72"/>
    <mergeCell ref="D68:D72"/>
    <mergeCell ref="E69:E72"/>
    <mergeCell ref="F69:G72"/>
    <mergeCell ref="H69:H72"/>
    <mergeCell ref="I69:I72"/>
    <mergeCell ref="J69:J72"/>
    <mergeCell ref="AB70:AB72"/>
    <mergeCell ref="R69:R72"/>
    <mergeCell ref="S69:S72"/>
    <mergeCell ref="T69:T72"/>
    <mergeCell ref="U69:U72"/>
    <mergeCell ref="AX60:AX62"/>
    <mergeCell ref="AY60:AY62"/>
    <mergeCell ref="AZ60:AZ62"/>
    <mergeCell ref="AC70:AC72"/>
    <mergeCell ref="AD70:AD72"/>
    <mergeCell ref="AE70:AE72"/>
    <mergeCell ref="AF70:AF72"/>
    <mergeCell ref="AG70:AG72"/>
    <mergeCell ref="AH70:AH72"/>
    <mergeCell ref="AT60:AT62"/>
    <mergeCell ref="AU60:AU62"/>
    <mergeCell ref="AV60:AV62"/>
    <mergeCell ref="AW60:AW62"/>
    <mergeCell ref="AL60:AL62"/>
    <mergeCell ref="AM60:AM62"/>
    <mergeCell ref="AN60:AN62"/>
    <mergeCell ref="AO60:AO62"/>
    <mergeCell ref="AP60:AP62"/>
    <mergeCell ref="AQ60:AQ62"/>
    <mergeCell ref="Q70:Q72"/>
    <mergeCell ref="V70:V72"/>
    <mergeCell ref="AU70:AU72"/>
    <mergeCell ref="AV70:AV72"/>
    <mergeCell ref="AW70:AW72"/>
    <mergeCell ref="AX70:AX72"/>
    <mergeCell ref="AY70:AY72"/>
    <mergeCell ref="AO70:AO72"/>
    <mergeCell ref="AP70:AP72"/>
    <mergeCell ref="AQ70:AQ72"/>
    <mergeCell ref="AR70:AR72"/>
    <mergeCell ref="AS70:AS72"/>
    <mergeCell ref="AT70:AT72"/>
    <mergeCell ref="AI70:AI72"/>
    <mergeCell ref="AJ70:AJ72"/>
    <mergeCell ref="AK70:AK72"/>
    <mergeCell ref="AL70:AL72"/>
    <mergeCell ref="AM70:AM72"/>
    <mergeCell ref="AN70:AN72"/>
    <mergeCell ref="W70:W72"/>
    <mergeCell ref="X70:X72"/>
    <mergeCell ref="Y70:Y72"/>
    <mergeCell ref="Z70:Z72"/>
    <mergeCell ref="AA70:AA72"/>
    <mergeCell ref="D78:D82"/>
    <mergeCell ref="E79:E82"/>
    <mergeCell ref="F79:G82"/>
    <mergeCell ref="H79:H82"/>
    <mergeCell ref="I79:I82"/>
    <mergeCell ref="J79:J82"/>
    <mergeCell ref="K79:K82"/>
    <mergeCell ref="L79:L82"/>
    <mergeCell ref="Y80:Y82"/>
    <mergeCell ref="M79:M82"/>
    <mergeCell ref="N79:N82"/>
    <mergeCell ref="O79:O82"/>
    <mergeCell ref="P79:P82"/>
    <mergeCell ref="Q79:Q82"/>
    <mergeCell ref="R79:R82"/>
    <mergeCell ref="Z80:Z82"/>
    <mergeCell ref="AA80:AA82"/>
    <mergeCell ref="AB80:AB82"/>
    <mergeCell ref="AC80:AC82"/>
    <mergeCell ref="AD80:AD82"/>
    <mergeCell ref="S79:S82"/>
    <mergeCell ref="T79:T82"/>
    <mergeCell ref="U79:U82"/>
    <mergeCell ref="V80:V82"/>
    <mergeCell ref="W80:W82"/>
    <mergeCell ref="X80:X82"/>
    <mergeCell ref="AE80:AE82"/>
    <mergeCell ref="AF80:AF82"/>
    <mergeCell ref="AG80:AG82"/>
    <mergeCell ref="AH80:AH82"/>
    <mergeCell ref="AI80:AI82"/>
    <mergeCell ref="AJ80:AJ82"/>
    <mergeCell ref="AW80:AW82"/>
    <mergeCell ref="AX80:AX82"/>
    <mergeCell ref="AY80:AY82"/>
    <mergeCell ref="AQ80:AQ82"/>
    <mergeCell ref="AR80:AR82"/>
    <mergeCell ref="AS80:AS82"/>
    <mergeCell ref="AT80:AT82"/>
    <mergeCell ref="AU80:AU82"/>
    <mergeCell ref="AV80:AV82"/>
    <mergeCell ref="AK80:AK82"/>
    <mergeCell ref="AL80:AL82"/>
    <mergeCell ref="AM80:AM82"/>
    <mergeCell ref="AN80:AN82"/>
    <mergeCell ref="AO80:AO82"/>
    <mergeCell ref="AP80:AP82"/>
    <mergeCell ref="AZ80:AZ82"/>
    <mergeCell ref="BA80:BA82"/>
    <mergeCell ref="D88:D92"/>
    <mergeCell ref="E89:E92"/>
    <mergeCell ref="F89:F92"/>
    <mergeCell ref="G89:G92"/>
    <mergeCell ref="H89:H92"/>
    <mergeCell ref="I89:J92"/>
    <mergeCell ref="K89:K92"/>
    <mergeCell ref="L89:L92"/>
    <mergeCell ref="AI90:AI92"/>
    <mergeCell ref="AJ90:AJ92"/>
    <mergeCell ref="Y90:Y92"/>
    <mergeCell ref="Z90:Z92"/>
    <mergeCell ref="AA90:AA92"/>
    <mergeCell ref="AB90:AB92"/>
    <mergeCell ref="AC90:AC92"/>
    <mergeCell ref="AD90:AD92"/>
    <mergeCell ref="S90:S92"/>
    <mergeCell ref="T90:T92"/>
    <mergeCell ref="U90:U92"/>
    <mergeCell ref="V90:V92"/>
    <mergeCell ref="W90:W92"/>
    <mergeCell ref="X90:X92"/>
    <mergeCell ref="M89:M92"/>
    <mergeCell ref="N89:N92"/>
    <mergeCell ref="O89:O92"/>
    <mergeCell ref="P89:P92"/>
    <mergeCell ref="Q89:Q92"/>
    <mergeCell ref="R90:R92"/>
    <mergeCell ref="D98:D102"/>
    <mergeCell ref="E99:E102"/>
    <mergeCell ref="F99:F102"/>
    <mergeCell ref="G99:G102"/>
    <mergeCell ref="H99:H102"/>
    <mergeCell ref="I99:I102"/>
    <mergeCell ref="K99:K102"/>
    <mergeCell ref="L99:M102"/>
    <mergeCell ref="AQ90:AQ92"/>
    <mergeCell ref="AR90:AR92"/>
    <mergeCell ref="AS90:AS92"/>
    <mergeCell ref="AT90:AT92"/>
    <mergeCell ref="AU90:AU92"/>
    <mergeCell ref="AK90:AK92"/>
    <mergeCell ref="AL90:AL92"/>
    <mergeCell ref="AM90:AM92"/>
    <mergeCell ref="AN90:AN92"/>
    <mergeCell ref="AO90:AO92"/>
    <mergeCell ref="AP90:AP92"/>
    <mergeCell ref="AE90:AE92"/>
    <mergeCell ref="AF90:AF92"/>
    <mergeCell ref="AG90:AG92"/>
    <mergeCell ref="AH90:AH92"/>
    <mergeCell ref="AB99:AB102"/>
    <mergeCell ref="J100:J102"/>
    <mergeCell ref="Y100:Y102"/>
    <mergeCell ref="AC100:AC102"/>
    <mergeCell ref="AD100:AD102"/>
    <mergeCell ref="AE100:AE102"/>
    <mergeCell ref="U99:U102"/>
    <mergeCell ref="V99:V102"/>
    <mergeCell ref="W99:W102"/>
    <mergeCell ref="X99:X102"/>
    <mergeCell ref="Z99:Z102"/>
    <mergeCell ref="AA99:AA102"/>
    <mergeCell ref="N99:O102"/>
    <mergeCell ref="P99:P102"/>
    <mergeCell ref="Q99:Q102"/>
    <mergeCell ref="R99:R102"/>
    <mergeCell ref="S99:S102"/>
    <mergeCell ref="T99:T102"/>
    <mergeCell ref="AF100:AF102"/>
    <mergeCell ref="AG100:AG102"/>
    <mergeCell ref="AT100:AT102"/>
    <mergeCell ref="AU100:AU102"/>
    <mergeCell ref="AV100:AV102"/>
    <mergeCell ref="AW100:AW102"/>
    <mergeCell ref="AL100:AL102"/>
    <mergeCell ref="AM100:AM102"/>
    <mergeCell ref="AN100:AN102"/>
    <mergeCell ref="AO100:AO102"/>
    <mergeCell ref="AP100:AP102"/>
    <mergeCell ref="AQ100:AQ102"/>
    <mergeCell ref="U109:U112"/>
    <mergeCell ref="V109:V112"/>
    <mergeCell ref="W109:W112"/>
    <mergeCell ref="X109:X112"/>
    <mergeCell ref="K109:K112"/>
    <mergeCell ref="L109:M112"/>
    <mergeCell ref="N109:O112"/>
    <mergeCell ref="P109:P112"/>
    <mergeCell ref="Q109:Q112"/>
    <mergeCell ref="R109:R112"/>
    <mergeCell ref="D108:D112"/>
    <mergeCell ref="E109:E112"/>
    <mergeCell ref="F109:F112"/>
    <mergeCell ref="G109:G112"/>
    <mergeCell ref="H109:H112"/>
    <mergeCell ref="I109:I112"/>
    <mergeCell ref="J110:J112"/>
    <mergeCell ref="S109:S112"/>
    <mergeCell ref="T109:T112"/>
    <mergeCell ref="AX100:AX102"/>
    <mergeCell ref="AY100:AY102"/>
    <mergeCell ref="AZ100:AZ102"/>
    <mergeCell ref="BA100:BA102"/>
    <mergeCell ref="Y109:Y112"/>
    <mergeCell ref="Z109:Z112"/>
    <mergeCell ref="AB109:AC110"/>
    <mergeCell ref="AD109:AD112"/>
    <mergeCell ref="AE109:AE112"/>
    <mergeCell ref="AA110:AA112"/>
    <mergeCell ref="AB111:AB112"/>
    <mergeCell ref="AC111:AC112"/>
    <mergeCell ref="AF110:AF112"/>
    <mergeCell ref="AG110:AG112"/>
    <mergeCell ref="AH110:AH112"/>
    <mergeCell ref="AI110:AI112"/>
    <mergeCell ref="AJ110:AJ112"/>
    <mergeCell ref="AK110:AK112"/>
    <mergeCell ref="AH100:AH102"/>
    <mergeCell ref="AI100:AI102"/>
    <mergeCell ref="AJ100:AJ102"/>
    <mergeCell ref="AK100:AK102"/>
    <mergeCell ref="AR100:AR102"/>
    <mergeCell ref="AS100:AS102"/>
    <mergeCell ref="BB110:BB112"/>
    <mergeCell ref="AR110:AR112"/>
    <mergeCell ref="AS110:AS112"/>
    <mergeCell ref="AT110:AT112"/>
    <mergeCell ref="AU110:AU112"/>
    <mergeCell ref="AV110:AV112"/>
    <mergeCell ref="AW110:AW112"/>
    <mergeCell ref="AL110:AL112"/>
    <mergeCell ref="AM110:AM112"/>
    <mergeCell ref="AN110:AN112"/>
    <mergeCell ref="AO110:AO112"/>
    <mergeCell ref="AP110:AP112"/>
    <mergeCell ref="AQ110:AQ112"/>
    <mergeCell ref="D118:D122"/>
    <mergeCell ref="E119:E122"/>
    <mergeCell ref="F119:F122"/>
    <mergeCell ref="G119:G122"/>
    <mergeCell ref="H119:H122"/>
    <mergeCell ref="AX110:AX112"/>
    <mergeCell ref="AY110:AY112"/>
    <mergeCell ref="AZ110:AZ112"/>
    <mergeCell ref="BA110:BA112"/>
    <mergeCell ref="W119:W122"/>
    <mergeCell ref="X119:X122"/>
    <mergeCell ref="Y119:Y122"/>
    <mergeCell ref="Z119:Z122"/>
    <mergeCell ref="AB119:AB122"/>
    <mergeCell ref="AC119:AC122"/>
    <mergeCell ref="AA120:AA122"/>
    <mergeCell ref="Q119:Q122"/>
    <mergeCell ref="R119:R122"/>
    <mergeCell ref="S119:S122"/>
    <mergeCell ref="T119:T122"/>
    <mergeCell ref="U119:U122"/>
    <mergeCell ref="V119:V122"/>
    <mergeCell ref="I119:I122"/>
    <mergeCell ref="K119:K122"/>
    <mergeCell ref="L119:M122"/>
    <mergeCell ref="N119:N122"/>
    <mergeCell ref="O119:O122"/>
    <mergeCell ref="P119:P122"/>
    <mergeCell ref="J120:J122"/>
    <mergeCell ref="AQ120:AQ122"/>
    <mergeCell ref="AR120:AR122"/>
    <mergeCell ref="AS120:AS122"/>
    <mergeCell ref="AT120:AT122"/>
    <mergeCell ref="AJ120:AJ122"/>
    <mergeCell ref="AK120:AK122"/>
    <mergeCell ref="AL120:AL122"/>
    <mergeCell ref="AM120:AM122"/>
    <mergeCell ref="AN120:AN122"/>
    <mergeCell ref="AO120:AO122"/>
    <mergeCell ref="AD120:AD122"/>
    <mergeCell ref="AE120:AE122"/>
    <mergeCell ref="AF120:AF122"/>
    <mergeCell ref="AG120:AG122"/>
    <mergeCell ref="AH120:AH122"/>
    <mergeCell ref="AI120:AI122"/>
    <mergeCell ref="N130:N132"/>
    <mergeCell ref="O130:O132"/>
    <mergeCell ref="P130:P132"/>
    <mergeCell ref="D128:D132"/>
    <mergeCell ref="E130:E132"/>
    <mergeCell ref="F130:F132"/>
    <mergeCell ref="G130:G132"/>
    <mergeCell ref="H130:H132"/>
    <mergeCell ref="I130:I132"/>
    <mergeCell ref="J130:J132"/>
    <mergeCell ref="K130:K132"/>
    <mergeCell ref="AV120:AV122"/>
    <mergeCell ref="AW120:AW122"/>
    <mergeCell ref="AX120:AX122"/>
    <mergeCell ref="AY120:AY122"/>
    <mergeCell ref="AZ120:AZ122"/>
    <mergeCell ref="BA120:BA122"/>
    <mergeCell ref="AP120:AP122"/>
    <mergeCell ref="AX130:AX132"/>
    <mergeCell ref="AY130:AY132"/>
    <mergeCell ref="AZ130:AZ132"/>
    <mergeCell ref="AU130:AU132"/>
    <mergeCell ref="AV130:AV132"/>
    <mergeCell ref="AW130:AW132"/>
    <mergeCell ref="AU120:AU122"/>
    <mergeCell ref="AO130:AO132"/>
    <mergeCell ref="AP130:AP132"/>
    <mergeCell ref="AQ130:AQ132"/>
    <mergeCell ref="AR130:AR132"/>
    <mergeCell ref="AS130:AS132"/>
    <mergeCell ref="AT130:AT132"/>
    <mergeCell ref="AI130:AI132"/>
    <mergeCell ref="AJ130:AJ132"/>
    <mergeCell ref="AK130:AK132"/>
    <mergeCell ref="AL130:AL132"/>
    <mergeCell ref="AM130:AM132"/>
    <mergeCell ref="AN130:AN132"/>
    <mergeCell ref="AC130:AC132"/>
    <mergeCell ref="AD130:AD132"/>
    <mergeCell ref="AE130:AE132"/>
    <mergeCell ref="AF130:AF132"/>
    <mergeCell ref="AG130:AG132"/>
    <mergeCell ref="AH130:AH132"/>
    <mergeCell ref="L140:L142"/>
    <mergeCell ref="N140:N142"/>
    <mergeCell ref="R140:R142"/>
    <mergeCell ref="S140:S142"/>
    <mergeCell ref="W130:W132"/>
    <mergeCell ref="X130:X132"/>
    <mergeCell ref="Y130:Y132"/>
    <mergeCell ref="Z130:Z132"/>
    <mergeCell ref="AA130:AA132"/>
    <mergeCell ref="AB130:AB132"/>
    <mergeCell ref="Q130:Q132"/>
    <mergeCell ref="R130:R132"/>
    <mergeCell ref="S130:S132"/>
    <mergeCell ref="T130:T132"/>
    <mergeCell ref="U130:U132"/>
    <mergeCell ref="V130:V132"/>
    <mergeCell ref="L130:L132"/>
    <mergeCell ref="M130:M132"/>
    <mergeCell ref="D138:D142"/>
    <mergeCell ref="Q138:Q142"/>
    <mergeCell ref="E139:E142"/>
    <mergeCell ref="F139:F142"/>
    <mergeCell ref="G139:G142"/>
    <mergeCell ref="H139:H142"/>
    <mergeCell ref="I139:I142"/>
    <mergeCell ref="J139:J142"/>
    <mergeCell ref="K139:K142"/>
    <mergeCell ref="M139:M142"/>
    <mergeCell ref="O139:O142"/>
    <mergeCell ref="P139:P142"/>
    <mergeCell ref="AW140:AW142"/>
    <mergeCell ref="AI140:AI142"/>
    <mergeCell ref="AJ140:AJ142"/>
    <mergeCell ref="AK140:AK142"/>
    <mergeCell ref="BX140:BX142"/>
    <mergeCell ref="BI140:BI142"/>
    <mergeCell ref="AX140:AX142"/>
    <mergeCell ref="AY140:AY142"/>
    <mergeCell ref="AZ140:AZ142"/>
    <mergeCell ref="BA140:BA142"/>
    <mergeCell ref="BB140:BB142"/>
    <mergeCell ref="BC140:BC142"/>
    <mergeCell ref="BV140:BV142"/>
    <mergeCell ref="BW140:BW142"/>
    <mergeCell ref="BF140:BF142"/>
    <mergeCell ref="BG140:BG142"/>
    <mergeCell ref="BH140:BH142"/>
    <mergeCell ref="BY140:BY142"/>
    <mergeCell ref="D148:D152"/>
    <mergeCell ref="R148:R152"/>
    <mergeCell ref="E149:E152"/>
    <mergeCell ref="F149:F152"/>
    <mergeCell ref="G149:G152"/>
    <mergeCell ref="H149:H152"/>
    <mergeCell ref="BP140:BP142"/>
    <mergeCell ref="BQ140:BQ142"/>
    <mergeCell ref="BR140:BR142"/>
    <mergeCell ref="BS140:BS142"/>
    <mergeCell ref="BT140:BT142"/>
    <mergeCell ref="BU140:BU142"/>
    <mergeCell ref="BJ140:BJ142"/>
    <mergeCell ref="BK140:BK142"/>
    <mergeCell ref="BL140:BL142"/>
    <mergeCell ref="BM140:BM142"/>
    <mergeCell ref="BN140:BN142"/>
    <mergeCell ref="BO140:BO142"/>
    <mergeCell ref="BD140:BD142"/>
    <mergeCell ref="BE140:BE142"/>
    <mergeCell ref="AR140:AR142"/>
    <mergeCell ref="AS140:AS142"/>
    <mergeCell ref="AT140:AT142"/>
    <mergeCell ref="I149:I152"/>
    <mergeCell ref="J149:J152"/>
    <mergeCell ref="M149:M152"/>
    <mergeCell ref="N149:N152"/>
    <mergeCell ref="P149:P152"/>
    <mergeCell ref="Q149:Q152"/>
    <mergeCell ref="K150:K152"/>
    <mergeCell ref="L150:L152"/>
    <mergeCell ref="O150:O152"/>
    <mergeCell ref="AF140:AF142"/>
    <mergeCell ref="AG140:AG142"/>
    <mergeCell ref="AH140:AH142"/>
    <mergeCell ref="S150:S152"/>
    <mergeCell ref="T150:T152"/>
    <mergeCell ref="U150:U152"/>
    <mergeCell ref="V150:V152"/>
    <mergeCell ref="W150:W152"/>
    <mergeCell ref="X150:X152"/>
    <mergeCell ref="T140:T142"/>
    <mergeCell ref="U140:U142"/>
    <mergeCell ref="V140:V142"/>
    <mergeCell ref="W140:W142"/>
    <mergeCell ref="X140:X142"/>
    <mergeCell ref="Y140:Y142"/>
    <mergeCell ref="AC140:AC142"/>
    <mergeCell ref="AD140:AD142"/>
    <mergeCell ref="AE140:AE142"/>
    <mergeCell ref="AH150:AH152"/>
    <mergeCell ref="Z140:Z142"/>
    <mergeCell ref="AA140:AA142"/>
    <mergeCell ref="AB140:AB142"/>
    <mergeCell ref="Y150:Y152"/>
    <mergeCell ref="Z150:Z152"/>
    <mergeCell ref="AA150:AA152"/>
    <mergeCell ref="AB150:AB152"/>
    <mergeCell ref="AC150:AC152"/>
    <mergeCell ref="AD150:AD152"/>
    <mergeCell ref="AK150:AK152"/>
    <mergeCell ref="AL150:AL152"/>
    <mergeCell ref="AM150:AM152"/>
    <mergeCell ref="AE150:AE152"/>
    <mergeCell ref="AF150:AF152"/>
    <mergeCell ref="AG150:AG152"/>
    <mergeCell ref="AQ150:AQ152"/>
    <mergeCell ref="AR150:AR152"/>
    <mergeCell ref="AS150:AS152"/>
    <mergeCell ref="AT150:AT152"/>
    <mergeCell ref="AU150:AU152"/>
    <mergeCell ref="AV150:AV152"/>
    <mergeCell ref="AI150:AI152"/>
    <mergeCell ref="AJ150:AJ152"/>
    <mergeCell ref="AL140:AL142"/>
    <mergeCell ref="AM140:AM142"/>
    <mergeCell ref="AN140:AN142"/>
    <mergeCell ref="AO140:AO142"/>
    <mergeCell ref="AP140:AP142"/>
    <mergeCell ref="AQ140:AQ142"/>
    <mergeCell ref="AN150:AN152"/>
    <mergeCell ref="AO150:AO152"/>
    <mergeCell ref="AP150:AP152"/>
    <mergeCell ref="AU140:AU142"/>
    <mergeCell ref="AV140:AV142"/>
    <mergeCell ref="BF150:BF152"/>
    <mergeCell ref="BG150:BG152"/>
    <mergeCell ref="BH150:BH152"/>
    <mergeCell ref="AW150:AW152"/>
    <mergeCell ref="AX150:AX152"/>
    <mergeCell ref="AY150:AY152"/>
    <mergeCell ref="AZ150:AZ152"/>
    <mergeCell ref="BA150:BA152"/>
    <mergeCell ref="BB150:BB152"/>
    <mergeCell ref="BC150:BC152"/>
    <mergeCell ref="BD150:BD152"/>
    <mergeCell ref="BE150:BE152"/>
    <mergeCell ref="BX150:BX152"/>
    <mergeCell ref="BY150:BY152"/>
    <mergeCell ref="BZ150:BZ152"/>
    <mergeCell ref="BO150:BO152"/>
    <mergeCell ref="BP150:BP152"/>
    <mergeCell ref="BQ150:BQ152"/>
    <mergeCell ref="BR150:BR152"/>
    <mergeCell ref="BS150:BS152"/>
    <mergeCell ref="BT150:BT152"/>
    <mergeCell ref="BI150:BI152"/>
    <mergeCell ref="BJ150:BJ152"/>
    <mergeCell ref="BK150:BK152"/>
    <mergeCell ref="BL150:BL152"/>
    <mergeCell ref="BM150:BM152"/>
    <mergeCell ref="BN150:BN152"/>
    <mergeCell ref="BU150:BU152"/>
    <mergeCell ref="BV150:BV152"/>
    <mergeCell ref="BW150:BW152"/>
  </mergeCells>
  <phoneticPr fontId="2"/>
  <pageMargins left="0.70866141732283472" right="0.70866141732283472" top="0.74803149606299213" bottom="0.74803149606299213" header="0.31496062992125984" footer="0.31496062992125984"/>
  <pageSetup paperSize="8" scale="75" orientation="landscape" verticalDpi="0" r:id="rId1"/>
  <headerFooter>
    <oddFooter>&amp;C(&amp;P/&amp;N)</oddFooter>
  </headerFooter>
  <rowBreaks count="1" manualBreakCount="1">
    <brk id="76" min="2" max="8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調査票</vt:lpstr>
      <vt:lpstr>Check</vt:lpstr>
      <vt:lpstr>Table</vt:lpstr>
      <vt:lpstr>Table!Print_Area</vt:lpstr>
      <vt:lpstr>調査票!Print_Area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M.Aicha</cp:lastModifiedBy>
  <cp:lastPrinted>2018-03-31T07:31:22Z</cp:lastPrinted>
  <dcterms:created xsi:type="dcterms:W3CDTF">2008-10-29T02:46:04Z</dcterms:created>
  <dcterms:modified xsi:type="dcterms:W3CDTF">2018-06-20T04:39:23Z</dcterms:modified>
</cp:coreProperties>
</file>