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sheet1" sheetId="1" r:id="rId1"/>
  </sheets>
  <definedNames>
    <definedName name="_xlnm.Print_Area" localSheetId="0">'sheet1'!$B$2:$T$103</definedName>
  </definedNames>
  <calcPr fullCalcOnLoad="1"/>
</workbook>
</file>

<file path=xl/sharedStrings.xml><?xml version="1.0" encoding="utf-8"?>
<sst xmlns="http://schemas.openxmlformats.org/spreadsheetml/2006/main" count="156" uniqueCount="129">
  <si>
    <t xml:space="preserve">米         </t>
  </si>
  <si>
    <t xml:space="preserve">雑穀・豆           </t>
  </si>
  <si>
    <t xml:space="preserve">野菜・果物         </t>
  </si>
  <si>
    <t xml:space="preserve">羊毛               </t>
  </si>
  <si>
    <t xml:space="preserve">その他の畜産品     </t>
  </si>
  <si>
    <t xml:space="preserve">水産品             </t>
  </si>
  <si>
    <t xml:space="preserve">その他の農産品     </t>
  </si>
  <si>
    <t xml:space="preserve">綿花               </t>
  </si>
  <si>
    <t xml:space="preserve">原木               </t>
  </si>
  <si>
    <t xml:space="preserve">製材               </t>
  </si>
  <si>
    <t xml:space="preserve">薪炭               </t>
  </si>
  <si>
    <t xml:space="preserve">その他の林産品     </t>
  </si>
  <si>
    <t xml:space="preserve">樹脂類             </t>
  </si>
  <si>
    <t xml:space="preserve">石炭               </t>
  </si>
  <si>
    <t xml:space="preserve">鉄鉱石             </t>
  </si>
  <si>
    <t xml:space="preserve">その他の金属鉱     </t>
  </si>
  <si>
    <t xml:space="preserve">砂利・砂・石材     </t>
  </si>
  <si>
    <t xml:space="preserve">石灰石             </t>
  </si>
  <si>
    <t xml:space="preserve">原油・天然ガス     </t>
  </si>
  <si>
    <t xml:space="preserve">りん鉱石           </t>
  </si>
  <si>
    <t xml:space="preserve">原塩               </t>
  </si>
  <si>
    <t xml:space="preserve">その他の非金属鉱物 </t>
  </si>
  <si>
    <t xml:space="preserve">鉄鋼               </t>
  </si>
  <si>
    <t xml:space="preserve">非鉄金属           </t>
  </si>
  <si>
    <t xml:space="preserve">金属製品           </t>
  </si>
  <si>
    <t xml:space="preserve">産業機械           </t>
  </si>
  <si>
    <t xml:space="preserve">電気機械           </t>
  </si>
  <si>
    <t xml:space="preserve">自動車             </t>
  </si>
  <si>
    <t xml:space="preserve">自動車部品         </t>
  </si>
  <si>
    <t xml:space="preserve">その他の輸送機械   </t>
  </si>
  <si>
    <t xml:space="preserve">その他の機械       </t>
  </si>
  <si>
    <t xml:space="preserve">精密機械           </t>
  </si>
  <si>
    <t xml:space="preserve">セメント           </t>
  </si>
  <si>
    <t xml:space="preserve">生コンクリート     </t>
  </si>
  <si>
    <t xml:space="preserve">セメント製品       </t>
  </si>
  <si>
    <t xml:space="preserve">ガラス・ガラス製品 </t>
  </si>
  <si>
    <t xml:space="preserve">その他の窯業品     </t>
  </si>
  <si>
    <t xml:space="preserve">陶磁器             </t>
  </si>
  <si>
    <t xml:space="preserve">重油               </t>
  </si>
  <si>
    <t xml:space="preserve">揮発油             </t>
  </si>
  <si>
    <t xml:space="preserve">その他の石油       </t>
  </si>
  <si>
    <t xml:space="preserve">その他の石油製品   </t>
  </si>
  <si>
    <t xml:space="preserve">ＬＮＧ・ＬＰＧ     </t>
  </si>
  <si>
    <t xml:space="preserve">コークス           </t>
  </si>
  <si>
    <t xml:space="preserve">その他の石炭製品   </t>
  </si>
  <si>
    <t xml:space="preserve">化学薬品           </t>
  </si>
  <si>
    <t xml:space="preserve">化学肥料           </t>
  </si>
  <si>
    <t xml:space="preserve">染料・顔料・塗料   </t>
  </si>
  <si>
    <t xml:space="preserve">合成樹脂           </t>
  </si>
  <si>
    <t xml:space="preserve">動植物性油脂       </t>
  </si>
  <si>
    <t xml:space="preserve">その他の化学工業品 </t>
  </si>
  <si>
    <t xml:space="preserve">パルプ             </t>
  </si>
  <si>
    <t xml:space="preserve">織物               </t>
  </si>
  <si>
    <t xml:space="preserve">砂糖               </t>
  </si>
  <si>
    <t xml:space="preserve">その他の食料工業品 </t>
  </si>
  <si>
    <t xml:space="preserve">飲料               </t>
  </si>
  <si>
    <t>書籍・印刷物・記録物</t>
  </si>
  <si>
    <t xml:space="preserve">がん具             </t>
  </si>
  <si>
    <t xml:space="preserve">衣服・身の回り品   </t>
  </si>
  <si>
    <t>文房具・運動娯楽用品</t>
  </si>
  <si>
    <t xml:space="preserve">家具・装備品       </t>
  </si>
  <si>
    <t xml:space="preserve">その他の日用品     </t>
  </si>
  <si>
    <t xml:space="preserve">木製品             </t>
  </si>
  <si>
    <t xml:space="preserve">その他の製造工業品 </t>
  </si>
  <si>
    <t xml:space="preserve">ゴム製品           </t>
  </si>
  <si>
    <t>金属製容器包装廃棄物</t>
  </si>
  <si>
    <t xml:space="preserve">糸         </t>
  </si>
  <si>
    <t>品　類　品　目</t>
  </si>
  <si>
    <t>農</t>
  </si>
  <si>
    <t>水</t>
  </si>
  <si>
    <t>産</t>
  </si>
  <si>
    <t>品</t>
  </si>
  <si>
    <t>林</t>
  </si>
  <si>
    <t>鉱</t>
  </si>
  <si>
    <t>金</t>
  </si>
  <si>
    <t>属</t>
  </si>
  <si>
    <t>機</t>
  </si>
  <si>
    <t>械</t>
  </si>
  <si>
    <t>工</t>
  </si>
  <si>
    <t>業</t>
  </si>
  <si>
    <t>学</t>
  </si>
  <si>
    <t>化</t>
  </si>
  <si>
    <t>軽</t>
  </si>
  <si>
    <t>雑</t>
  </si>
  <si>
    <t>特</t>
  </si>
  <si>
    <t>殊</t>
  </si>
  <si>
    <t>紙</t>
  </si>
  <si>
    <t>計</t>
  </si>
  <si>
    <t xml:space="preserve">麦         </t>
  </si>
  <si>
    <t>合　　　　　　　計</t>
  </si>
  <si>
    <t>その他</t>
  </si>
  <si>
    <t>鉄　　　　道</t>
  </si>
  <si>
    <t>鉄　　道　　　コンテナ</t>
  </si>
  <si>
    <t>車　扱　　　　その他</t>
  </si>
  <si>
    <t>自家用　　　トラック</t>
  </si>
  <si>
    <t>一車貸切</t>
  </si>
  <si>
    <t>宅配便等　　混載</t>
  </si>
  <si>
    <t>トレーラー</t>
  </si>
  <si>
    <t>営　業　用　ト　ラ　ッ　ク</t>
  </si>
  <si>
    <t>ト　　　　　　　ラ　　　　　　　ッ　　　　　　　ク</t>
  </si>
  <si>
    <t>フェリー</t>
  </si>
  <si>
    <t>コンテナ船</t>
  </si>
  <si>
    <t>ＲＯＲＯ船</t>
  </si>
  <si>
    <t>その他　　　　船　舶</t>
  </si>
  <si>
    <t>海　　　　　　　運</t>
  </si>
  <si>
    <t>航　空</t>
  </si>
  <si>
    <t>合　計</t>
  </si>
  <si>
    <t>廃自動車</t>
  </si>
  <si>
    <t>廃家電</t>
  </si>
  <si>
    <t>金属スクラップ</t>
  </si>
  <si>
    <t>排</t>
  </si>
  <si>
    <t>使用済みガラスびん</t>
  </si>
  <si>
    <t>その他容器包装廃棄物</t>
  </si>
  <si>
    <t>出</t>
  </si>
  <si>
    <t>古紙</t>
  </si>
  <si>
    <t>廃プラスチック類</t>
  </si>
  <si>
    <t>燃え殻</t>
  </si>
  <si>
    <t>物</t>
  </si>
  <si>
    <t>汚泥</t>
  </si>
  <si>
    <t>鉱さい</t>
  </si>
  <si>
    <t>ばいじん</t>
  </si>
  <si>
    <t>その他の産業廃棄物</t>
  </si>
  <si>
    <t>動植物性飼肥料</t>
  </si>
  <si>
    <t>金属製輸送用容器</t>
  </si>
  <si>
    <t>その他の輸送用容器</t>
  </si>
  <si>
    <t>取り合せ品</t>
  </si>
  <si>
    <t>表Ⅰ－２－11　品類品目・代表輸送機関別流動量　－件数－</t>
  </si>
  <si>
    <t>(３日間調査　単位：件）</t>
  </si>
  <si>
    <t xml:space="preserve">代 表 輸 送 機 関 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</si>
</sst>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;\-#,##0;"/>
  </numFmts>
  <fonts count="11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12"/>
      <name val="ＭＳ Ｐ明朝"/>
      <family val="1"/>
    </font>
    <font>
      <sz val="10"/>
      <color indexed="8"/>
      <name val="ＭＳ Ｐ明朝"/>
      <family val="1"/>
    </font>
    <font>
      <b/>
      <sz val="10"/>
      <name val="ＭＳ Ｐ明朝"/>
      <family val="1"/>
    </font>
    <font>
      <sz val="15.5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38" fontId="3" fillId="0" borderId="0" xfId="17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38" fontId="3" fillId="0" borderId="2" xfId="17" applyNumberFormat="1" applyFont="1" applyBorder="1" applyAlignment="1">
      <alignment horizontal="center" vertical="center"/>
    </xf>
    <xf numFmtId="38" fontId="3" fillId="0" borderId="3" xfId="17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5" xfId="17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3" fillId="0" borderId="7" xfId="17" applyNumberFormat="1" applyFont="1" applyBorder="1" applyAlignment="1">
      <alignment horizontal="distributed" vertical="center"/>
    </xf>
    <xf numFmtId="38" fontId="3" fillId="0" borderId="8" xfId="17" applyNumberFormat="1" applyFont="1" applyBorder="1" applyAlignment="1">
      <alignment horizontal="distributed" vertical="center"/>
    </xf>
    <xf numFmtId="38" fontId="3" fillId="0" borderId="0" xfId="17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3" fillId="0" borderId="11" xfId="17" applyNumberFormat="1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38" fontId="3" fillId="0" borderId="12" xfId="17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3" fillId="0" borderId="0" xfId="17" applyNumberFormat="1" applyFont="1" applyFill="1" applyAlignment="1">
      <alignment vertical="center"/>
    </xf>
    <xf numFmtId="38" fontId="3" fillId="0" borderId="0" xfId="17" applyNumberFormat="1" applyFont="1" applyFill="1" applyAlignment="1">
      <alignment horizontal="distributed" vertical="center"/>
    </xf>
    <xf numFmtId="185" fontId="3" fillId="0" borderId="13" xfId="17" applyNumberFormat="1" applyFont="1" applyBorder="1" applyAlignment="1">
      <alignment vertical="center"/>
    </xf>
    <xf numFmtId="185" fontId="3" fillId="0" borderId="14" xfId="17" applyNumberFormat="1" applyFont="1" applyBorder="1" applyAlignment="1">
      <alignment vertical="center"/>
    </xf>
    <xf numFmtId="185" fontId="3" fillId="0" borderId="5" xfId="17" applyNumberFormat="1" applyFont="1" applyBorder="1" applyAlignment="1">
      <alignment vertical="center"/>
    </xf>
    <xf numFmtId="185" fontId="3" fillId="0" borderId="15" xfId="17" applyNumberFormat="1" applyFont="1" applyBorder="1" applyAlignment="1">
      <alignment vertical="center"/>
    </xf>
    <xf numFmtId="185" fontId="3" fillId="0" borderId="16" xfId="17" applyNumberFormat="1" applyFont="1" applyBorder="1" applyAlignment="1">
      <alignment vertical="center"/>
    </xf>
    <xf numFmtId="185" fontId="3" fillId="0" borderId="17" xfId="17" applyNumberFormat="1" applyFont="1" applyBorder="1" applyAlignment="1">
      <alignment vertical="center"/>
    </xf>
    <xf numFmtId="185" fontId="3" fillId="0" borderId="18" xfId="17" applyNumberFormat="1" applyFont="1" applyBorder="1" applyAlignment="1">
      <alignment vertical="center"/>
    </xf>
    <xf numFmtId="185" fontId="3" fillId="0" borderId="19" xfId="17" applyNumberFormat="1" applyFont="1" applyBorder="1" applyAlignment="1">
      <alignment vertical="center"/>
    </xf>
    <xf numFmtId="185" fontId="3" fillId="0" borderId="20" xfId="17" applyNumberFormat="1" applyFont="1" applyBorder="1" applyAlignment="1">
      <alignment vertical="center"/>
    </xf>
    <xf numFmtId="185" fontId="3" fillId="0" borderId="21" xfId="17" applyNumberFormat="1" applyFont="1" applyBorder="1" applyAlignment="1">
      <alignment vertical="center"/>
    </xf>
    <xf numFmtId="38" fontId="3" fillId="0" borderId="8" xfId="17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85" fontId="3" fillId="0" borderId="22" xfId="17" applyNumberFormat="1" applyFont="1" applyBorder="1" applyAlignment="1">
      <alignment vertical="center"/>
    </xf>
    <xf numFmtId="185" fontId="3" fillId="0" borderId="7" xfId="17" applyNumberFormat="1" applyFont="1" applyBorder="1" applyAlignment="1">
      <alignment vertical="center"/>
    </xf>
    <xf numFmtId="185" fontId="3" fillId="0" borderId="8" xfId="17" applyNumberFormat="1" applyFont="1" applyBorder="1" applyAlignment="1">
      <alignment vertical="center"/>
    </xf>
    <xf numFmtId="185" fontId="3" fillId="0" borderId="23" xfId="17" applyNumberFormat="1" applyFont="1" applyBorder="1" applyAlignment="1">
      <alignment vertical="center"/>
    </xf>
    <xf numFmtId="185" fontId="3" fillId="0" borderId="11" xfId="17" applyNumberFormat="1" applyFont="1" applyBorder="1" applyAlignment="1">
      <alignment vertical="center"/>
    </xf>
    <xf numFmtId="185" fontId="3" fillId="0" borderId="24" xfId="17" applyNumberFormat="1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38" fontId="3" fillId="0" borderId="25" xfId="17" applyNumberFormat="1" applyFont="1" applyBorder="1" applyAlignment="1">
      <alignment horizontal="center" vertical="center"/>
    </xf>
    <xf numFmtId="38" fontId="3" fillId="0" borderId="26" xfId="17" applyNumberFormat="1" applyFont="1" applyBorder="1" applyAlignment="1">
      <alignment horizontal="center" vertical="center"/>
    </xf>
    <xf numFmtId="38" fontId="3" fillId="0" borderId="8" xfId="17" applyNumberFormat="1" applyFont="1" applyBorder="1" applyAlignment="1">
      <alignment horizontal="center" vertical="center" wrapText="1"/>
    </xf>
    <xf numFmtId="38" fontId="3" fillId="0" borderId="11" xfId="17" applyNumberFormat="1" applyFont="1" applyBorder="1" applyAlignment="1">
      <alignment horizontal="center" vertical="center" wrapText="1"/>
    </xf>
    <xf numFmtId="38" fontId="3" fillId="0" borderId="8" xfId="17" applyNumberFormat="1" applyFont="1" applyBorder="1" applyAlignment="1">
      <alignment horizontal="center" vertical="center"/>
    </xf>
    <xf numFmtId="38" fontId="3" fillId="0" borderId="11" xfId="17" applyNumberFormat="1" applyFont="1" applyBorder="1" applyAlignment="1">
      <alignment horizontal="center" vertical="center"/>
    </xf>
    <xf numFmtId="38" fontId="3" fillId="0" borderId="16" xfId="17" applyNumberFormat="1" applyFont="1" applyBorder="1" applyAlignment="1">
      <alignment horizontal="center" vertical="center"/>
    </xf>
    <xf numFmtId="38" fontId="3" fillId="0" borderId="10" xfId="17" applyNumberFormat="1" applyFont="1" applyBorder="1" applyAlignment="1">
      <alignment horizontal="center" vertical="center"/>
    </xf>
    <xf numFmtId="38" fontId="3" fillId="0" borderId="7" xfId="17" applyNumberFormat="1" applyFont="1" applyBorder="1" applyAlignment="1">
      <alignment horizontal="center" vertical="center" wrapText="1"/>
    </xf>
    <xf numFmtId="38" fontId="3" fillId="0" borderId="5" xfId="17" applyNumberFormat="1" applyFont="1" applyBorder="1" applyAlignment="1">
      <alignment horizontal="center" vertical="center"/>
    </xf>
    <xf numFmtId="38" fontId="3" fillId="0" borderId="18" xfId="17" applyNumberFormat="1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29" xfId="17" applyNumberFormat="1" applyFont="1" applyBorder="1" applyAlignment="1">
      <alignment horizontal="center" vertical="center"/>
    </xf>
    <xf numFmtId="38" fontId="3" fillId="0" borderId="30" xfId="17" applyNumberFormat="1" applyFont="1" applyBorder="1" applyAlignment="1">
      <alignment horizontal="center" vertical="center"/>
    </xf>
    <xf numFmtId="38" fontId="3" fillId="0" borderId="15" xfId="17" applyNumberFormat="1" applyFont="1" applyBorder="1" applyAlignment="1">
      <alignment horizontal="center" vertical="center"/>
    </xf>
    <xf numFmtId="38" fontId="3" fillId="0" borderId="19" xfId="17" applyNumberFormat="1" applyFont="1" applyBorder="1" applyAlignment="1">
      <alignment horizontal="center" vertical="center"/>
    </xf>
    <xf numFmtId="38" fontId="3" fillId="0" borderId="13" xfId="17" applyNumberFormat="1" applyFont="1" applyBorder="1" applyAlignment="1">
      <alignment horizontal="center" vertical="center" wrapText="1"/>
    </xf>
    <xf numFmtId="38" fontId="3" fillId="0" borderId="5" xfId="17" applyNumberFormat="1" applyFont="1" applyBorder="1" applyAlignment="1">
      <alignment horizontal="center" vertical="center" wrapText="1"/>
    </xf>
    <xf numFmtId="38" fontId="3" fillId="0" borderId="18" xfId="17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05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G1" sqref="G1"/>
      <selection pane="bottomLeft" activeCell="A17" sqref="A17"/>
      <selection pane="bottomRight" activeCell="A1" sqref="A1"/>
    </sheetView>
  </sheetViews>
  <sheetFormatPr defaultColWidth="8.796875" defaultRowHeight="14.25"/>
  <cols>
    <col min="1" max="1" width="2.59765625" style="3" customWidth="1"/>
    <col min="2" max="2" width="4.19921875" style="1" customWidth="1"/>
    <col min="3" max="3" width="20.59765625" style="1" customWidth="1"/>
    <col min="4" max="11" width="9.59765625" style="2" customWidth="1"/>
    <col min="12" max="12" width="9.59765625" style="3" customWidth="1"/>
    <col min="13" max="20" width="9.59765625" style="2" customWidth="1"/>
    <col min="21" max="21" width="9.59765625" style="3" customWidth="1"/>
    <col min="22" max="63" width="9" style="3" customWidth="1"/>
    <col min="64" max="64" width="9" style="4" customWidth="1"/>
    <col min="65" max="16384" width="9" style="3" customWidth="1"/>
  </cols>
  <sheetData>
    <row r="1" spans="2:7" s="23" customFormat="1" ht="13.5" customHeight="1">
      <c r="B1" s="24"/>
      <c r="D1" s="26"/>
      <c r="G1" s="25"/>
    </row>
    <row r="2" spans="2:12" s="38" customFormat="1" ht="13.5">
      <c r="B2" s="39" t="s">
        <v>126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ht="12" customHeight="1"/>
    <row r="4" spans="3:64" ht="12" customHeight="1">
      <c r="C4" s="5"/>
      <c r="K4" s="6"/>
      <c r="L4" s="6"/>
      <c r="S4" s="3"/>
      <c r="T4" s="6" t="s">
        <v>127</v>
      </c>
      <c r="BL4" s="3"/>
    </row>
    <row r="5" spans="2:64" ht="12" customHeight="1">
      <c r="B5" s="7"/>
      <c r="C5" s="46" t="s">
        <v>128</v>
      </c>
      <c r="D5" s="47" t="s">
        <v>91</v>
      </c>
      <c r="E5" s="48"/>
      <c r="F5" s="9"/>
      <c r="G5" s="47" t="s">
        <v>99</v>
      </c>
      <c r="H5" s="48"/>
      <c r="I5" s="48"/>
      <c r="J5" s="48"/>
      <c r="K5" s="48"/>
      <c r="L5" s="48"/>
      <c r="M5" s="9"/>
      <c r="N5" s="47" t="s">
        <v>104</v>
      </c>
      <c r="O5" s="48"/>
      <c r="P5" s="48"/>
      <c r="Q5" s="8"/>
      <c r="R5" s="62" t="s">
        <v>105</v>
      </c>
      <c r="S5" s="62" t="s">
        <v>90</v>
      </c>
      <c r="T5" s="63" t="s">
        <v>106</v>
      </c>
      <c r="BL5" s="3"/>
    </row>
    <row r="6" spans="2:64" ht="12" customHeight="1">
      <c r="B6" s="10"/>
      <c r="C6" s="11"/>
      <c r="D6" s="55" t="s">
        <v>92</v>
      </c>
      <c r="E6" s="55" t="s">
        <v>93</v>
      </c>
      <c r="F6" s="3"/>
      <c r="G6" s="55" t="s">
        <v>94</v>
      </c>
      <c r="H6" s="53" t="s">
        <v>98</v>
      </c>
      <c r="I6" s="54"/>
      <c r="J6" s="54"/>
      <c r="K6" s="22"/>
      <c r="L6" s="66" t="s">
        <v>100</v>
      </c>
      <c r="M6" s="37"/>
      <c r="N6" s="55" t="s">
        <v>101</v>
      </c>
      <c r="O6" s="55" t="s">
        <v>102</v>
      </c>
      <c r="P6" s="55" t="s">
        <v>103</v>
      </c>
      <c r="Q6" s="3"/>
      <c r="R6" s="51"/>
      <c r="S6" s="51"/>
      <c r="T6" s="64"/>
      <c r="BL6" s="3"/>
    </row>
    <row r="7" spans="2:64" ht="12" customHeight="1">
      <c r="B7" s="10"/>
      <c r="C7" s="11"/>
      <c r="D7" s="49"/>
      <c r="E7" s="49"/>
      <c r="F7" s="12" t="s">
        <v>87</v>
      </c>
      <c r="G7" s="49"/>
      <c r="H7" s="49" t="s">
        <v>96</v>
      </c>
      <c r="I7" s="51" t="s">
        <v>95</v>
      </c>
      <c r="J7" s="51" t="s">
        <v>97</v>
      </c>
      <c r="K7" s="56" t="s">
        <v>87</v>
      </c>
      <c r="L7" s="67"/>
      <c r="M7" s="37" t="s">
        <v>87</v>
      </c>
      <c r="N7" s="49"/>
      <c r="O7" s="49"/>
      <c r="P7" s="49"/>
      <c r="Q7" s="12" t="s">
        <v>87</v>
      </c>
      <c r="R7" s="51"/>
      <c r="S7" s="51"/>
      <c r="T7" s="64"/>
      <c r="BL7" s="3"/>
    </row>
    <row r="8" spans="2:64" ht="12" customHeight="1">
      <c r="B8" s="60" t="s">
        <v>67</v>
      </c>
      <c r="C8" s="61"/>
      <c r="D8" s="50"/>
      <c r="E8" s="50"/>
      <c r="F8" s="12"/>
      <c r="G8" s="50"/>
      <c r="H8" s="50"/>
      <c r="I8" s="52"/>
      <c r="J8" s="52"/>
      <c r="K8" s="57"/>
      <c r="L8" s="68"/>
      <c r="M8" s="37"/>
      <c r="N8" s="50"/>
      <c r="O8" s="50"/>
      <c r="P8" s="50"/>
      <c r="Q8" s="12"/>
      <c r="R8" s="52"/>
      <c r="S8" s="52"/>
      <c r="T8" s="65"/>
      <c r="BL8" s="3"/>
    </row>
    <row r="9" spans="2:20" ht="12" customHeight="1">
      <c r="B9" s="13"/>
      <c r="C9" s="14" t="s">
        <v>88</v>
      </c>
      <c r="D9" s="27">
        <v>28.9953</v>
      </c>
      <c r="E9" s="27">
        <v>0</v>
      </c>
      <c r="F9" s="27">
        <f>+D9+E9</f>
        <v>28.9953</v>
      </c>
      <c r="G9" s="27">
        <v>2165.2647</v>
      </c>
      <c r="H9" s="27">
        <v>1245.5584</v>
      </c>
      <c r="I9" s="27">
        <v>9170.1177</v>
      </c>
      <c r="J9" s="27">
        <v>210.6775</v>
      </c>
      <c r="K9" s="27">
        <f>SUM(H9:J9)</f>
        <v>10626.3536</v>
      </c>
      <c r="L9" s="27">
        <v>78.9882</v>
      </c>
      <c r="M9" s="41">
        <f aca="true" t="shared" si="0" ref="M9:M40">+G9+K9+L9</f>
        <v>12870.6065</v>
      </c>
      <c r="N9" s="27">
        <v>0</v>
      </c>
      <c r="O9" s="27">
        <v>7.187</v>
      </c>
      <c r="P9" s="27">
        <v>0</v>
      </c>
      <c r="Q9" s="27">
        <f>SUM(N9:P9)</f>
        <v>7.187</v>
      </c>
      <c r="R9" s="27">
        <v>0</v>
      </c>
      <c r="S9" s="27">
        <v>131.5624</v>
      </c>
      <c r="T9" s="28">
        <f aca="true" t="shared" si="1" ref="T9:T40">+F9+M9+Q9+R9+S9</f>
        <v>13038.351200000001</v>
      </c>
    </row>
    <row r="10" spans="2:20" ht="12" customHeight="1">
      <c r="B10" s="10" t="s">
        <v>68</v>
      </c>
      <c r="C10" s="15" t="s">
        <v>0</v>
      </c>
      <c r="D10" s="29">
        <v>134.1186</v>
      </c>
      <c r="E10" s="29">
        <v>0</v>
      </c>
      <c r="F10" s="29">
        <f aca="true" t="shared" si="2" ref="F10:F73">+D10+E10</f>
        <v>134.1186</v>
      </c>
      <c r="G10" s="29">
        <v>53159.5512</v>
      </c>
      <c r="H10" s="29">
        <v>31333.3419</v>
      </c>
      <c r="I10" s="29">
        <v>28470.4384</v>
      </c>
      <c r="J10" s="29">
        <v>395.2727</v>
      </c>
      <c r="K10" s="29">
        <f aca="true" t="shared" si="3" ref="K10:K73">SUM(H10:J10)</f>
        <v>60199.053</v>
      </c>
      <c r="L10" s="29">
        <v>654.9975</v>
      </c>
      <c r="M10" s="42">
        <f t="shared" si="0"/>
        <v>114013.6017</v>
      </c>
      <c r="N10" s="29">
        <v>0</v>
      </c>
      <c r="O10" s="29">
        <v>0</v>
      </c>
      <c r="P10" s="29">
        <v>0</v>
      </c>
      <c r="Q10" s="29">
        <f aca="true" t="shared" si="4" ref="Q10:Q73">SUM(N10:P10)</f>
        <v>0</v>
      </c>
      <c r="R10" s="29">
        <v>0</v>
      </c>
      <c r="S10" s="29">
        <v>46.0416</v>
      </c>
      <c r="T10" s="30">
        <f t="shared" si="1"/>
        <v>114193.7619</v>
      </c>
    </row>
    <row r="11" spans="2:20" ht="12" customHeight="1">
      <c r="B11" s="10"/>
      <c r="C11" s="15" t="s">
        <v>1</v>
      </c>
      <c r="D11" s="29">
        <v>45.1262</v>
      </c>
      <c r="E11" s="29">
        <v>0</v>
      </c>
      <c r="F11" s="29">
        <f t="shared" si="2"/>
        <v>45.1262</v>
      </c>
      <c r="G11" s="29">
        <v>6114.3321</v>
      </c>
      <c r="H11" s="29">
        <v>27352.825</v>
      </c>
      <c r="I11" s="29">
        <v>10420.012</v>
      </c>
      <c r="J11" s="29">
        <v>218.8107</v>
      </c>
      <c r="K11" s="29">
        <f t="shared" si="3"/>
        <v>37991.6477</v>
      </c>
      <c r="L11" s="29">
        <v>291.2532</v>
      </c>
      <c r="M11" s="42">
        <f t="shared" si="0"/>
        <v>44397.233</v>
      </c>
      <c r="N11" s="29">
        <v>0</v>
      </c>
      <c r="O11" s="29">
        <v>4.498</v>
      </c>
      <c r="P11" s="29">
        <v>30.8574</v>
      </c>
      <c r="Q11" s="29">
        <f t="shared" si="4"/>
        <v>35.355399999999996</v>
      </c>
      <c r="R11" s="29">
        <v>0</v>
      </c>
      <c r="S11" s="29">
        <v>205.4356</v>
      </c>
      <c r="T11" s="30">
        <f t="shared" si="1"/>
        <v>44683.1502</v>
      </c>
    </row>
    <row r="12" spans="2:20" ht="12" customHeight="1">
      <c r="B12" s="10" t="s">
        <v>69</v>
      </c>
      <c r="C12" s="15" t="s">
        <v>2</v>
      </c>
      <c r="D12" s="29">
        <v>228.2933</v>
      </c>
      <c r="E12" s="29">
        <v>0</v>
      </c>
      <c r="F12" s="29">
        <f t="shared" si="2"/>
        <v>228.2933</v>
      </c>
      <c r="G12" s="29">
        <v>144703.2545</v>
      </c>
      <c r="H12" s="29">
        <v>60224.0631</v>
      </c>
      <c r="I12" s="29">
        <v>70430.8555</v>
      </c>
      <c r="J12" s="29">
        <v>550.6891</v>
      </c>
      <c r="K12" s="29">
        <f t="shared" si="3"/>
        <v>131205.6077</v>
      </c>
      <c r="L12" s="29">
        <v>3505.5859</v>
      </c>
      <c r="M12" s="42">
        <f t="shared" si="0"/>
        <v>279414.4481</v>
      </c>
      <c r="N12" s="29">
        <v>346.5394</v>
      </c>
      <c r="O12" s="29">
        <v>319.12</v>
      </c>
      <c r="P12" s="29">
        <v>3.3427</v>
      </c>
      <c r="Q12" s="29">
        <f t="shared" si="4"/>
        <v>669.0021</v>
      </c>
      <c r="R12" s="29">
        <v>329.5325</v>
      </c>
      <c r="S12" s="29">
        <v>273.5389</v>
      </c>
      <c r="T12" s="30">
        <f t="shared" si="1"/>
        <v>280914.81489999994</v>
      </c>
    </row>
    <row r="13" spans="2:20" ht="12" customHeight="1">
      <c r="B13" s="10"/>
      <c r="C13" s="15" t="s">
        <v>3</v>
      </c>
      <c r="D13" s="29">
        <v>0</v>
      </c>
      <c r="E13" s="29">
        <v>0</v>
      </c>
      <c r="F13" s="29">
        <f t="shared" si="2"/>
        <v>0</v>
      </c>
      <c r="G13" s="29">
        <v>11.604</v>
      </c>
      <c r="H13" s="29">
        <v>151.2126</v>
      </c>
      <c r="I13" s="29">
        <v>8.034</v>
      </c>
      <c r="J13" s="29">
        <v>0</v>
      </c>
      <c r="K13" s="29">
        <f t="shared" si="3"/>
        <v>159.2466</v>
      </c>
      <c r="L13" s="29">
        <v>7.2006</v>
      </c>
      <c r="M13" s="42">
        <f t="shared" si="0"/>
        <v>178.0512</v>
      </c>
      <c r="N13" s="29">
        <v>0</v>
      </c>
      <c r="O13" s="29">
        <v>0</v>
      </c>
      <c r="P13" s="29">
        <v>0</v>
      </c>
      <c r="Q13" s="29">
        <f t="shared" si="4"/>
        <v>0</v>
      </c>
      <c r="R13" s="29">
        <v>0</v>
      </c>
      <c r="S13" s="29">
        <v>0</v>
      </c>
      <c r="T13" s="30">
        <f t="shared" si="1"/>
        <v>178.0512</v>
      </c>
    </row>
    <row r="14" spans="2:20" ht="12" customHeight="1">
      <c r="B14" s="10" t="s">
        <v>70</v>
      </c>
      <c r="C14" s="15" t="s">
        <v>4</v>
      </c>
      <c r="D14" s="29">
        <v>77.4628</v>
      </c>
      <c r="E14" s="29">
        <v>0</v>
      </c>
      <c r="F14" s="29">
        <f t="shared" si="2"/>
        <v>77.4628</v>
      </c>
      <c r="G14" s="29">
        <v>228234.1758</v>
      </c>
      <c r="H14" s="29">
        <v>98903.1527</v>
      </c>
      <c r="I14" s="29">
        <v>47295.8832</v>
      </c>
      <c r="J14" s="29">
        <v>1670.0005</v>
      </c>
      <c r="K14" s="29">
        <f t="shared" si="3"/>
        <v>147869.0364</v>
      </c>
      <c r="L14" s="29">
        <v>2086.2839</v>
      </c>
      <c r="M14" s="42">
        <f t="shared" si="0"/>
        <v>378189.4961</v>
      </c>
      <c r="N14" s="29">
        <v>120.4347</v>
      </c>
      <c r="O14" s="29">
        <v>237.2698</v>
      </c>
      <c r="P14" s="29">
        <v>0</v>
      </c>
      <c r="Q14" s="29">
        <f t="shared" si="4"/>
        <v>357.7045</v>
      </c>
      <c r="R14" s="29">
        <v>1311.2924</v>
      </c>
      <c r="S14" s="29">
        <v>237.3358</v>
      </c>
      <c r="T14" s="30">
        <f t="shared" si="1"/>
        <v>380173.29159999994</v>
      </c>
    </row>
    <row r="15" spans="2:20" ht="12" customHeight="1">
      <c r="B15" s="10"/>
      <c r="C15" s="15" t="s">
        <v>5</v>
      </c>
      <c r="D15" s="29">
        <v>75.3502</v>
      </c>
      <c r="E15" s="29">
        <v>0</v>
      </c>
      <c r="F15" s="29">
        <f t="shared" si="2"/>
        <v>75.3502</v>
      </c>
      <c r="G15" s="29">
        <v>189036.5255</v>
      </c>
      <c r="H15" s="29">
        <v>223678.2827</v>
      </c>
      <c r="I15" s="29">
        <v>130238.7408</v>
      </c>
      <c r="J15" s="29">
        <v>79.4097</v>
      </c>
      <c r="K15" s="29">
        <f t="shared" si="3"/>
        <v>353996.4332</v>
      </c>
      <c r="L15" s="29">
        <v>13257.8306</v>
      </c>
      <c r="M15" s="42">
        <f t="shared" si="0"/>
        <v>556290.7893000001</v>
      </c>
      <c r="N15" s="29">
        <v>174.1131</v>
      </c>
      <c r="O15" s="29">
        <v>1048.2307</v>
      </c>
      <c r="P15" s="29">
        <v>101.3215</v>
      </c>
      <c r="Q15" s="29">
        <f t="shared" si="4"/>
        <v>1323.6653000000001</v>
      </c>
      <c r="R15" s="29">
        <v>2369.4048</v>
      </c>
      <c r="S15" s="29">
        <v>737.6683</v>
      </c>
      <c r="T15" s="30">
        <f t="shared" si="1"/>
        <v>560796.8779000001</v>
      </c>
    </row>
    <row r="16" spans="2:20" ht="12" customHeight="1">
      <c r="B16" s="10" t="s">
        <v>71</v>
      </c>
      <c r="C16" s="15" t="s">
        <v>7</v>
      </c>
      <c r="D16" s="29">
        <v>0</v>
      </c>
      <c r="E16" s="29">
        <v>0</v>
      </c>
      <c r="F16" s="29">
        <f t="shared" si="2"/>
        <v>0</v>
      </c>
      <c r="G16" s="29">
        <v>0</v>
      </c>
      <c r="H16" s="29">
        <v>11.9174</v>
      </c>
      <c r="I16" s="29">
        <v>17.2353</v>
      </c>
      <c r="J16" s="29">
        <v>0</v>
      </c>
      <c r="K16" s="29">
        <f t="shared" si="3"/>
        <v>29.1527</v>
      </c>
      <c r="L16" s="29">
        <v>0</v>
      </c>
      <c r="M16" s="42">
        <f t="shared" si="0"/>
        <v>29.1527</v>
      </c>
      <c r="N16" s="29">
        <v>0</v>
      </c>
      <c r="O16" s="29">
        <v>0</v>
      </c>
      <c r="P16" s="29">
        <v>0</v>
      </c>
      <c r="Q16" s="29">
        <f t="shared" si="4"/>
        <v>0</v>
      </c>
      <c r="R16" s="29">
        <v>0</v>
      </c>
      <c r="S16" s="29">
        <v>0</v>
      </c>
      <c r="T16" s="30">
        <f t="shared" si="1"/>
        <v>29.1527</v>
      </c>
    </row>
    <row r="17" spans="2:20" ht="12" customHeight="1">
      <c r="B17" s="10"/>
      <c r="C17" s="15" t="s">
        <v>6</v>
      </c>
      <c r="D17" s="29">
        <v>220.3739</v>
      </c>
      <c r="E17" s="29">
        <v>0</v>
      </c>
      <c r="F17" s="29">
        <f t="shared" si="2"/>
        <v>220.3739</v>
      </c>
      <c r="G17" s="29">
        <v>43850.358</v>
      </c>
      <c r="H17" s="29">
        <v>394184.6969</v>
      </c>
      <c r="I17" s="29">
        <v>8039.9758</v>
      </c>
      <c r="J17" s="29">
        <v>258.481</v>
      </c>
      <c r="K17" s="29">
        <f t="shared" si="3"/>
        <v>402483.1537</v>
      </c>
      <c r="L17" s="29">
        <v>2240.5288</v>
      </c>
      <c r="M17" s="42">
        <f t="shared" si="0"/>
        <v>448574.0405</v>
      </c>
      <c r="N17" s="29">
        <v>51.6567</v>
      </c>
      <c r="O17" s="29">
        <v>35.7929</v>
      </c>
      <c r="P17" s="29">
        <v>92.6289</v>
      </c>
      <c r="Q17" s="29">
        <f t="shared" si="4"/>
        <v>180.07850000000002</v>
      </c>
      <c r="R17" s="29">
        <v>1207.8176</v>
      </c>
      <c r="S17" s="29">
        <v>52.257</v>
      </c>
      <c r="T17" s="30">
        <f t="shared" si="1"/>
        <v>450234.5675</v>
      </c>
    </row>
    <row r="18" spans="2:64" ht="12" customHeight="1">
      <c r="B18" s="17"/>
      <c r="C18" s="18" t="s">
        <v>87</v>
      </c>
      <c r="D18" s="31">
        <f>SUM(D9:D17)</f>
        <v>809.7203</v>
      </c>
      <c r="E18" s="31">
        <f>SUM(E9:E17)</f>
        <v>0</v>
      </c>
      <c r="F18" s="31">
        <f t="shared" si="2"/>
        <v>809.7203</v>
      </c>
      <c r="G18" s="31">
        <f>SUM(G9:G17)</f>
        <v>667275.0658</v>
      </c>
      <c r="H18" s="31">
        <f>SUM(H9:H17)</f>
        <v>837085.0507</v>
      </c>
      <c r="I18" s="31">
        <f>SUM(I9:I17)</f>
        <v>304091.29270000005</v>
      </c>
      <c r="J18" s="31">
        <f>SUM(J9:J17)</f>
        <v>3383.3412</v>
      </c>
      <c r="K18" s="31">
        <f t="shared" si="3"/>
        <v>1144559.6846</v>
      </c>
      <c r="L18" s="31">
        <f>SUM(L9:L17)</f>
        <v>22122.668700000002</v>
      </c>
      <c r="M18" s="43">
        <f t="shared" si="0"/>
        <v>1833957.4191</v>
      </c>
      <c r="N18" s="31">
        <f>SUM(N9:N17)</f>
        <v>692.7439</v>
      </c>
      <c r="O18" s="31">
        <f>SUM(O9:O17)</f>
        <v>1652.0983999999999</v>
      </c>
      <c r="P18" s="31">
        <f>SUM(P9:P17)</f>
        <v>228.15050000000002</v>
      </c>
      <c r="Q18" s="31">
        <f t="shared" si="4"/>
        <v>2572.9928</v>
      </c>
      <c r="R18" s="31">
        <f>SUM(R9:R17)</f>
        <v>5218.0473</v>
      </c>
      <c r="S18" s="31">
        <f>SUM(S9:S17)</f>
        <v>1683.8396</v>
      </c>
      <c r="T18" s="32">
        <f t="shared" si="1"/>
        <v>1844242.0191</v>
      </c>
      <c r="BL18" s="19"/>
    </row>
    <row r="19" spans="2:20" ht="12" customHeight="1">
      <c r="B19" s="10" t="s">
        <v>72</v>
      </c>
      <c r="C19" s="15" t="s">
        <v>8</v>
      </c>
      <c r="D19" s="29">
        <v>0</v>
      </c>
      <c r="E19" s="29">
        <v>0</v>
      </c>
      <c r="F19" s="29">
        <f t="shared" si="2"/>
        <v>0</v>
      </c>
      <c r="G19" s="29">
        <v>1341.7466</v>
      </c>
      <c r="H19" s="29">
        <v>21.3668</v>
      </c>
      <c r="I19" s="29">
        <v>1785.145</v>
      </c>
      <c r="J19" s="29">
        <v>31.494</v>
      </c>
      <c r="K19" s="29">
        <f t="shared" si="3"/>
        <v>1838.0058</v>
      </c>
      <c r="L19" s="29">
        <v>0</v>
      </c>
      <c r="M19" s="42">
        <f t="shared" si="0"/>
        <v>3179.7524</v>
      </c>
      <c r="N19" s="29">
        <v>0</v>
      </c>
      <c r="O19" s="29">
        <v>0</v>
      </c>
      <c r="P19" s="29">
        <v>4</v>
      </c>
      <c r="Q19" s="29">
        <f t="shared" si="4"/>
        <v>4</v>
      </c>
      <c r="R19" s="29">
        <v>0</v>
      </c>
      <c r="S19" s="29">
        <v>9</v>
      </c>
      <c r="T19" s="30">
        <f t="shared" si="1"/>
        <v>3192.7524</v>
      </c>
    </row>
    <row r="20" spans="2:20" ht="12" customHeight="1">
      <c r="B20" s="10"/>
      <c r="C20" s="15" t="s">
        <v>9</v>
      </c>
      <c r="D20" s="29">
        <v>96.5279</v>
      </c>
      <c r="E20" s="29">
        <v>0</v>
      </c>
      <c r="F20" s="29">
        <f t="shared" si="2"/>
        <v>96.5279</v>
      </c>
      <c r="G20" s="29">
        <v>187497.698</v>
      </c>
      <c r="H20" s="29">
        <v>21543.3115</v>
      </c>
      <c r="I20" s="29">
        <v>36396.0357</v>
      </c>
      <c r="J20" s="29">
        <v>465.4277</v>
      </c>
      <c r="K20" s="29">
        <f t="shared" si="3"/>
        <v>58404.774900000004</v>
      </c>
      <c r="L20" s="29">
        <v>278.2494</v>
      </c>
      <c r="M20" s="42">
        <f t="shared" si="0"/>
        <v>246180.7223</v>
      </c>
      <c r="N20" s="29">
        <v>0</v>
      </c>
      <c r="O20" s="29">
        <v>62.6612</v>
      </c>
      <c r="P20" s="29">
        <v>0</v>
      </c>
      <c r="Q20" s="29">
        <f t="shared" si="4"/>
        <v>62.6612</v>
      </c>
      <c r="R20" s="29">
        <v>0</v>
      </c>
      <c r="S20" s="29">
        <v>0</v>
      </c>
      <c r="T20" s="30">
        <f t="shared" si="1"/>
        <v>246339.91139999998</v>
      </c>
    </row>
    <row r="21" spans="2:20" ht="12" customHeight="1">
      <c r="B21" s="10" t="s">
        <v>70</v>
      </c>
      <c r="C21" s="15" t="s">
        <v>10</v>
      </c>
      <c r="D21" s="29">
        <v>1.5</v>
      </c>
      <c r="E21" s="29">
        <v>0</v>
      </c>
      <c r="F21" s="29">
        <f t="shared" si="2"/>
        <v>1.5</v>
      </c>
      <c r="G21" s="29">
        <v>898.2887</v>
      </c>
      <c r="H21" s="29">
        <v>7752.8837</v>
      </c>
      <c r="I21" s="29">
        <v>81.9733</v>
      </c>
      <c r="J21" s="29">
        <v>0</v>
      </c>
      <c r="K21" s="29">
        <f t="shared" si="3"/>
        <v>7834.857</v>
      </c>
      <c r="L21" s="29">
        <v>0</v>
      </c>
      <c r="M21" s="42">
        <f t="shared" si="0"/>
        <v>8733.1457</v>
      </c>
      <c r="N21" s="29">
        <v>0</v>
      </c>
      <c r="O21" s="29">
        <v>0</v>
      </c>
      <c r="P21" s="29">
        <v>0</v>
      </c>
      <c r="Q21" s="29">
        <f t="shared" si="4"/>
        <v>0</v>
      </c>
      <c r="R21" s="29">
        <v>0</v>
      </c>
      <c r="S21" s="29">
        <v>0</v>
      </c>
      <c r="T21" s="30">
        <f t="shared" si="1"/>
        <v>8734.6457</v>
      </c>
    </row>
    <row r="22" spans="2:20" ht="12" customHeight="1">
      <c r="B22" s="10"/>
      <c r="C22" s="15" t="s">
        <v>12</v>
      </c>
      <c r="D22" s="29">
        <v>0</v>
      </c>
      <c r="E22" s="29">
        <v>0</v>
      </c>
      <c r="F22" s="29">
        <f t="shared" si="2"/>
        <v>0</v>
      </c>
      <c r="G22" s="29">
        <v>3983.1224</v>
      </c>
      <c r="H22" s="29">
        <v>398.6058</v>
      </c>
      <c r="I22" s="29">
        <v>195.1319</v>
      </c>
      <c r="J22" s="29">
        <v>45.1031</v>
      </c>
      <c r="K22" s="29">
        <f t="shared" si="3"/>
        <v>638.8408000000001</v>
      </c>
      <c r="L22" s="29">
        <v>0</v>
      </c>
      <c r="M22" s="42">
        <f t="shared" si="0"/>
        <v>4621.9632</v>
      </c>
      <c r="N22" s="29">
        <v>0</v>
      </c>
      <c r="O22" s="29">
        <v>0</v>
      </c>
      <c r="P22" s="29">
        <v>0</v>
      </c>
      <c r="Q22" s="29">
        <f t="shared" si="4"/>
        <v>0</v>
      </c>
      <c r="R22" s="29">
        <v>0</v>
      </c>
      <c r="S22" s="29">
        <v>0</v>
      </c>
      <c r="T22" s="30">
        <f t="shared" si="1"/>
        <v>4621.9632</v>
      </c>
    </row>
    <row r="23" spans="2:20" ht="12" customHeight="1">
      <c r="B23" s="10" t="s">
        <v>71</v>
      </c>
      <c r="C23" s="20" t="s">
        <v>11</v>
      </c>
      <c r="D23" s="33">
        <v>0</v>
      </c>
      <c r="E23" s="33">
        <v>0</v>
      </c>
      <c r="F23" s="33">
        <f t="shared" si="2"/>
        <v>0</v>
      </c>
      <c r="G23" s="33">
        <v>15442.4834</v>
      </c>
      <c r="H23" s="33">
        <v>3948.259</v>
      </c>
      <c r="I23" s="33">
        <v>532.3228</v>
      </c>
      <c r="J23" s="33">
        <v>149.4489</v>
      </c>
      <c r="K23" s="33">
        <f t="shared" si="3"/>
        <v>4630.0307</v>
      </c>
      <c r="L23" s="33">
        <v>765.0506</v>
      </c>
      <c r="M23" s="44">
        <f t="shared" si="0"/>
        <v>20837.5647</v>
      </c>
      <c r="N23" s="33">
        <v>0</v>
      </c>
      <c r="O23" s="33">
        <v>0</v>
      </c>
      <c r="P23" s="33">
        <v>0</v>
      </c>
      <c r="Q23" s="33">
        <f t="shared" si="4"/>
        <v>0</v>
      </c>
      <c r="R23" s="33">
        <v>0</v>
      </c>
      <c r="S23" s="33">
        <v>0</v>
      </c>
      <c r="T23" s="34">
        <f t="shared" si="1"/>
        <v>20837.5647</v>
      </c>
    </row>
    <row r="24" spans="2:64" s="21" customFormat="1" ht="12" customHeight="1">
      <c r="B24" s="17"/>
      <c r="C24" s="18" t="s">
        <v>87</v>
      </c>
      <c r="D24" s="29">
        <f>SUM(D19:D23)</f>
        <v>98.0279</v>
      </c>
      <c r="E24" s="29">
        <f>SUM(E19:E23)</f>
        <v>0</v>
      </c>
      <c r="F24" s="29">
        <f t="shared" si="2"/>
        <v>98.0279</v>
      </c>
      <c r="G24" s="29">
        <f>SUM(G19:G23)</f>
        <v>209163.3391</v>
      </c>
      <c r="H24" s="29">
        <f>SUM(H19:H23)</f>
        <v>33664.4268</v>
      </c>
      <c r="I24" s="29">
        <f>SUM(I19:I23)</f>
        <v>38990.6087</v>
      </c>
      <c r="J24" s="29">
        <f>SUM(J19:J23)</f>
        <v>691.4737</v>
      </c>
      <c r="K24" s="29">
        <f t="shared" si="3"/>
        <v>73346.5092</v>
      </c>
      <c r="L24" s="29">
        <f>SUM(L19:L23)</f>
        <v>1043.3</v>
      </c>
      <c r="M24" s="42">
        <f t="shared" si="0"/>
        <v>283553.1483</v>
      </c>
      <c r="N24" s="29">
        <f>SUM(N19:N23)</f>
        <v>0</v>
      </c>
      <c r="O24" s="29">
        <f>SUM(O19:O23)</f>
        <v>62.6612</v>
      </c>
      <c r="P24" s="29">
        <f>SUM(P19:P23)</f>
        <v>4</v>
      </c>
      <c r="Q24" s="29">
        <f t="shared" si="4"/>
        <v>66.66120000000001</v>
      </c>
      <c r="R24" s="29">
        <f>SUM(R19:R23)</f>
        <v>0</v>
      </c>
      <c r="S24" s="29">
        <f>SUM(S19:S23)</f>
        <v>9</v>
      </c>
      <c r="T24" s="30">
        <f t="shared" si="1"/>
        <v>283726.83739999996</v>
      </c>
      <c r="U24" s="3"/>
      <c r="BL24" s="4"/>
    </row>
    <row r="25" spans="2:20" ht="12" customHeight="1">
      <c r="B25" s="13"/>
      <c r="C25" s="14" t="s">
        <v>13</v>
      </c>
      <c r="D25" s="27">
        <v>2.779</v>
      </c>
      <c r="E25" s="27">
        <v>0</v>
      </c>
      <c r="F25" s="27">
        <f t="shared" si="2"/>
        <v>2.779</v>
      </c>
      <c r="G25" s="27">
        <v>48.7962</v>
      </c>
      <c r="H25" s="27">
        <v>0</v>
      </c>
      <c r="I25" s="27">
        <v>217.6151</v>
      </c>
      <c r="J25" s="27">
        <v>10.9147</v>
      </c>
      <c r="K25" s="27">
        <f t="shared" si="3"/>
        <v>228.52980000000002</v>
      </c>
      <c r="L25" s="27">
        <v>0</v>
      </c>
      <c r="M25" s="41">
        <f t="shared" si="0"/>
        <v>277.326</v>
      </c>
      <c r="N25" s="27">
        <v>0</v>
      </c>
      <c r="O25" s="27">
        <v>0</v>
      </c>
      <c r="P25" s="27">
        <v>42.2258</v>
      </c>
      <c r="Q25" s="27">
        <f t="shared" si="4"/>
        <v>42.2258</v>
      </c>
      <c r="R25" s="27">
        <v>0</v>
      </c>
      <c r="S25" s="27">
        <v>15.3819</v>
      </c>
      <c r="T25" s="28">
        <f t="shared" si="1"/>
        <v>337.7127</v>
      </c>
    </row>
    <row r="26" spans="2:20" ht="12" customHeight="1">
      <c r="B26" s="10" t="s">
        <v>73</v>
      </c>
      <c r="C26" s="15" t="s">
        <v>14</v>
      </c>
      <c r="D26" s="29">
        <v>0</v>
      </c>
      <c r="E26" s="29">
        <v>0</v>
      </c>
      <c r="F26" s="29">
        <f t="shared" si="2"/>
        <v>0</v>
      </c>
      <c r="G26" s="29">
        <v>0</v>
      </c>
      <c r="H26" s="29">
        <v>0</v>
      </c>
      <c r="I26" s="29">
        <v>15.3993</v>
      </c>
      <c r="J26" s="29">
        <v>0</v>
      </c>
      <c r="K26" s="29">
        <f t="shared" si="3"/>
        <v>15.3993</v>
      </c>
      <c r="L26" s="29">
        <v>0</v>
      </c>
      <c r="M26" s="42">
        <f t="shared" si="0"/>
        <v>15.3993</v>
      </c>
      <c r="N26" s="29">
        <v>0</v>
      </c>
      <c r="O26" s="29">
        <v>0</v>
      </c>
      <c r="P26" s="29">
        <v>0</v>
      </c>
      <c r="Q26" s="29">
        <f t="shared" si="4"/>
        <v>0</v>
      </c>
      <c r="R26" s="29">
        <v>0</v>
      </c>
      <c r="S26" s="29">
        <v>0</v>
      </c>
      <c r="T26" s="30">
        <f t="shared" si="1"/>
        <v>15.3993</v>
      </c>
    </row>
    <row r="27" spans="2:20" ht="12" customHeight="1">
      <c r="B27" s="10"/>
      <c r="C27" s="15" t="s">
        <v>15</v>
      </c>
      <c r="D27" s="29">
        <v>6.5067</v>
      </c>
      <c r="E27" s="29">
        <v>0</v>
      </c>
      <c r="F27" s="29">
        <f t="shared" si="2"/>
        <v>6.5067</v>
      </c>
      <c r="G27" s="29">
        <v>47.6862</v>
      </c>
      <c r="H27" s="29">
        <v>579.7483</v>
      </c>
      <c r="I27" s="29">
        <v>292.2286</v>
      </c>
      <c r="J27" s="29">
        <v>154.3291</v>
      </c>
      <c r="K27" s="29">
        <f t="shared" si="3"/>
        <v>1026.3059999999998</v>
      </c>
      <c r="L27" s="29">
        <v>214.3212</v>
      </c>
      <c r="M27" s="42">
        <f t="shared" si="0"/>
        <v>1288.3134</v>
      </c>
      <c r="N27" s="29">
        <v>0</v>
      </c>
      <c r="O27" s="29">
        <v>0</v>
      </c>
      <c r="P27" s="29">
        <v>0</v>
      </c>
      <c r="Q27" s="29">
        <f t="shared" si="4"/>
        <v>0</v>
      </c>
      <c r="R27" s="29">
        <v>0</v>
      </c>
      <c r="S27" s="29">
        <v>0</v>
      </c>
      <c r="T27" s="30">
        <f t="shared" si="1"/>
        <v>1294.8201</v>
      </c>
    </row>
    <row r="28" spans="2:20" ht="12" customHeight="1">
      <c r="B28" s="10"/>
      <c r="C28" s="15" t="s">
        <v>16</v>
      </c>
      <c r="D28" s="29">
        <v>0</v>
      </c>
      <c r="E28" s="29">
        <v>0</v>
      </c>
      <c r="F28" s="29">
        <f t="shared" si="2"/>
        <v>0</v>
      </c>
      <c r="G28" s="29">
        <v>100182.6008</v>
      </c>
      <c r="H28" s="29">
        <v>298.8202</v>
      </c>
      <c r="I28" s="29">
        <v>36590.3315</v>
      </c>
      <c r="J28" s="29">
        <v>293.5204</v>
      </c>
      <c r="K28" s="29">
        <f t="shared" si="3"/>
        <v>37182.6721</v>
      </c>
      <c r="L28" s="29">
        <v>0</v>
      </c>
      <c r="M28" s="42">
        <f t="shared" si="0"/>
        <v>137365.2729</v>
      </c>
      <c r="N28" s="29">
        <v>0</v>
      </c>
      <c r="O28" s="29">
        <v>0</v>
      </c>
      <c r="P28" s="29">
        <v>123.9282</v>
      </c>
      <c r="Q28" s="29">
        <f t="shared" si="4"/>
        <v>123.9282</v>
      </c>
      <c r="R28" s="29">
        <v>0</v>
      </c>
      <c r="S28" s="29">
        <v>17.8635</v>
      </c>
      <c r="T28" s="30">
        <f t="shared" si="1"/>
        <v>137507.0646</v>
      </c>
    </row>
    <row r="29" spans="2:20" ht="12" customHeight="1">
      <c r="B29" s="10" t="s">
        <v>70</v>
      </c>
      <c r="C29" s="15" t="s">
        <v>17</v>
      </c>
      <c r="D29" s="29">
        <v>0</v>
      </c>
      <c r="E29" s="29">
        <v>20</v>
      </c>
      <c r="F29" s="29">
        <f t="shared" si="2"/>
        <v>20</v>
      </c>
      <c r="G29" s="29">
        <v>544.0003</v>
      </c>
      <c r="H29" s="29">
        <v>110.8616</v>
      </c>
      <c r="I29" s="29">
        <v>5332.505</v>
      </c>
      <c r="J29" s="29">
        <v>478.1735</v>
      </c>
      <c r="K29" s="29">
        <f t="shared" si="3"/>
        <v>5921.5401</v>
      </c>
      <c r="L29" s="29">
        <v>19.2354</v>
      </c>
      <c r="M29" s="42">
        <f t="shared" si="0"/>
        <v>6484.775799999999</v>
      </c>
      <c r="N29" s="29">
        <v>0</v>
      </c>
      <c r="O29" s="29">
        <v>0</v>
      </c>
      <c r="P29" s="29">
        <v>49.0685</v>
      </c>
      <c r="Q29" s="29">
        <f t="shared" si="4"/>
        <v>49.0685</v>
      </c>
      <c r="R29" s="29">
        <v>0</v>
      </c>
      <c r="S29" s="29">
        <v>11.4287</v>
      </c>
      <c r="T29" s="30">
        <f t="shared" si="1"/>
        <v>6565.273</v>
      </c>
    </row>
    <row r="30" spans="2:20" ht="12" customHeight="1">
      <c r="B30" s="10"/>
      <c r="C30" s="15" t="s">
        <v>18</v>
      </c>
      <c r="D30" s="29">
        <v>0</v>
      </c>
      <c r="E30" s="29">
        <v>0</v>
      </c>
      <c r="F30" s="29">
        <f t="shared" si="2"/>
        <v>0</v>
      </c>
      <c r="G30" s="29">
        <v>80.8548</v>
      </c>
      <c r="H30" s="29">
        <v>0</v>
      </c>
      <c r="I30" s="29">
        <v>52.0397</v>
      </c>
      <c r="J30" s="29">
        <v>0</v>
      </c>
      <c r="K30" s="29">
        <f t="shared" si="3"/>
        <v>52.0397</v>
      </c>
      <c r="L30" s="29">
        <v>0</v>
      </c>
      <c r="M30" s="42">
        <f t="shared" si="0"/>
        <v>132.8945</v>
      </c>
      <c r="N30" s="29">
        <v>0</v>
      </c>
      <c r="O30" s="29">
        <v>0</v>
      </c>
      <c r="P30" s="29">
        <v>1.5133</v>
      </c>
      <c r="Q30" s="29">
        <f t="shared" si="4"/>
        <v>1.5133</v>
      </c>
      <c r="R30" s="29">
        <v>0</v>
      </c>
      <c r="S30" s="29">
        <v>35.7177</v>
      </c>
      <c r="T30" s="30">
        <f t="shared" si="1"/>
        <v>170.1255</v>
      </c>
    </row>
    <row r="31" spans="2:20" ht="12" customHeight="1">
      <c r="B31" s="10"/>
      <c r="C31" s="15" t="s">
        <v>19</v>
      </c>
      <c r="D31" s="29">
        <v>0</v>
      </c>
      <c r="E31" s="29">
        <v>0</v>
      </c>
      <c r="F31" s="29">
        <f t="shared" si="2"/>
        <v>0</v>
      </c>
      <c r="G31" s="29">
        <v>0</v>
      </c>
      <c r="H31" s="29">
        <v>0</v>
      </c>
      <c r="I31" s="29">
        <v>21.6811</v>
      </c>
      <c r="J31" s="29">
        <v>10.0281</v>
      </c>
      <c r="K31" s="29">
        <f t="shared" si="3"/>
        <v>31.709200000000003</v>
      </c>
      <c r="L31" s="29">
        <v>0</v>
      </c>
      <c r="M31" s="42">
        <f t="shared" si="0"/>
        <v>31.709200000000003</v>
      </c>
      <c r="N31" s="29">
        <v>0</v>
      </c>
      <c r="O31" s="29">
        <v>0</v>
      </c>
      <c r="P31" s="29">
        <v>0</v>
      </c>
      <c r="Q31" s="29">
        <f t="shared" si="4"/>
        <v>0</v>
      </c>
      <c r="R31" s="29">
        <v>0</v>
      </c>
      <c r="S31" s="29">
        <v>0</v>
      </c>
      <c r="T31" s="30">
        <f t="shared" si="1"/>
        <v>31.709200000000003</v>
      </c>
    </row>
    <row r="32" spans="2:20" ht="12" customHeight="1">
      <c r="B32" s="10" t="s">
        <v>71</v>
      </c>
      <c r="C32" s="15" t="s">
        <v>20</v>
      </c>
      <c r="D32" s="29">
        <v>0</v>
      </c>
      <c r="E32" s="29">
        <v>0</v>
      </c>
      <c r="F32" s="29">
        <f t="shared" si="2"/>
        <v>0</v>
      </c>
      <c r="G32" s="29">
        <v>17.7269</v>
      </c>
      <c r="H32" s="29">
        <v>0</v>
      </c>
      <c r="I32" s="29">
        <v>91.0969</v>
      </c>
      <c r="J32" s="29">
        <v>30.0843</v>
      </c>
      <c r="K32" s="29">
        <f t="shared" si="3"/>
        <v>121.1812</v>
      </c>
      <c r="L32" s="29">
        <v>0</v>
      </c>
      <c r="M32" s="42">
        <f t="shared" si="0"/>
        <v>138.9081</v>
      </c>
      <c r="N32" s="29">
        <v>0</v>
      </c>
      <c r="O32" s="29">
        <v>0</v>
      </c>
      <c r="P32" s="29">
        <v>7.825</v>
      </c>
      <c r="Q32" s="29">
        <f t="shared" si="4"/>
        <v>7.825</v>
      </c>
      <c r="R32" s="29">
        <v>0</v>
      </c>
      <c r="S32" s="29">
        <v>0</v>
      </c>
      <c r="T32" s="30">
        <f t="shared" si="1"/>
        <v>146.73309999999998</v>
      </c>
    </row>
    <row r="33" spans="2:20" ht="12" customHeight="1">
      <c r="B33" s="10"/>
      <c r="C33" s="15" t="s">
        <v>21</v>
      </c>
      <c r="D33" s="33">
        <v>24.0449</v>
      </c>
      <c r="E33" s="33">
        <v>0</v>
      </c>
      <c r="F33" s="33">
        <f t="shared" si="2"/>
        <v>24.0449</v>
      </c>
      <c r="G33" s="33">
        <v>12934.6583</v>
      </c>
      <c r="H33" s="33">
        <v>17760.2905</v>
      </c>
      <c r="I33" s="33">
        <v>14958.8024</v>
      </c>
      <c r="J33" s="33">
        <v>1612.6328</v>
      </c>
      <c r="K33" s="33">
        <f t="shared" si="3"/>
        <v>34331.7257</v>
      </c>
      <c r="L33" s="33">
        <v>277.9973</v>
      </c>
      <c r="M33" s="44">
        <f t="shared" si="0"/>
        <v>47544.38130000001</v>
      </c>
      <c r="N33" s="33">
        <v>0</v>
      </c>
      <c r="O33" s="33">
        <v>8.4246</v>
      </c>
      <c r="P33" s="33">
        <v>49.1389</v>
      </c>
      <c r="Q33" s="33">
        <f t="shared" si="4"/>
        <v>57.5635</v>
      </c>
      <c r="R33" s="33">
        <v>3.7364</v>
      </c>
      <c r="S33" s="33">
        <v>3.0154</v>
      </c>
      <c r="T33" s="34">
        <f t="shared" si="1"/>
        <v>47632.741500000004</v>
      </c>
    </row>
    <row r="34" spans="2:64" s="21" customFormat="1" ht="12" customHeight="1">
      <c r="B34" s="17"/>
      <c r="C34" s="18" t="s">
        <v>87</v>
      </c>
      <c r="D34" s="33">
        <f>SUM(D25:D33)</f>
        <v>33.3306</v>
      </c>
      <c r="E34" s="33">
        <f>SUM(E25:E33)</f>
        <v>20</v>
      </c>
      <c r="F34" s="33">
        <f t="shared" si="2"/>
        <v>53.3306</v>
      </c>
      <c r="G34" s="33">
        <f>SUM(G25:G33)</f>
        <v>113856.32349999998</v>
      </c>
      <c r="H34" s="33">
        <f>SUM(H25:H33)</f>
        <v>18749.7206</v>
      </c>
      <c r="I34" s="33">
        <f>SUM(I25:I33)</f>
        <v>57571.6996</v>
      </c>
      <c r="J34" s="33">
        <f>SUM(J25:J33)</f>
        <v>2589.6829</v>
      </c>
      <c r="K34" s="33">
        <f t="shared" si="3"/>
        <v>78911.1031</v>
      </c>
      <c r="L34" s="33">
        <f>SUM(L25:L33)</f>
        <v>511.5539</v>
      </c>
      <c r="M34" s="44">
        <f t="shared" si="0"/>
        <v>193278.98049999998</v>
      </c>
      <c r="N34" s="33">
        <f>SUM(N25:N33)</f>
        <v>0</v>
      </c>
      <c r="O34" s="33">
        <f>SUM(O25:O33)</f>
        <v>8.4246</v>
      </c>
      <c r="P34" s="33">
        <f>SUM(P25:P33)</f>
        <v>273.69969999999995</v>
      </c>
      <c r="Q34" s="33">
        <f t="shared" si="4"/>
        <v>282.12429999999995</v>
      </c>
      <c r="R34" s="33">
        <f>SUM(R25:R33)</f>
        <v>3.7364</v>
      </c>
      <c r="S34" s="33">
        <f>SUM(S25:S33)</f>
        <v>83.40719999999999</v>
      </c>
      <c r="T34" s="34">
        <f t="shared" si="1"/>
        <v>193701.57899999994</v>
      </c>
      <c r="U34" s="3"/>
      <c r="BL34" s="4"/>
    </row>
    <row r="35" spans="2:20" ht="12" customHeight="1">
      <c r="B35" s="10"/>
      <c r="C35" s="15" t="s">
        <v>22</v>
      </c>
      <c r="D35" s="29">
        <v>94.9337</v>
      </c>
      <c r="E35" s="29">
        <v>0</v>
      </c>
      <c r="F35" s="29">
        <f t="shared" si="2"/>
        <v>94.9337</v>
      </c>
      <c r="G35" s="29">
        <v>307837.4814</v>
      </c>
      <c r="H35" s="29">
        <v>151132.374</v>
      </c>
      <c r="I35" s="29">
        <v>107458.1482</v>
      </c>
      <c r="J35" s="29">
        <v>30160.3217</v>
      </c>
      <c r="K35" s="29">
        <f t="shared" si="3"/>
        <v>288750.8439</v>
      </c>
      <c r="L35" s="29">
        <v>1057.2964</v>
      </c>
      <c r="M35" s="42">
        <f t="shared" si="0"/>
        <v>597645.6216999999</v>
      </c>
      <c r="N35" s="29">
        <v>89.5377</v>
      </c>
      <c r="O35" s="29">
        <v>570.7326</v>
      </c>
      <c r="P35" s="29">
        <v>2100.5247</v>
      </c>
      <c r="Q35" s="29">
        <f t="shared" si="4"/>
        <v>2760.795</v>
      </c>
      <c r="R35" s="29">
        <v>0</v>
      </c>
      <c r="S35" s="29">
        <v>96.7733</v>
      </c>
      <c r="T35" s="30">
        <f t="shared" si="1"/>
        <v>600598.1237</v>
      </c>
    </row>
    <row r="36" spans="2:20" ht="12" customHeight="1">
      <c r="B36" s="10"/>
      <c r="C36" s="15" t="s">
        <v>23</v>
      </c>
      <c r="D36" s="29">
        <v>334.9458</v>
      </c>
      <c r="E36" s="29">
        <v>0</v>
      </c>
      <c r="F36" s="29">
        <f t="shared" si="2"/>
        <v>334.9458</v>
      </c>
      <c r="G36" s="29">
        <v>105076.1126</v>
      </c>
      <c r="H36" s="29">
        <v>309048.9866</v>
      </c>
      <c r="I36" s="29">
        <v>91173.0019</v>
      </c>
      <c r="J36" s="29">
        <v>2688.8621</v>
      </c>
      <c r="K36" s="29">
        <f t="shared" si="3"/>
        <v>402910.8506</v>
      </c>
      <c r="L36" s="29">
        <v>3565.4628</v>
      </c>
      <c r="M36" s="42">
        <f t="shared" si="0"/>
        <v>511552.426</v>
      </c>
      <c r="N36" s="29">
        <v>0</v>
      </c>
      <c r="O36" s="29">
        <v>151.2128</v>
      </c>
      <c r="P36" s="29">
        <v>79.4127</v>
      </c>
      <c r="Q36" s="29">
        <f t="shared" si="4"/>
        <v>230.6255</v>
      </c>
      <c r="R36" s="29">
        <v>429.916</v>
      </c>
      <c r="S36" s="29">
        <v>14.7903</v>
      </c>
      <c r="T36" s="30">
        <f t="shared" si="1"/>
        <v>512562.7036</v>
      </c>
    </row>
    <row r="37" spans="2:20" ht="12" customHeight="1">
      <c r="B37" s="10" t="s">
        <v>74</v>
      </c>
      <c r="C37" s="15" t="s">
        <v>24</v>
      </c>
      <c r="D37" s="29">
        <v>1072.4537</v>
      </c>
      <c r="E37" s="29">
        <v>0</v>
      </c>
      <c r="F37" s="29">
        <f t="shared" si="2"/>
        <v>1072.4537</v>
      </c>
      <c r="G37" s="29">
        <v>354308.3437</v>
      </c>
      <c r="H37" s="29">
        <v>1115340.1762</v>
      </c>
      <c r="I37" s="29">
        <v>120379.0291</v>
      </c>
      <c r="J37" s="29">
        <v>2372.2774</v>
      </c>
      <c r="K37" s="29">
        <f t="shared" si="3"/>
        <v>1238091.4827</v>
      </c>
      <c r="L37" s="29">
        <v>16797.9648</v>
      </c>
      <c r="M37" s="42">
        <f t="shared" si="0"/>
        <v>1609197.7912</v>
      </c>
      <c r="N37" s="29">
        <v>261.8077</v>
      </c>
      <c r="O37" s="29">
        <v>144.0899</v>
      </c>
      <c r="P37" s="29">
        <v>16.6777</v>
      </c>
      <c r="Q37" s="29">
        <f t="shared" si="4"/>
        <v>422.5753</v>
      </c>
      <c r="R37" s="29">
        <v>5548.5868</v>
      </c>
      <c r="S37" s="29">
        <v>1592.866</v>
      </c>
      <c r="T37" s="30">
        <f t="shared" si="1"/>
        <v>1617834.2729999998</v>
      </c>
    </row>
    <row r="38" spans="2:20" ht="12" customHeight="1">
      <c r="B38" s="10" t="s">
        <v>75</v>
      </c>
      <c r="C38" s="15" t="s">
        <v>25</v>
      </c>
      <c r="D38" s="29">
        <v>2792.7894</v>
      </c>
      <c r="E38" s="29">
        <v>0</v>
      </c>
      <c r="F38" s="29">
        <f t="shared" si="2"/>
        <v>2792.7894</v>
      </c>
      <c r="G38" s="29">
        <v>362178.5523</v>
      </c>
      <c r="H38" s="29">
        <v>1092918.9802</v>
      </c>
      <c r="I38" s="29">
        <v>92400.6716</v>
      </c>
      <c r="J38" s="29">
        <v>2967.4473</v>
      </c>
      <c r="K38" s="29">
        <f t="shared" si="3"/>
        <v>1188287.0991000002</v>
      </c>
      <c r="L38" s="29">
        <v>21628.9612</v>
      </c>
      <c r="M38" s="42">
        <f t="shared" si="0"/>
        <v>1572094.6126000003</v>
      </c>
      <c r="N38" s="29">
        <v>69.0566</v>
      </c>
      <c r="O38" s="29">
        <v>191.7774</v>
      </c>
      <c r="P38" s="29">
        <v>34.0746</v>
      </c>
      <c r="Q38" s="29">
        <f t="shared" si="4"/>
        <v>294.9086</v>
      </c>
      <c r="R38" s="29">
        <v>8219.4866</v>
      </c>
      <c r="S38" s="29">
        <v>473.9431</v>
      </c>
      <c r="T38" s="30">
        <f t="shared" si="1"/>
        <v>1583875.7403000002</v>
      </c>
    </row>
    <row r="39" spans="2:20" ht="12" customHeight="1">
      <c r="B39" s="10" t="s">
        <v>76</v>
      </c>
      <c r="C39" s="15" t="s">
        <v>26</v>
      </c>
      <c r="D39" s="29">
        <v>1433.2237</v>
      </c>
      <c r="E39" s="29">
        <v>0</v>
      </c>
      <c r="F39" s="29">
        <f t="shared" si="2"/>
        <v>1433.2237</v>
      </c>
      <c r="G39" s="29">
        <v>247327.2862</v>
      </c>
      <c r="H39" s="29">
        <v>1236471.0196</v>
      </c>
      <c r="I39" s="29">
        <v>92150.4843</v>
      </c>
      <c r="J39" s="29">
        <v>1166.9644</v>
      </c>
      <c r="K39" s="29">
        <f t="shared" si="3"/>
        <v>1329788.4682999998</v>
      </c>
      <c r="L39" s="29">
        <v>12781.7966</v>
      </c>
      <c r="M39" s="42">
        <f t="shared" si="0"/>
        <v>1589897.5510999998</v>
      </c>
      <c r="N39" s="29">
        <v>76.0994</v>
      </c>
      <c r="O39" s="29">
        <v>1684.7236</v>
      </c>
      <c r="P39" s="29">
        <v>10.8717</v>
      </c>
      <c r="Q39" s="29">
        <f t="shared" si="4"/>
        <v>1771.6947</v>
      </c>
      <c r="R39" s="29">
        <v>8549.7105</v>
      </c>
      <c r="S39" s="29">
        <v>3979.5691</v>
      </c>
      <c r="T39" s="30">
        <f t="shared" si="1"/>
        <v>1605631.7491</v>
      </c>
    </row>
    <row r="40" spans="2:20" ht="12" customHeight="1">
      <c r="B40" s="10" t="s">
        <v>77</v>
      </c>
      <c r="C40" s="15" t="s">
        <v>27</v>
      </c>
      <c r="D40" s="29">
        <v>4.0722</v>
      </c>
      <c r="E40" s="29">
        <v>0</v>
      </c>
      <c r="F40" s="29">
        <f t="shared" si="2"/>
        <v>4.0722</v>
      </c>
      <c r="G40" s="29">
        <v>1001.8883</v>
      </c>
      <c r="H40" s="29">
        <v>549.8211</v>
      </c>
      <c r="I40" s="29">
        <v>6592.2571</v>
      </c>
      <c r="J40" s="29">
        <v>10871.8273</v>
      </c>
      <c r="K40" s="29">
        <f t="shared" si="3"/>
        <v>18013.9055</v>
      </c>
      <c r="L40" s="29">
        <v>57.0007</v>
      </c>
      <c r="M40" s="42">
        <f t="shared" si="0"/>
        <v>19072.7945</v>
      </c>
      <c r="N40" s="29">
        <v>0</v>
      </c>
      <c r="O40" s="29">
        <v>934.9884</v>
      </c>
      <c r="P40" s="29">
        <v>861.3097</v>
      </c>
      <c r="Q40" s="29">
        <f t="shared" si="4"/>
        <v>1796.2981</v>
      </c>
      <c r="R40" s="29">
        <v>0</v>
      </c>
      <c r="S40" s="29">
        <v>1259.006</v>
      </c>
      <c r="T40" s="30">
        <f t="shared" si="1"/>
        <v>22132.1708</v>
      </c>
    </row>
    <row r="41" spans="2:20" ht="12" customHeight="1">
      <c r="B41" s="10" t="s">
        <v>78</v>
      </c>
      <c r="C41" s="15" t="s">
        <v>28</v>
      </c>
      <c r="D41" s="29">
        <v>774.9371</v>
      </c>
      <c r="E41" s="29">
        <v>0</v>
      </c>
      <c r="F41" s="29">
        <f t="shared" si="2"/>
        <v>774.9371</v>
      </c>
      <c r="G41" s="29">
        <v>145578.6749</v>
      </c>
      <c r="H41" s="29">
        <v>678175.7092</v>
      </c>
      <c r="I41" s="29">
        <v>174128.4053</v>
      </c>
      <c r="J41" s="29">
        <v>3297.6524</v>
      </c>
      <c r="K41" s="29">
        <f t="shared" si="3"/>
        <v>855601.7669</v>
      </c>
      <c r="L41" s="29">
        <v>8721.7846</v>
      </c>
      <c r="M41" s="42">
        <f aca="true" t="shared" si="5" ref="M41:M72">+G41+K41+L41</f>
        <v>1009902.2264</v>
      </c>
      <c r="N41" s="29">
        <v>76.0144</v>
      </c>
      <c r="O41" s="29">
        <v>1708.2518</v>
      </c>
      <c r="P41" s="29">
        <v>3.5031</v>
      </c>
      <c r="Q41" s="29">
        <f t="shared" si="4"/>
        <v>1787.7693</v>
      </c>
      <c r="R41" s="29">
        <v>1321.368</v>
      </c>
      <c r="S41" s="29">
        <v>186.4667</v>
      </c>
      <c r="T41" s="30">
        <f aca="true" t="shared" si="6" ref="T41:T72">+F41+M41+Q41+R41+S41</f>
        <v>1013972.7675000001</v>
      </c>
    </row>
    <row r="42" spans="2:20" ht="12" customHeight="1">
      <c r="B42" s="10" t="s">
        <v>79</v>
      </c>
      <c r="C42" s="15" t="s">
        <v>29</v>
      </c>
      <c r="D42" s="29">
        <v>26.6946</v>
      </c>
      <c r="E42" s="29">
        <v>5.2384</v>
      </c>
      <c r="F42" s="29">
        <f t="shared" si="2"/>
        <v>31.933</v>
      </c>
      <c r="G42" s="29">
        <v>9019.2626</v>
      </c>
      <c r="H42" s="29">
        <v>61761.1653</v>
      </c>
      <c r="I42" s="29">
        <v>10826.6891</v>
      </c>
      <c r="J42" s="29">
        <v>1354.0857</v>
      </c>
      <c r="K42" s="29">
        <f t="shared" si="3"/>
        <v>73941.94009999999</v>
      </c>
      <c r="L42" s="29">
        <v>785.5121</v>
      </c>
      <c r="M42" s="42">
        <f t="shared" si="5"/>
        <v>83746.7148</v>
      </c>
      <c r="N42" s="29">
        <v>0</v>
      </c>
      <c r="O42" s="29">
        <v>252.1644</v>
      </c>
      <c r="P42" s="29">
        <v>56.7391</v>
      </c>
      <c r="Q42" s="29">
        <f t="shared" si="4"/>
        <v>308.9035</v>
      </c>
      <c r="R42" s="29">
        <v>338.2013</v>
      </c>
      <c r="S42" s="29">
        <v>9.5757</v>
      </c>
      <c r="T42" s="30">
        <f t="shared" si="6"/>
        <v>84435.32830000001</v>
      </c>
    </row>
    <row r="43" spans="2:20" ht="12" customHeight="1">
      <c r="B43" s="10" t="s">
        <v>71</v>
      </c>
      <c r="C43" s="15" t="s">
        <v>31</v>
      </c>
      <c r="D43" s="29">
        <v>106.1985</v>
      </c>
      <c r="E43" s="29">
        <v>0</v>
      </c>
      <c r="F43" s="29">
        <f t="shared" si="2"/>
        <v>106.1985</v>
      </c>
      <c r="G43" s="29">
        <v>48138.3703</v>
      </c>
      <c r="H43" s="29">
        <v>617980.7255</v>
      </c>
      <c r="I43" s="29">
        <v>28153.2301</v>
      </c>
      <c r="J43" s="29">
        <v>313.7666</v>
      </c>
      <c r="K43" s="29">
        <f t="shared" si="3"/>
        <v>646447.7222</v>
      </c>
      <c r="L43" s="29">
        <v>12204.558</v>
      </c>
      <c r="M43" s="42">
        <f t="shared" si="5"/>
        <v>706790.6504999999</v>
      </c>
      <c r="N43" s="29">
        <v>0</v>
      </c>
      <c r="O43" s="29">
        <v>9.8992</v>
      </c>
      <c r="P43" s="29">
        <v>65.1092</v>
      </c>
      <c r="Q43" s="29">
        <f t="shared" si="4"/>
        <v>75.0084</v>
      </c>
      <c r="R43" s="29">
        <v>11602.6168</v>
      </c>
      <c r="S43" s="29">
        <v>8886.0818</v>
      </c>
      <c r="T43" s="30">
        <f t="shared" si="6"/>
        <v>727460.556</v>
      </c>
    </row>
    <row r="44" spans="2:20" ht="12" customHeight="1">
      <c r="B44" s="10"/>
      <c r="C44" s="15" t="s">
        <v>30</v>
      </c>
      <c r="D44" s="29">
        <v>252.9599</v>
      </c>
      <c r="E44" s="29">
        <v>0</v>
      </c>
      <c r="F44" s="29">
        <f t="shared" si="2"/>
        <v>252.9599</v>
      </c>
      <c r="G44" s="29">
        <v>26393.3839</v>
      </c>
      <c r="H44" s="29">
        <v>211066.3539</v>
      </c>
      <c r="I44" s="29">
        <v>18854.6096</v>
      </c>
      <c r="J44" s="29">
        <v>1387.2293</v>
      </c>
      <c r="K44" s="29">
        <f t="shared" si="3"/>
        <v>231308.1928</v>
      </c>
      <c r="L44" s="29">
        <v>5291.8063</v>
      </c>
      <c r="M44" s="42">
        <f t="shared" si="5"/>
        <v>262993.383</v>
      </c>
      <c r="N44" s="29">
        <v>33.0501</v>
      </c>
      <c r="O44" s="29">
        <v>20.7922</v>
      </c>
      <c r="P44" s="29">
        <v>3.7472</v>
      </c>
      <c r="Q44" s="29">
        <f t="shared" si="4"/>
        <v>57.5895</v>
      </c>
      <c r="R44" s="29">
        <v>769.375</v>
      </c>
      <c r="S44" s="29">
        <v>0</v>
      </c>
      <c r="T44" s="30">
        <f t="shared" si="6"/>
        <v>264073.3074</v>
      </c>
    </row>
    <row r="45" spans="2:64" s="21" customFormat="1" ht="12" customHeight="1">
      <c r="B45" s="17"/>
      <c r="C45" s="18" t="s">
        <v>87</v>
      </c>
      <c r="D45" s="27">
        <f>SUM(D35:D44)</f>
        <v>6893.208600000001</v>
      </c>
      <c r="E45" s="27">
        <f>SUM(E35:E44)</f>
        <v>5.2384</v>
      </c>
      <c r="F45" s="27">
        <f t="shared" si="2"/>
        <v>6898.447000000001</v>
      </c>
      <c r="G45" s="27">
        <f>SUM(G35:G44)</f>
        <v>1606859.3562</v>
      </c>
      <c r="H45" s="27">
        <f>SUM(H35:H44)</f>
        <v>5474445.3116</v>
      </c>
      <c r="I45" s="27">
        <f>SUM(I35:I44)</f>
        <v>742116.5263</v>
      </c>
      <c r="J45" s="27">
        <f>SUM(J35:J44)</f>
        <v>56580.434199999996</v>
      </c>
      <c r="K45" s="27">
        <f t="shared" si="3"/>
        <v>6273142.2721</v>
      </c>
      <c r="L45" s="27">
        <f>SUM(L35:L44)</f>
        <v>82892.1435</v>
      </c>
      <c r="M45" s="41">
        <f t="shared" si="5"/>
        <v>7962893.7718</v>
      </c>
      <c r="N45" s="27">
        <f>SUM(N35:N44)</f>
        <v>605.5659</v>
      </c>
      <c r="O45" s="27">
        <f>SUM(O35:O44)</f>
        <v>5668.632299999999</v>
      </c>
      <c r="P45" s="27">
        <f>SUM(P35:P44)</f>
        <v>3231.9696999999996</v>
      </c>
      <c r="Q45" s="27">
        <f t="shared" si="4"/>
        <v>9506.167899999999</v>
      </c>
      <c r="R45" s="27">
        <f>SUM(R35:R44)</f>
        <v>36779.261</v>
      </c>
      <c r="S45" s="27">
        <f>SUM(S35:S44)</f>
        <v>16499.072</v>
      </c>
      <c r="T45" s="28">
        <f t="shared" si="6"/>
        <v>8032576.719699999</v>
      </c>
      <c r="U45" s="3"/>
      <c r="BL45" s="4"/>
    </row>
    <row r="46" spans="2:20" ht="12" customHeight="1">
      <c r="B46" s="13"/>
      <c r="C46" s="14" t="s">
        <v>32</v>
      </c>
      <c r="D46" s="27">
        <v>11.7661</v>
      </c>
      <c r="E46" s="27">
        <v>3</v>
      </c>
      <c r="F46" s="27">
        <f t="shared" si="2"/>
        <v>14.7661</v>
      </c>
      <c r="G46" s="27">
        <v>25255.941</v>
      </c>
      <c r="H46" s="27">
        <v>483.4648</v>
      </c>
      <c r="I46" s="27">
        <v>23722.5294</v>
      </c>
      <c r="J46" s="27">
        <v>2648.5211</v>
      </c>
      <c r="K46" s="27">
        <f t="shared" si="3"/>
        <v>26854.5153</v>
      </c>
      <c r="L46" s="27">
        <v>1.2973</v>
      </c>
      <c r="M46" s="41">
        <f t="shared" si="5"/>
        <v>52111.7536</v>
      </c>
      <c r="N46" s="27">
        <v>0</v>
      </c>
      <c r="O46" s="27">
        <v>0</v>
      </c>
      <c r="P46" s="27">
        <v>116.2063</v>
      </c>
      <c r="Q46" s="27">
        <f t="shared" si="4"/>
        <v>116.2063</v>
      </c>
      <c r="R46" s="27">
        <v>0</v>
      </c>
      <c r="S46" s="27">
        <v>20.4435</v>
      </c>
      <c r="T46" s="28">
        <f t="shared" si="6"/>
        <v>52263.169499999996</v>
      </c>
    </row>
    <row r="47" spans="2:20" ht="12" customHeight="1">
      <c r="B47" s="10"/>
      <c r="C47" s="15" t="s">
        <v>33</v>
      </c>
      <c r="D47" s="29">
        <v>0</v>
      </c>
      <c r="E47" s="29">
        <v>0</v>
      </c>
      <c r="F47" s="29">
        <f t="shared" si="2"/>
        <v>0</v>
      </c>
      <c r="G47" s="29">
        <v>126768.6498</v>
      </c>
      <c r="H47" s="29">
        <v>0</v>
      </c>
      <c r="I47" s="29">
        <v>34254.9373</v>
      </c>
      <c r="J47" s="29">
        <v>0</v>
      </c>
      <c r="K47" s="29">
        <f t="shared" si="3"/>
        <v>34254.9373</v>
      </c>
      <c r="L47" s="29">
        <v>0</v>
      </c>
      <c r="M47" s="42">
        <f t="shared" si="5"/>
        <v>161023.5871</v>
      </c>
      <c r="N47" s="29">
        <v>0</v>
      </c>
      <c r="O47" s="29">
        <v>0</v>
      </c>
      <c r="P47" s="29">
        <v>0</v>
      </c>
      <c r="Q47" s="29">
        <f t="shared" si="4"/>
        <v>0</v>
      </c>
      <c r="R47" s="29">
        <v>0</v>
      </c>
      <c r="S47" s="29">
        <v>0</v>
      </c>
      <c r="T47" s="30">
        <f t="shared" si="6"/>
        <v>161023.5871</v>
      </c>
    </row>
    <row r="48" spans="2:20" ht="12" customHeight="1">
      <c r="B48" s="10"/>
      <c r="C48" s="15" t="s">
        <v>34</v>
      </c>
      <c r="D48" s="29">
        <v>106.1018</v>
      </c>
      <c r="E48" s="29">
        <v>0</v>
      </c>
      <c r="F48" s="29">
        <f t="shared" si="2"/>
        <v>106.1018</v>
      </c>
      <c r="G48" s="29">
        <v>59506.8564</v>
      </c>
      <c r="H48" s="29">
        <v>3600.1541</v>
      </c>
      <c r="I48" s="29">
        <v>54515.764</v>
      </c>
      <c r="J48" s="29">
        <v>6234.5246</v>
      </c>
      <c r="K48" s="29">
        <f t="shared" si="3"/>
        <v>64350.4427</v>
      </c>
      <c r="L48" s="29">
        <v>251.9365</v>
      </c>
      <c r="M48" s="42">
        <f t="shared" si="5"/>
        <v>124109.2356</v>
      </c>
      <c r="N48" s="29">
        <v>0</v>
      </c>
      <c r="O48" s="29">
        <v>0</v>
      </c>
      <c r="P48" s="29">
        <v>0</v>
      </c>
      <c r="Q48" s="29">
        <f t="shared" si="4"/>
        <v>0</v>
      </c>
      <c r="R48" s="29">
        <v>0</v>
      </c>
      <c r="S48" s="29">
        <v>3</v>
      </c>
      <c r="T48" s="30">
        <f t="shared" si="6"/>
        <v>124218.3374</v>
      </c>
    </row>
    <row r="49" spans="2:20" ht="12" customHeight="1">
      <c r="B49" s="10" t="s">
        <v>81</v>
      </c>
      <c r="C49" s="15" t="s">
        <v>35</v>
      </c>
      <c r="D49" s="29">
        <v>137.9385</v>
      </c>
      <c r="E49" s="29">
        <v>0</v>
      </c>
      <c r="F49" s="29">
        <f t="shared" si="2"/>
        <v>137.9385</v>
      </c>
      <c r="G49" s="29">
        <v>83382.1023</v>
      </c>
      <c r="H49" s="29">
        <v>103737.376</v>
      </c>
      <c r="I49" s="29">
        <v>27854.0515</v>
      </c>
      <c r="J49" s="29">
        <v>181.4981</v>
      </c>
      <c r="K49" s="29">
        <f t="shared" si="3"/>
        <v>131772.9256</v>
      </c>
      <c r="L49" s="29">
        <v>2179.1932</v>
      </c>
      <c r="M49" s="42">
        <f t="shared" si="5"/>
        <v>217334.2211</v>
      </c>
      <c r="N49" s="29">
        <v>0</v>
      </c>
      <c r="O49" s="29">
        <v>73.8474</v>
      </c>
      <c r="P49" s="29">
        <v>0</v>
      </c>
      <c r="Q49" s="29">
        <f t="shared" si="4"/>
        <v>73.8474</v>
      </c>
      <c r="R49" s="29">
        <v>24511.4416</v>
      </c>
      <c r="S49" s="29">
        <v>0</v>
      </c>
      <c r="T49" s="30">
        <f t="shared" si="6"/>
        <v>242057.44859999997</v>
      </c>
    </row>
    <row r="50" spans="2:20" ht="12" customHeight="1">
      <c r="B50" s="10"/>
      <c r="C50" s="15" t="s">
        <v>37</v>
      </c>
      <c r="D50" s="29">
        <v>255.8239</v>
      </c>
      <c r="E50" s="29">
        <v>0</v>
      </c>
      <c r="F50" s="29">
        <f t="shared" si="2"/>
        <v>255.8239</v>
      </c>
      <c r="G50" s="29">
        <v>70605.3973</v>
      </c>
      <c r="H50" s="29">
        <v>133094.0825</v>
      </c>
      <c r="I50" s="29">
        <v>31272.9627</v>
      </c>
      <c r="J50" s="29">
        <v>35.4593</v>
      </c>
      <c r="K50" s="29">
        <f t="shared" si="3"/>
        <v>164402.50449999998</v>
      </c>
      <c r="L50" s="29">
        <v>283.4748</v>
      </c>
      <c r="M50" s="42">
        <f t="shared" si="5"/>
        <v>235291.3766</v>
      </c>
      <c r="N50" s="29">
        <v>0</v>
      </c>
      <c r="O50" s="29">
        <v>0</v>
      </c>
      <c r="P50" s="29">
        <v>0</v>
      </c>
      <c r="Q50" s="29">
        <f t="shared" si="4"/>
        <v>0</v>
      </c>
      <c r="R50" s="29">
        <v>48.0418</v>
      </c>
      <c r="S50" s="29">
        <v>0</v>
      </c>
      <c r="T50" s="30">
        <f t="shared" si="6"/>
        <v>235595.24229999998</v>
      </c>
    </row>
    <row r="51" spans="2:20" ht="12" customHeight="1">
      <c r="B51" s="10"/>
      <c r="C51" s="15" t="s">
        <v>36</v>
      </c>
      <c r="D51" s="29">
        <v>79.7724</v>
      </c>
      <c r="E51" s="29">
        <v>0</v>
      </c>
      <c r="F51" s="29">
        <f t="shared" si="2"/>
        <v>79.7724</v>
      </c>
      <c r="G51" s="29">
        <v>22743.0582</v>
      </c>
      <c r="H51" s="29">
        <v>40016.0514</v>
      </c>
      <c r="I51" s="29">
        <v>33525.2231</v>
      </c>
      <c r="J51" s="29">
        <v>1426.9497</v>
      </c>
      <c r="K51" s="29">
        <f t="shared" si="3"/>
        <v>74968.2242</v>
      </c>
      <c r="L51" s="29">
        <v>462.4874</v>
      </c>
      <c r="M51" s="42">
        <f t="shared" si="5"/>
        <v>98173.7698</v>
      </c>
      <c r="N51" s="29">
        <v>0</v>
      </c>
      <c r="O51" s="29">
        <v>1.8657</v>
      </c>
      <c r="P51" s="29">
        <v>8.1227</v>
      </c>
      <c r="Q51" s="29">
        <f t="shared" si="4"/>
        <v>9.9884</v>
      </c>
      <c r="R51" s="29">
        <v>63.6893</v>
      </c>
      <c r="S51" s="29">
        <v>55.0674</v>
      </c>
      <c r="T51" s="30">
        <f t="shared" si="6"/>
        <v>98382.2873</v>
      </c>
    </row>
    <row r="52" spans="2:20" ht="12" customHeight="1">
      <c r="B52" s="10" t="s">
        <v>80</v>
      </c>
      <c r="C52" s="15" t="s">
        <v>38</v>
      </c>
      <c r="D52" s="29">
        <v>0</v>
      </c>
      <c r="E52" s="29">
        <v>57.5938</v>
      </c>
      <c r="F52" s="29">
        <f t="shared" si="2"/>
        <v>57.5938</v>
      </c>
      <c r="G52" s="29">
        <v>3688.1867</v>
      </c>
      <c r="H52" s="29">
        <v>0</v>
      </c>
      <c r="I52" s="29">
        <v>2506.8773</v>
      </c>
      <c r="J52" s="29">
        <v>0</v>
      </c>
      <c r="K52" s="29">
        <f t="shared" si="3"/>
        <v>2506.8773</v>
      </c>
      <c r="L52" s="29">
        <v>0</v>
      </c>
      <c r="M52" s="42">
        <f t="shared" si="5"/>
        <v>6195.064</v>
      </c>
      <c r="N52" s="29">
        <v>0</v>
      </c>
      <c r="O52" s="29">
        <v>0</v>
      </c>
      <c r="P52" s="29">
        <v>998.5771</v>
      </c>
      <c r="Q52" s="29">
        <f t="shared" si="4"/>
        <v>998.5771</v>
      </c>
      <c r="R52" s="29">
        <v>0</v>
      </c>
      <c r="S52" s="29">
        <v>52.4239</v>
      </c>
      <c r="T52" s="30">
        <f t="shared" si="6"/>
        <v>7303.658799999999</v>
      </c>
    </row>
    <row r="53" spans="2:20" ht="12" customHeight="1">
      <c r="B53" s="10"/>
      <c r="C53" s="15" t="s">
        <v>39</v>
      </c>
      <c r="D53" s="29">
        <v>0</v>
      </c>
      <c r="E53" s="29">
        <v>229.9039</v>
      </c>
      <c r="F53" s="29">
        <f t="shared" si="2"/>
        <v>229.9039</v>
      </c>
      <c r="G53" s="29">
        <v>2318.496</v>
      </c>
      <c r="H53" s="29">
        <v>81.7258</v>
      </c>
      <c r="I53" s="29">
        <v>5986.6464</v>
      </c>
      <c r="J53" s="29">
        <v>36.8091</v>
      </c>
      <c r="K53" s="29">
        <f t="shared" si="3"/>
        <v>6105.1813</v>
      </c>
      <c r="L53" s="29">
        <v>7.0366</v>
      </c>
      <c r="M53" s="42">
        <f t="shared" si="5"/>
        <v>8430.713899999999</v>
      </c>
      <c r="N53" s="29">
        <v>0</v>
      </c>
      <c r="O53" s="29">
        <v>0</v>
      </c>
      <c r="P53" s="29">
        <v>220.6755</v>
      </c>
      <c r="Q53" s="29">
        <f t="shared" si="4"/>
        <v>220.6755</v>
      </c>
      <c r="R53" s="29">
        <v>0</v>
      </c>
      <c r="S53" s="29">
        <v>20.8041</v>
      </c>
      <c r="T53" s="30">
        <f t="shared" si="6"/>
        <v>8902.097399999997</v>
      </c>
    </row>
    <row r="54" spans="2:20" ht="12" customHeight="1">
      <c r="B54" s="10"/>
      <c r="C54" s="15" t="s">
        <v>40</v>
      </c>
      <c r="D54" s="29">
        <v>104.0853</v>
      </c>
      <c r="E54" s="29">
        <v>238.0517</v>
      </c>
      <c r="F54" s="29">
        <f t="shared" si="2"/>
        <v>342.137</v>
      </c>
      <c r="G54" s="29">
        <v>69221.6574</v>
      </c>
      <c r="H54" s="29">
        <v>11673.4398</v>
      </c>
      <c r="I54" s="29">
        <v>27194.1914</v>
      </c>
      <c r="J54" s="29">
        <v>30.6215</v>
      </c>
      <c r="K54" s="29">
        <f t="shared" si="3"/>
        <v>38898.252700000005</v>
      </c>
      <c r="L54" s="29">
        <v>125.5234</v>
      </c>
      <c r="M54" s="42">
        <f t="shared" si="5"/>
        <v>108245.43350000001</v>
      </c>
      <c r="N54" s="29">
        <v>0</v>
      </c>
      <c r="O54" s="29">
        <v>0</v>
      </c>
      <c r="P54" s="29">
        <v>294.0009</v>
      </c>
      <c r="Q54" s="29">
        <f t="shared" si="4"/>
        <v>294.0009</v>
      </c>
      <c r="R54" s="29">
        <v>0</v>
      </c>
      <c r="S54" s="29">
        <v>44.2836</v>
      </c>
      <c r="T54" s="30">
        <f t="shared" si="6"/>
        <v>108925.85500000001</v>
      </c>
    </row>
    <row r="55" spans="2:20" ht="12" customHeight="1">
      <c r="B55" s="10" t="s">
        <v>78</v>
      </c>
      <c r="C55" s="15" t="s">
        <v>42</v>
      </c>
      <c r="D55" s="29">
        <v>13.1064</v>
      </c>
      <c r="E55" s="29">
        <v>0</v>
      </c>
      <c r="F55" s="29">
        <f t="shared" si="2"/>
        <v>13.1064</v>
      </c>
      <c r="G55" s="29">
        <v>56447.3134</v>
      </c>
      <c r="H55" s="29">
        <v>3.6258</v>
      </c>
      <c r="I55" s="29">
        <v>20552.4135</v>
      </c>
      <c r="J55" s="29">
        <v>3</v>
      </c>
      <c r="K55" s="29">
        <f t="shared" si="3"/>
        <v>20559.0393</v>
      </c>
      <c r="L55" s="29">
        <v>0</v>
      </c>
      <c r="M55" s="42">
        <f t="shared" si="5"/>
        <v>77006.3527</v>
      </c>
      <c r="N55" s="29">
        <v>0</v>
      </c>
      <c r="O55" s="29">
        <v>0</v>
      </c>
      <c r="P55" s="29">
        <v>47.7037</v>
      </c>
      <c r="Q55" s="29">
        <f t="shared" si="4"/>
        <v>47.7037</v>
      </c>
      <c r="R55" s="29">
        <v>0</v>
      </c>
      <c r="S55" s="29">
        <v>83.8804</v>
      </c>
      <c r="T55" s="30">
        <f t="shared" si="6"/>
        <v>77151.0432</v>
      </c>
    </row>
    <row r="56" spans="2:20" ht="12" customHeight="1">
      <c r="B56" s="10"/>
      <c r="C56" s="15" t="s">
        <v>41</v>
      </c>
      <c r="D56" s="29">
        <v>11.5706</v>
      </c>
      <c r="E56" s="29">
        <v>0</v>
      </c>
      <c r="F56" s="29">
        <f t="shared" si="2"/>
        <v>11.5706</v>
      </c>
      <c r="G56" s="29">
        <v>13223.0267</v>
      </c>
      <c r="H56" s="29">
        <v>14447.1475</v>
      </c>
      <c r="I56" s="29">
        <v>11404.6467</v>
      </c>
      <c r="J56" s="29">
        <v>126.0151</v>
      </c>
      <c r="K56" s="29">
        <f t="shared" si="3"/>
        <v>25977.809299999997</v>
      </c>
      <c r="L56" s="29">
        <v>26.7196</v>
      </c>
      <c r="M56" s="42">
        <f t="shared" si="5"/>
        <v>39227.55559999999</v>
      </c>
      <c r="N56" s="29">
        <v>12.7578</v>
      </c>
      <c r="O56" s="29">
        <v>0</v>
      </c>
      <c r="P56" s="29">
        <v>37.1518</v>
      </c>
      <c r="Q56" s="29">
        <f t="shared" si="4"/>
        <v>49.9096</v>
      </c>
      <c r="R56" s="29">
        <v>0</v>
      </c>
      <c r="S56" s="29">
        <v>203.8526</v>
      </c>
      <c r="T56" s="30">
        <f t="shared" si="6"/>
        <v>39492.88839999999</v>
      </c>
    </row>
    <row r="57" spans="2:20" ht="12" customHeight="1">
      <c r="B57" s="10"/>
      <c r="C57" s="15" t="s">
        <v>43</v>
      </c>
      <c r="D57" s="29">
        <v>0</v>
      </c>
      <c r="E57" s="29">
        <v>0</v>
      </c>
      <c r="F57" s="29">
        <f t="shared" si="2"/>
        <v>0</v>
      </c>
      <c r="G57" s="29">
        <v>1.1139</v>
      </c>
      <c r="H57" s="29">
        <v>127.657</v>
      </c>
      <c r="I57" s="29">
        <v>1031.2101</v>
      </c>
      <c r="J57" s="29">
        <v>10.8779</v>
      </c>
      <c r="K57" s="29">
        <f t="shared" si="3"/>
        <v>1169.745</v>
      </c>
      <c r="L57" s="29">
        <v>128.1968</v>
      </c>
      <c r="M57" s="42">
        <f t="shared" si="5"/>
        <v>1299.0557</v>
      </c>
      <c r="N57" s="29">
        <v>0</v>
      </c>
      <c r="O57" s="29">
        <v>64.0984</v>
      </c>
      <c r="P57" s="29">
        <v>17.1858</v>
      </c>
      <c r="Q57" s="29">
        <f t="shared" si="4"/>
        <v>81.2842</v>
      </c>
      <c r="R57" s="29">
        <v>0</v>
      </c>
      <c r="S57" s="29">
        <v>0</v>
      </c>
      <c r="T57" s="30">
        <f t="shared" si="6"/>
        <v>1380.3399</v>
      </c>
    </row>
    <row r="58" spans="2:20" ht="12" customHeight="1">
      <c r="B58" s="10" t="s">
        <v>79</v>
      </c>
      <c r="C58" s="15" t="s">
        <v>44</v>
      </c>
      <c r="D58" s="29">
        <v>3</v>
      </c>
      <c r="E58" s="29">
        <v>0</v>
      </c>
      <c r="F58" s="29">
        <f t="shared" si="2"/>
        <v>3</v>
      </c>
      <c r="G58" s="29">
        <v>3.3416</v>
      </c>
      <c r="H58" s="29">
        <v>252.8378</v>
      </c>
      <c r="I58" s="29">
        <v>416.5739</v>
      </c>
      <c r="J58" s="29">
        <v>92.7979</v>
      </c>
      <c r="K58" s="29">
        <f t="shared" si="3"/>
        <v>762.2096</v>
      </c>
      <c r="L58" s="29">
        <v>8.561</v>
      </c>
      <c r="M58" s="42">
        <f t="shared" si="5"/>
        <v>774.1122</v>
      </c>
      <c r="N58" s="29">
        <v>0</v>
      </c>
      <c r="O58" s="29">
        <v>0</v>
      </c>
      <c r="P58" s="29">
        <v>16.7578</v>
      </c>
      <c r="Q58" s="29">
        <f t="shared" si="4"/>
        <v>16.7578</v>
      </c>
      <c r="R58" s="29">
        <v>0</v>
      </c>
      <c r="S58" s="29">
        <v>0</v>
      </c>
      <c r="T58" s="30">
        <f t="shared" si="6"/>
        <v>793.87</v>
      </c>
    </row>
    <row r="59" spans="2:20" ht="12" customHeight="1">
      <c r="B59" s="10"/>
      <c r="C59" s="15" t="s">
        <v>45</v>
      </c>
      <c r="D59" s="29">
        <v>626.8388</v>
      </c>
      <c r="E59" s="29">
        <v>3</v>
      </c>
      <c r="F59" s="29">
        <f t="shared" si="2"/>
        <v>629.8388</v>
      </c>
      <c r="G59" s="29">
        <v>143406.1276</v>
      </c>
      <c r="H59" s="29">
        <v>72426.5529</v>
      </c>
      <c r="I59" s="29">
        <v>41676.4025</v>
      </c>
      <c r="J59" s="29">
        <v>2563.2384</v>
      </c>
      <c r="K59" s="29">
        <f t="shared" si="3"/>
        <v>116666.1938</v>
      </c>
      <c r="L59" s="29">
        <v>960.4747</v>
      </c>
      <c r="M59" s="42">
        <f t="shared" si="5"/>
        <v>261032.7961</v>
      </c>
      <c r="N59" s="29">
        <v>1</v>
      </c>
      <c r="O59" s="29">
        <v>107.8031</v>
      </c>
      <c r="P59" s="29">
        <v>175.7312</v>
      </c>
      <c r="Q59" s="29">
        <f t="shared" si="4"/>
        <v>284.53430000000003</v>
      </c>
      <c r="R59" s="29">
        <v>123.3775</v>
      </c>
      <c r="S59" s="29">
        <v>517.2618</v>
      </c>
      <c r="T59" s="30">
        <f t="shared" si="6"/>
        <v>262587.8085</v>
      </c>
    </row>
    <row r="60" spans="2:20" ht="12" customHeight="1">
      <c r="B60" s="10"/>
      <c r="C60" s="15" t="s">
        <v>46</v>
      </c>
      <c r="D60" s="29">
        <v>26.4741</v>
      </c>
      <c r="E60" s="29">
        <v>0</v>
      </c>
      <c r="F60" s="29">
        <f t="shared" si="2"/>
        <v>26.4741</v>
      </c>
      <c r="G60" s="29">
        <v>2758.1157</v>
      </c>
      <c r="H60" s="29">
        <v>2859.6396</v>
      </c>
      <c r="I60" s="29">
        <v>12458.9938</v>
      </c>
      <c r="J60" s="29">
        <v>618.9135</v>
      </c>
      <c r="K60" s="29">
        <f t="shared" si="3"/>
        <v>15937.546900000001</v>
      </c>
      <c r="L60" s="29">
        <v>187.4241</v>
      </c>
      <c r="M60" s="42">
        <f t="shared" si="5"/>
        <v>18883.0867</v>
      </c>
      <c r="N60" s="29">
        <v>0</v>
      </c>
      <c r="O60" s="29">
        <v>5.2994</v>
      </c>
      <c r="P60" s="29">
        <v>38.4984</v>
      </c>
      <c r="Q60" s="29">
        <f t="shared" si="4"/>
        <v>43.797799999999995</v>
      </c>
      <c r="R60" s="29">
        <v>0</v>
      </c>
      <c r="S60" s="29">
        <v>0</v>
      </c>
      <c r="T60" s="30">
        <f t="shared" si="6"/>
        <v>18953.3586</v>
      </c>
    </row>
    <row r="61" spans="2:20" ht="12" customHeight="1">
      <c r="B61" s="10" t="s">
        <v>71</v>
      </c>
      <c r="C61" s="15" t="s">
        <v>47</v>
      </c>
      <c r="D61" s="29">
        <v>655.5541</v>
      </c>
      <c r="E61" s="29">
        <v>0</v>
      </c>
      <c r="F61" s="29">
        <f t="shared" si="2"/>
        <v>655.5541</v>
      </c>
      <c r="G61" s="29">
        <v>142581.2595</v>
      </c>
      <c r="H61" s="29">
        <v>89319.6724</v>
      </c>
      <c r="I61" s="29">
        <v>24816.9956</v>
      </c>
      <c r="J61" s="29">
        <v>251.2666</v>
      </c>
      <c r="K61" s="29">
        <f t="shared" si="3"/>
        <v>114387.9346</v>
      </c>
      <c r="L61" s="29">
        <v>610.7111</v>
      </c>
      <c r="M61" s="42">
        <f t="shared" si="5"/>
        <v>257579.90519999995</v>
      </c>
      <c r="N61" s="29">
        <v>92.6869</v>
      </c>
      <c r="O61" s="29">
        <v>12.2506</v>
      </c>
      <c r="P61" s="29">
        <v>0</v>
      </c>
      <c r="Q61" s="29">
        <f t="shared" si="4"/>
        <v>104.9375</v>
      </c>
      <c r="R61" s="29">
        <v>15.2296</v>
      </c>
      <c r="S61" s="29">
        <v>26.1548</v>
      </c>
      <c r="T61" s="30">
        <f t="shared" si="6"/>
        <v>258381.78119999994</v>
      </c>
    </row>
    <row r="62" spans="2:20" ht="12" customHeight="1">
      <c r="B62" s="10"/>
      <c r="C62" s="15" t="s">
        <v>48</v>
      </c>
      <c r="D62" s="29">
        <v>1852.8976</v>
      </c>
      <c r="E62" s="29">
        <v>0</v>
      </c>
      <c r="F62" s="29">
        <f t="shared" si="2"/>
        <v>1852.8976</v>
      </c>
      <c r="G62" s="29">
        <v>90252.7745</v>
      </c>
      <c r="H62" s="29">
        <v>247272.2527</v>
      </c>
      <c r="I62" s="29">
        <v>85037.2985</v>
      </c>
      <c r="J62" s="29">
        <v>2802.1715</v>
      </c>
      <c r="K62" s="29">
        <f t="shared" si="3"/>
        <v>335111.7227</v>
      </c>
      <c r="L62" s="29">
        <v>2170.2068</v>
      </c>
      <c r="M62" s="42">
        <f t="shared" si="5"/>
        <v>427534.70399999997</v>
      </c>
      <c r="N62" s="29">
        <v>19.0182</v>
      </c>
      <c r="O62" s="29">
        <v>145.1576</v>
      </c>
      <c r="P62" s="29">
        <v>14.1461</v>
      </c>
      <c r="Q62" s="29">
        <f t="shared" si="4"/>
        <v>178.3219</v>
      </c>
      <c r="R62" s="29">
        <v>2563.0478</v>
      </c>
      <c r="S62" s="29">
        <v>18.0964</v>
      </c>
      <c r="T62" s="30">
        <f t="shared" si="6"/>
        <v>432147.06769999996</v>
      </c>
    </row>
    <row r="63" spans="2:20" ht="12" customHeight="1">
      <c r="B63" s="10"/>
      <c r="C63" s="15" t="s">
        <v>49</v>
      </c>
      <c r="D63" s="29">
        <v>322.0828</v>
      </c>
      <c r="E63" s="29">
        <v>0</v>
      </c>
      <c r="F63" s="29">
        <f t="shared" si="2"/>
        <v>322.0828</v>
      </c>
      <c r="G63" s="29">
        <v>5024.0834</v>
      </c>
      <c r="H63" s="29">
        <v>12273.2028</v>
      </c>
      <c r="I63" s="29">
        <v>21607.2215</v>
      </c>
      <c r="J63" s="29">
        <v>220.7026</v>
      </c>
      <c r="K63" s="29">
        <f t="shared" si="3"/>
        <v>34101.126899999996</v>
      </c>
      <c r="L63" s="29">
        <v>2354.0386</v>
      </c>
      <c r="M63" s="42">
        <f t="shared" si="5"/>
        <v>41479.2489</v>
      </c>
      <c r="N63" s="29">
        <v>90.054</v>
      </c>
      <c r="O63" s="29">
        <v>60.7869</v>
      </c>
      <c r="P63" s="29">
        <v>4.5348</v>
      </c>
      <c r="Q63" s="29">
        <f t="shared" si="4"/>
        <v>155.3757</v>
      </c>
      <c r="R63" s="29">
        <v>8.8228</v>
      </c>
      <c r="S63" s="29">
        <v>27.4059</v>
      </c>
      <c r="T63" s="30">
        <f t="shared" si="6"/>
        <v>41992.93609999999</v>
      </c>
    </row>
    <row r="64" spans="2:20" ht="12" customHeight="1">
      <c r="B64" s="10"/>
      <c r="C64" s="20" t="s">
        <v>50</v>
      </c>
      <c r="D64" s="33">
        <v>1739.2853</v>
      </c>
      <c r="E64" s="33">
        <v>0</v>
      </c>
      <c r="F64" s="33">
        <f t="shared" si="2"/>
        <v>1739.2853</v>
      </c>
      <c r="G64" s="33">
        <v>159894.3528</v>
      </c>
      <c r="H64" s="33">
        <v>1389380.086</v>
      </c>
      <c r="I64" s="33">
        <v>126065.5484</v>
      </c>
      <c r="J64" s="33">
        <v>3744.0876</v>
      </c>
      <c r="K64" s="33">
        <f t="shared" si="3"/>
        <v>1519189.7219999998</v>
      </c>
      <c r="L64" s="33">
        <v>32966.9591</v>
      </c>
      <c r="M64" s="44">
        <f t="shared" si="5"/>
        <v>1712051.0339</v>
      </c>
      <c r="N64" s="33">
        <v>108.0208</v>
      </c>
      <c r="O64" s="33">
        <v>300.8882</v>
      </c>
      <c r="P64" s="33">
        <v>83.5861</v>
      </c>
      <c r="Q64" s="33">
        <f t="shared" si="4"/>
        <v>492.4951</v>
      </c>
      <c r="R64" s="33">
        <v>48929.7856</v>
      </c>
      <c r="S64" s="33">
        <v>383.2047</v>
      </c>
      <c r="T64" s="34">
        <f t="shared" si="6"/>
        <v>1763595.8046</v>
      </c>
    </row>
    <row r="65" spans="2:64" s="21" customFormat="1" ht="12" customHeight="1">
      <c r="B65" s="17"/>
      <c r="C65" s="18" t="s">
        <v>87</v>
      </c>
      <c r="D65" s="33">
        <f>SUM(D46:D64)</f>
        <v>5946.297699999999</v>
      </c>
      <c r="E65" s="33">
        <f>SUM(E46:E64)</f>
        <v>531.5494</v>
      </c>
      <c r="F65" s="33">
        <f t="shared" si="2"/>
        <v>6477.847099999999</v>
      </c>
      <c r="G65" s="33">
        <f>SUM(G46:G64)</f>
        <v>1077081.8542</v>
      </c>
      <c r="H65" s="33">
        <f>SUM(H46:H64)</f>
        <v>2121048.9688999997</v>
      </c>
      <c r="I65" s="33">
        <f>SUM(I46:I64)</f>
        <v>585900.4876</v>
      </c>
      <c r="J65" s="33">
        <f>SUM(J46:J64)</f>
        <v>21027.4545</v>
      </c>
      <c r="K65" s="33">
        <f t="shared" si="3"/>
        <v>2727976.911</v>
      </c>
      <c r="L65" s="33">
        <f>SUM(L46:L64)</f>
        <v>42724.241</v>
      </c>
      <c r="M65" s="44">
        <f t="shared" si="5"/>
        <v>3847783.0061999997</v>
      </c>
      <c r="N65" s="33">
        <f>SUM(N46:N64)</f>
        <v>323.5377</v>
      </c>
      <c r="O65" s="33">
        <f>SUM(O46:O64)</f>
        <v>771.9973</v>
      </c>
      <c r="P65" s="33">
        <f>SUM(P46:P64)</f>
        <v>2072.8782</v>
      </c>
      <c r="Q65" s="33">
        <f t="shared" si="4"/>
        <v>3168.4132</v>
      </c>
      <c r="R65" s="33">
        <f>SUM(R46:R64)</f>
        <v>76263.436</v>
      </c>
      <c r="S65" s="33">
        <f>SUM(S46:S64)</f>
        <v>1455.8790999999999</v>
      </c>
      <c r="T65" s="34">
        <f t="shared" si="6"/>
        <v>3935148.5815999997</v>
      </c>
      <c r="U65" s="3"/>
      <c r="BL65" s="4"/>
    </row>
    <row r="66" spans="2:20" ht="12" customHeight="1">
      <c r="B66" s="10"/>
      <c r="C66" s="15" t="s">
        <v>51</v>
      </c>
      <c r="D66" s="29">
        <v>43.089</v>
      </c>
      <c r="E66" s="29">
        <v>0</v>
      </c>
      <c r="F66" s="29">
        <f t="shared" si="2"/>
        <v>43.089</v>
      </c>
      <c r="G66" s="29">
        <v>792.1395</v>
      </c>
      <c r="H66" s="29">
        <v>265.9012</v>
      </c>
      <c r="I66" s="29">
        <v>2222.1718</v>
      </c>
      <c r="J66" s="29">
        <v>207.8547</v>
      </c>
      <c r="K66" s="29">
        <f t="shared" si="3"/>
        <v>2695.9277</v>
      </c>
      <c r="L66" s="29">
        <v>2.13</v>
      </c>
      <c r="M66" s="42">
        <f t="shared" si="5"/>
        <v>3490.1972000000005</v>
      </c>
      <c r="N66" s="29">
        <v>0</v>
      </c>
      <c r="O66" s="29">
        <v>0</v>
      </c>
      <c r="P66" s="29">
        <v>6.3711</v>
      </c>
      <c r="Q66" s="29">
        <f t="shared" si="4"/>
        <v>6.3711</v>
      </c>
      <c r="R66" s="29">
        <v>0</v>
      </c>
      <c r="S66" s="29">
        <v>0</v>
      </c>
      <c r="T66" s="30">
        <f t="shared" si="6"/>
        <v>3539.6573000000003</v>
      </c>
    </row>
    <row r="67" spans="2:20" ht="12" customHeight="1">
      <c r="B67" s="10" t="s">
        <v>82</v>
      </c>
      <c r="C67" s="15" t="s">
        <v>86</v>
      </c>
      <c r="D67" s="29">
        <v>1894.4349</v>
      </c>
      <c r="E67" s="29">
        <v>0</v>
      </c>
      <c r="F67" s="29">
        <f t="shared" si="2"/>
        <v>1894.4349</v>
      </c>
      <c r="G67" s="29">
        <v>44021.7303</v>
      </c>
      <c r="H67" s="29">
        <v>114244.9733</v>
      </c>
      <c r="I67" s="29">
        <v>84904.1271</v>
      </c>
      <c r="J67" s="29">
        <v>2458.3348</v>
      </c>
      <c r="K67" s="29">
        <f t="shared" si="3"/>
        <v>201607.4352</v>
      </c>
      <c r="L67" s="29">
        <v>2449.4479</v>
      </c>
      <c r="M67" s="42">
        <f t="shared" si="5"/>
        <v>248078.6134</v>
      </c>
      <c r="N67" s="29">
        <v>19.7745</v>
      </c>
      <c r="O67" s="29">
        <v>520.8048</v>
      </c>
      <c r="P67" s="29">
        <v>34.6694</v>
      </c>
      <c r="Q67" s="29">
        <f t="shared" si="4"/>
        <v>575.2487</v>
      </c>
      <c r="R67" s="29">
        <v>48.5186</v>
      </c>
      <c r="S67" s="29">
        <v>24.357</v>
      </c>
      <c r="T67" s="30">
        <f t="shared" si="6"/>
        <v>250621.1726</v>
      </c>
    </row>
    <row r="68" spans="2:20" ht="12" customHeight="1">
      <c r="B68" s="10" t="s">
        <v>78</v>
      </c>
      <c r="C68" s="15" t="s">
        <v>66</v>
      </c>
      <c r="D68" s="29">
        <v>35.1749</v>
      </c>
      <c r="E68" s="29">
        <v>0</v>
      </c>
      <c r="F68" s="29">
        <f t="shared" si="2"/>
        <v>35.1749</v>
      </c>
      <c r="G68" s="29">
        <v>2820.9508</v>
      </c>
      <c r="H68" s="29">
        <v>19586.886</v>
      </c>
      <c r="I68" s="29">
        <v>3932.3318</v>
      </c>
      <c r="J68" s="29">
        <v>112.8295</v>
      </c>
      <c r="K68" s="29">
        <f t="shared" si="3"/>
        <v>23632.0473</v>
      </c>
      <c r="L68" s="29">
        <v>198.1857</v>
      </c>
      <c r="M68" s="42">
        <f t="shared" si="5"/>
        <v>26651.1838</v>
      </c>
      <c r="N68" s="29">
        <v>0</v>
      </c>
      <c r="O68" s="29">
        <v>28.6775</v>
      </c>
      <c r="P68" s="29">
        <v>0</v>
      </c>
      <c r="Q68" s="29">
        <f t="shared" si="4"/>
        <v>28.6775</v>
      </c>
      <c r="R68" s="29">
        <v>7.2345</v>
      </c>
      <c r="S68" s="29">
        <v>0</v>
      </c>
      <c r="T68" s="30">
        <f t="shared" si="6"/>
        <v>26722.2707</v>
      </c>
    </row>
    <row r="69" spans="2:20" ht="12" customHeight="1">
      <c r="B69" s="10" t="s">
        <v>79</v>
      </c>
      <c r="C69" s="15" t="s">
        <v>52</v>
      </c>
      <c r="D69" s="29">
        <v>53.6795</v>
      </c>
      <c r="E69" s="29">
        <v>0</v>
      </c>
      <c r="F69" s="29">
        <f t="shared" si="2"/>
        <v>53.6795</v>
      </c>
      <c r="G69" s="29">
        <v>7236.5027</v>
      </c>
      <c r="H69" s="29">
        <v>175142.7961</v>
      </c>
      <c r="I69" s="29">
        <v>15132.4764</v>
      </c>
      <c r="J69" s="29">
        <v>258.4123</v>
      </c>
      <c r="K69" s="29">
        <f t="shared" si="3"/>
        <v>190533.68480000002</v>
      </c>
      <c r="L69" s="29">
        <v>2833.2567</v>
      </c>
      <c r="M69" s="42">
        <f t="shared" si="5"/>
        <v>200603.44420000003</v>
      </c>
      <c r="N69" s="29">
        <v>16.7559</v>
      </c>
      <c r="O69" s="29">
        <v>0</v>
      </c>
      <c r="P69" s="29">
        <v>10.5336</v>
      </c>
      <c r="Q69" s="29">
        <f t="shared" si="4"/>
        <v>27.2895</v>
      </c>
      <c r="R69" s="29">
        <v>1191.4663</v>
      </c>
      <c r="S69" s="29">
        <v>0</v>
      </c>
      <c r="T69" s="30">
        <f t="shared" si="6"/>
        <v>201875.87950000004</v>
      </c>
    </row>
    <row r="70" spans="2:20" ht="12" customHeight="1">
      <c r="B70" s="10" t="s">
        <v>71</v>
      </c>
      <c r="C70" s="15" t="s">
        <v>53</v>
      </c>
      <c r="D70" s="29">
        <v>315.37</v>
      </c>
      <c r="E70" s="29">
        <v>0</v>
      </c>
      <c r="F70" s="29">
        <f t="shared" si="2"/>
        <v>315.37</v>
      </c>
      <c r="G70" s="29">
        <v>5173.0431</v>
      </c>
      <c r="H70" s="29">
        <v>23786.3456</v>
      </c>
      <c r="I70" s="29">
        <v>11903.688</v>
      </c>
      <c r="J70" s="29">
        <v>102.891</v>
      </c>
      <c r="K70" s="29">
        <f t="shared" si="3"/>
        <v>35792.924600000006</v>
      </c>
      <c r="L70" s="29">
        <v>200.1178</v>
      </c>
      <c r="M70" s="42">
        <f t="shared" si="5"/>
        <v>41166.08550000001</v>
      </c>
      <c r="N70" s="29">
        <v>0</v>
      </c>
      <c r="O70" s="29">
        <v>225.9022</v>
      </c>
      <c r="P70" s="29">
        <v>0</v>
      </c>
      <c r="Q70" s="29">
        <f t="shared" si="4"/>
        <v>225.9022</v>
      </c>
      <c r="R70" s="29">
        <v>0</v>
      </c>
      <c r="S70" s="29">
        <v>17.5212</v>
      </c>
      <c r="T70" s="30">
        <f t="shared" si="6"/>
        <v>41724.87890000001</v>
      </c>
    </row>
    <row r="71" spans="2:20" ht="12" customHeight="1">
      <c r="B71" s="10"/>
      <c r="C71" s="15" t="s">
        <v>54</v>
      </c>
      <c r="D71" s="29">
        <v>4261.8017</v>
      </c>
      <c r="E71" s="29">
        <v>0</v>
      </c>
      <c r="F71" s="29">
        <f t="shared" si="2"/>
        <v>4261.8017</v>
      </c>
      <c r="G71" s="29">
        <v>471435.8243</v>
      </c>
      <c r="H71" s="29">
        <v>1718366.6788</v>
      </c>
      <c r="I71" s="29">
        <v>506297.8545</v>
      </c>
      <c r="J71" s="29">
        <v>1925.8489</v>
      </c>
      <c r="K71" s="29">
        <f t="shared" si="3"/>
        <v>2226590.3822000003</v>
      </c>
      <c r="L71" s="29">
        <v>54022.7123</v>
      </c>
      <c r="M71" s="42">
        <f t="shared" si="5"/>
        <v>2752048.9188</v>
      </c>
      <c r="N71" s="29">
        <v>1456.8863</v>
      </c>
      <c r="O71" s="29">
        <v>736.0762</v>
      </c>
      <c r="P71" s="29">
        <v>52.3164</v>
      </c>
      <c r="Q71" s="29">
        <f t="shared" si="4"/>
        <v>2245.2789</v>
      </c>
      <c r="R71" s="29">
        <v>6122.5799</v>
      </c>
      <c r="S71" s="29">
        <v>504.5448</v>
      </c>
      <c r="T71" s="30">
        <f t="shared" si="6"/>
        <v>2765183.1240999997</v>
      </c>
    </row>
    <row r="72" spans="2:20" ht="12" customHeight="1">
      <c r="B72" s="10"/>
      <c r="C72" s="15" t="s">
        <v>55</v>
      </c>
      <c r="D72" s="29">
        <v>708.4708</v>
      </c>
      <c r="E72" s="29">
        <v>0</v>
      </c>
      <c r="F72" s="29">
        <f t="shared" si="2"/>
        <v>708.4708</v>
      </c>
      <c r="G72" s="29">
        <v>167978.083</v>
      </c>
      <c r="H72" s="29">
        <v>120838.1969</v>
      </c>
      <c r="I72" s="29">
        <v>133317.4346</v>
      </c>
      <c r="J72" s="29">
        <v>5241.4968</v>
      </c>
      <c r="K72" s="29">
        <f t="shared" si="3"/>
        <v>259397.1283</v>
      </c>
      <c r="L72" s="29">
        <v>5132.0791</v>
      </c>
      <c r="M72" s="42">
        <f t="shared" si="5"/>
        <v>432507.2904</v>
      </c>
      <c r="N72" s="29">
        <v>120.9873</v>
      </c>
      <c r="O72" s="29">
        <v>174.9535</v>
      </c>
      <c r="P72" s="29">
        <v>0</v>
      </c>
      <c r="Q72" s="29">
        <f t="shared" si="4"/>
        <v>295.94079999999997</v>
      </c>
      <c r="R72" s="29">
        <v>27.6957</v>
      </c>
      <c r="S72" s="29">
        <v>55.9044</v>
      </c>
      <c r="T72" s="30">
        <f t="shared" si="6"/>
        <v>433595.3021</v>
      </c>
    </row>
    <row r="73" spans="2:64" s="21" customFormat="1" ht="12" customHeight="1">
      <c r="B73" s="17"/>
      <c r="C73" s="18" t="s">
        <v>87</v>
      </c>
      <c r="D73" s="27">
        <f>SUM(D66:D72)</f>
        <v>7312.020799999999</v>
      </c>
      <c r="E73" s="27">
        <f>SUM(E66:E72)</f>
        <v>0</v>
      </c>
      <c r="F73" s="27">
        <f t="shared" si="2"/>
        <v>7312.020799999999</v>
      </c>
      <c r="G73" s="27">
        <f>SUM(G66:G72)</f>
        <v>699458.2736999999</v>
      </c>
      <c r="H73" s="27">
        <f>SUM(H66:H72)</f>
        <v>2172231.7779</v>
      </c>
      <c r="I73" s="27">
        <f>SUM(I66:I72)</f>
        <v>757710.0842</v>
      </c>
      <c r="J73" s="27">
        <f>SUM(J66:J72)</f>
        <v>10307.668</v>
      </c>
      <c r="K73" s="27">
        <f t="shared" si="3"/>
        <v>2940249.5301</v>
      </c>
      <c r="L73" s="27">
        <f>SUM(L66:L72)</f>
        <v>64837.9295</v>
      </c>
      <c r="M73" s="41">
        <f aca="true" t="shared" si="7" ref="M73:M103">+G73+K73+L73</f>
        <v>3704545.7333</v>
      </c>
      <c r="N73" s="27">
        <f>SUM(N66:N72)</f>
        <v>1614.404</v>
      </c>
      <c r="O73" s="27">
        <f>SUM(O66:O72)</f>
        <v>1686.4142000000002</v>
      </c>
      <c r="P73" s="27">
        <f>SUM(P66:P72)</f>
        <v>103.8905</v>
      </c>
      <c r="Q73" s="27">
        <f t="shared" si="4"/>
        <v>3404.7087</v>
      </c>
      <c r="R73" s="27">
        <f>SUM(R66:R72)</f>
        <v>7397.495</v>
      </c>
      <c r="S73" s="27">
        <f>SUM(S66:S72)</f>
        <v>602.3274</v>
      </c>
      <c r="T73" s="28">
        <f aca="true" t="shared" si="8" ref="T73:T103">+F73+M73+Q73+R73+S73</f>
        <v>3723262.2852</v>
      </c>
      <c r="U73" s="3"/>
      <c r="BL73" s="4"/>
    </row>
    <row r="74" spans="2:20" ht="12" customHeight="1">
      <c r="B74" s="13"/>
      <c r="C74" s="14" t="s">
        <v>56</v>
      </c>
      <c r="D74" s="27">
        <v>70.3074</v>
      </c>
      <c r="E74" s="27">
        <v>68.2386</v>
      </c>
      <c r="F74" s="27">
        <f aca="true" t="shared" si="9" ref="F74:F103">+D74+E74</f>
        <v>138.546</v>
      </c>
      <c r="G74" s="27">
        <v>93810.6512</v>
      </c>
      <c r="H74" s="27">
        <v>868776.8381</v>
      </c>
      <c r="I74" s="27">
        <v>48727.6297</v>
      </c>
      <c r="J74" s="27">
        <v>184.46</v>
      </c>
      <c r="K74" s="27">
        <f aca="true" t="shared" si="10" ref="K74:K103">SUM(H74:J74)</f>
        <v>917688.9278000001</v>
      </c>
      <c r="L74" s="27">
        <v>18462.6361</v>
      </c>
      <c r="M74" s="41">
        <f t="shared" si="7"/>
        <v>1029962.2151</v>
      </c>
      <c r="N74" s="27">
        <v>124.4452</v>
      </c>
      <c r="O74" s="27">
        <v>951.4216</v>
      </c>
      <c r="P74" s="27">
        <v>0</v>
      </c>
      <c r="Q74" s="27">
        <f aca="true" t="shared" si="11" ref="Q74:Q103">SUM(N74:P74)</f>
        <v>1075.8668</v>
      </c>
      <c r="R74" s="27">
        <v>3497.1426</v>
      </c>
      <c r="S74" s="27">
        <v>2637.0718</v>
      </c>
      <c r="T74" s="28">
        <f t="shared" si="8"/>
        <v>1037310.8423</v>
      </c>
    </row>
    <row r="75" spans="2:20" ht="12" customHeight="1">
      <c r="B75" s="10" t="s">
        <v>83</v>
      </c>
      <c r="C75" s="15" t="s">
        <v>57</v>
      </c>
      <c r="D75" s="29">
        <v>3.4961</v>
      </c>
      <c r="E75" s="29">
        <v>0</v>
      </c>
      <c r="F75" s="29">
        <f t="shared" si="9"/>
        <v>3.4961</v>
      </c>
      <c r="G75" s="29">
        <v>3183.9328</v>
      </c>
      <c r="H75" s="29">
        <v>58139.5954</v>
      </c>
      <c r="I75" s="29">
        <v>1844.0607</v>
      </c>
      <c r="J75" s="29">
        <v>7.482</v>
      </c>
      <c r="K75" s="29">
        <f t="shared" si="10"/>
        <v>59991.138100000004</v>
      </c>
      <c r="L75" s="29">
        <v>1686.2929</v>
      </c>
      <c r="M75" s="42">
        <f t="shared" si="7"/>
        <v>64861.36380000001</v>
      </c>
      <c r="N75" s="29">
        <v>0</v>
      </c>
      <c r="O75" s="29">
        <v>0</v>
      </c>
      <c r="P75" s="29">
        <v>0</v>
      </c>
      <c r="Q75" s="29">
        <f t="shared" si="11"/>
        <v>0</v>
      </c>
      <c r="R75" s="29">
        <v>11.0964</v>
      </c>
      <c r="S75" s="29">
        <v>0</v>
      </c>
      <c r="T75" s="30">
        <f t="shared" si="8"/>
        <v>64875.956300000005</v>
      </c>
    </row>
    <row r="76" spans="2:20" ht="12" customHeight="1">
      <c r="B76" s="10"/>
      <c r="C76" s="15" t="s">
        <v>58</v>
      </c>
      <c r="D76" s="29">
        <v>8555.3041</v>
      </c>
      <c r="E76" s="29">
        <v>0</v>
      </c>
      <c r="F76" s="29">
        <f t="shared" si="9"/>
        <v>8555.3041</v>
      </c>
      <c r="G76" s="29">
        <v>18936.2026</v>
      </c>
      <c r="H76" s="29">
        <v>1534458.4086</v>
      </c>
      <c r="I76" s="29">
        <v>17474.7921</v>
      </c>
      <c r="J76" s="29">
        <v>50.8837</v>
      </c>
      <c r="K76" s="29">
        <f t="shared" si="10"/>
        <v>1551984.0843999998</v>
      </c>
      <c r="L76" s="29">
        <v>26627.0728</v>
      </c>
      <c r="M76" s="42">
        <f t="shared" si="7"/>
        <v>1597547.3597999997</v>
      </c>
      <c r="N76" s="29">
        <v>4.498</v>
      </c>
      <c r="O76" s="29">
        <v>293.5922</v>
      </c>
      <c r="P76" s="29">
        <v>26.7159</v>
      </c>
      <c r="Q76" s="29">
        <f t="shared" si="11"/>
        <v>324.80609999999996</v>
      </c>
      <c r="R76" s="29">
        <v>6646.5749</v>
      </c>
      <c r="S76" s="29">
        <v>139.8352</v>
      </c>
      <c r="T76" s="30">
        <f t="shared" si="8"/>
        <v>1613213.8800999997</v>
      </c>
    </row>
    <row r="77" spans="2:20" ht="12" customHeight="1">
      <c r="B77" s="10" t="s">
        <v>78</v>
      </c>
      <c r="C77" s="15" t="s">
        <v>59</v>
      </c>
      <c r="D77" s="29">
        <v>138.8028</v>
      </c>
      <c r="E77" s="29">
        <v>0</v>
      </c>
      <c r="F77" s="29">
        <f t="shared" si="9"/>
        <v>138.8028</v>
      </c>
      <c r="G77" s="29">
        <v>125254.483</v>
      </c>
      <c r="H77" s="29">
        <v>201173.9306</v>
      </c>
      <c r="I77" s="29">
        <v>7262.5377</v>
      </c>
      <c r="J77" s="29">
        <v>84.8537</v>
      </c>
      <c r="K77" s="29">
        <f t="shared" si="10"/>
        <v>208521.322</v>
      </c>
      <c r="L77" s="29">
        <v>6188.4213</v>
      </c>
      <c r="M77" s="42">
        <f t="shared" si="7"/>
        <v>339964.2263</v>
      </c>
      <c r="N77" s="29">
        <v>0</v>
      </c>
      <c r="O77" s="29">
        <v>0</v>
      </c>
      <c r="P77" s="29">
        <v>0</v>
      </c>
      <c r="Q77" s="29">
        <f t="shared" si="11"/>
        <v>0</v>
      </c>
      <c r="R77" s="29">
        <v>69.479</v>
      </c>
      <c r="S77" s="29">
        <v>97.3756</v>
      </c>
      <c r="T77" s="30">
        <f t="shared" si="8"/>
        <v>340269.8837</v>
      </c>
    </row>
    <row r="78" spans="2:20" ht="12" customHeight="1">
      <c r="B78" s="10"/>
      <c r="C78" s="15" t="s">
        <v>60</v>
      </c>
      <c r="D78" s="29">
        <v>93.6468</v>
      </c>
      <c r="E78" s="29">
        <v>0</v>
      </c>
      <c r="F78" s="29">
        <f t="shared" si="9"/>
        <v>93.6468</v>
      </c>
      <c r="G78" s="29">
        <v>28538.5567</v>
      </c>
      <c r="H78" s="29">
        <v>661862.226</v>
      </c>
      <c r="I78" s="29">
        <v>26620.439</v>
      </c>
      <c r="J78" s="29">
        <v>330.7453</v>
      </c>
      <c r="K78" s="29">
        <f t="shared" si="10"/>
        <v>688813.4103</v>
      </c>
      <c r="L78" s="29">
        <v>2855.4886</v>
      </c>
      <c r="M78" s="42">
        <f t="shared" si="7"/>
        <v>720207.4556</v>
      </c>
      <c r="N78" s="29">
        <v>63.5912</v>
      </c>
      <c r="O78" s="29">
        <v>10.2713</v>
      </c>
      <c r="P78" s="29">
        <v>0</v>
      </c>
      <c r="Q78" s="29">
        <f t="shared" si="11"/>
        <v>73.8625</v>
      </c>
      <c r="R78" s="29">
        <v>22.7337</v>
      </c>
      <c r="S78" s="29">
        <v>804.9019</v>
      </c>
      <c r="T78" s="30">
        <f t="shared" si="8"/>
        <v>721202.6005000001</v>
      </c>
    </row>
    <row r="79" spans="2:20" ht="12" customHeight="1">
      <c r="B79" s="10" t="s">
        <v>79</v>
      </c>
      <c r="C79" s="15" t="s">
        <v>61</v>
      </c>
      <c r="D79" s="29">
        <v>121.5456</v>
      </c>
      <c r="E79" s="29">
        <v>0</v>
      </c>
      <c r="F79" s="29">
        <f t="shared" si="9"/>
        <v>121.5456</v>
      </c>
      <c r="G79" s="29">
        <v>46068.7943</v>
      </c>
      <c r="H79" s="29">
        <v>479111.9825</v>
      </c>
      <c r="I79" s="29">
        <v>34153.6062</v>
      </c>
      <c r="J79" s="29">
        <v>86.5936</v>
      </c>
      <c r="K79" s="29">
        <f t="shared" si="10"/>
        <v>513352.1823</v>
      </c>
      <c r="L79" s="29">
        <v>13481.1928</v>
      </c>
      <c r="M79" s="42">
        <f t="shared" si="7"/>
        <v>572902.1693999999</v>
      </c>
      <c r="N79" s="29">
        <v>26.9882</v>
      </c>
      <c r="O79" s="29">
        <v>9.8094</v>
      </c>
      <c r="P79" s="29">
        <v>23.8903</v>
      </c>
      <c r="Q79" s="29">
        <f t="shared" si="11"/>
        <v>60.6879</v>
      </c>
      <c r="R79" s="29">
        <v>280.6279</v>
      </c>
      <c r="S79" s="29">
        <v>117.8856</v>
      </c>
      <c r="T79" s="30">
        <f t="shared" si="8"/>
        <v>573482.9163999999</v>
      </c>
    </row>
    <row r="80" spans="2:20" ht="12" customHeight="1">
      <c r="B80" s="10"/>
      <c r="C80" s="15" t="s">
        <v>62</v>
      </c>
      <c r="D80" s="29">
        <v>524.0277</v>
      </c>
      <c r="E80" s="29">
        <v>0</v>
      </c>
      <c r="F80" s="29">
        <f t="shared" si="9"/>
        <v>524.0277</v>
      </c>
      <c r="G80" s="29">
        <v>132864.4623</v>
      </c>
      <c r="H80" s="29">
        <v>81053.8596</v>
      </c>
      <c r="I80" s="29">
        <v>57710.5378</v>
      </c>
      <c r="J80" s="29">
        <v>387.2488</v>
      </c>
      <c r="K80" s="29">
        <f t="shared" si="10"/>
        <v>139151.6462</v>
      </c>
      <c r="L80" s="29">
        <v>1279.0694</v>
      </c>
      <c r="M80" s="42">
        <f t="shared" si="7"/>
        <v>273295.17789999995</v>
      </c>
      <c r="N80" s="29">
        <v>2.6014</v>
      </c>
      <c r="O80" s="29">
        <v>37.7921</v>
      </c>
      <c r="P80" s="29">
        <v>7.1699</v>
      </c>
      <c r="Q80" s="29">
        <f t="shared" si="11"/>
        <v>47.563399999999994</v>
      </c>
      <c r="R80" s="29">
        <v>0</v>
      </c>
      <c r="S80" s="29">
        <v>0</v>
      </c>
      <c r="T80" s="30">
        <f t="shared" si="8"/>
        <v>273866.7689999999</v>
      </c>
    </row>
    <row r="81" spans="2:20" ht="12" customHeight="1">
      <c r="B81" s="10" t="s">
        <v>71</v>
      </c>
      <c r="C81" s="15" t="s">
        <v>64</v>
      </c>
      <c r="D81" s="29">
        <v>48.5635</v>
      </c>
      <c r="E81" s="29">
        <v>0</v>
      </c>
      <c r="F81" s="29">
        <f t="shared" si="9"/>
        <v>48.5635</v>
      </c>
      <c r="G81" s="29">
        <v>46384.6196</v>
      </c>
      <c r="H81" s="29">
        <v>91367.0061</v>
      </c>
      <c r="I81" s="29">
        <v>71381.9796</v>
      </c>
      <c r="J81" s="29">
        <v>535.6527</v>
      </c>
      <c r="K81" s="29">
        <f t="shared" si="10"/>
        <v>163284.63840000003</v>
      </c>
      <c r="L81" s="29">
        <v>3213.5679</v>
      </c>
      <c r="M81" s="42">
        <f t="shared" si="7"/>
        <v>212882.82590000003</v>
      </c>
      <c r="N81" s="29">
        <v>13.4941</v>
      </c>
      <c r="O81" s="29">
        <v>51.1092</v>
      </c>
      <c r="P81" s="29">
        <v>0</v>
      </c>
      <c r="Q81" s="29">
        <f t="shared" si="11"/>
        <v>64.6033</v>
      </c>
      <c r="R81" s="29">
        <v>101.4622</v>
      </c>
      <c r="S81" s="29">
        <v>3.0657</v>
      </c>
      <c r="T81" s="30">
        <f t="shared" si="8"/>
        <v>213100.52060000002</v>
      </c>
    </row>
    <row r="82" spans="2:20" ht="12" customHeight="1">
      <c r="B82" s="10"/>
      <c r="C82" s="20" t="s">
        <v>63</v>
      </c>
      <c r="D82" s="33">
        <v>798.8833</v>
      </c>
      <c r="E82" s="33">
        <v>0</v>
      </c>
      <c r="F82" s="33">
        <f t="shared" si="9"/>
        <v>798.8833</v>
      </c>
      <c r="G82" s="33">
        <v>175045.6129</v>
      </c>
      <c r="H82" s="33">
        <v>815352.243</v>
      </c>
      <c r="I82" s="33">
        <v>116307.3284</v>
      </c>
      <c r="J82" s="33">
        <v>630.7192</v>
      </c>
      <c r="K82" s="33">
        <f t="shared" si="10"/>
        <v>932290.2906000001</v>
      </c>
      <c r="L82" s="33">
        <v>20152.5636</v>
      </c>
      <c r="M82" s="44">
        <f t="shared" si="7"/>
        <v>1127488.4671</v>
      </c>
      <c r="N82" s="33">
        <v>25.5688</v>
      </c>
      <c r="O82" s="33">
        <v>822.2602</v>
      </c>
      <c r="P82" s="33">
        <v>28.3503</v>
      </c>
      <c r="Q82" s="33">
        <f t="shared" si="11"/>
        <v>876.1793</v>
      </c>
      <c r="R82" s="33">
        <v>31908.915</v>
      </c>
      <c r="S82" s="33">
        <v>2020.8159</v>
      </c>
      <c r="T82" s="34">
        <f t="shared" si="8"/>
        <v>1163093.2606000002</v>
      </c>
    </row>
    <row r="83" spans="2:64" s="21" customFormat="1" ht="12" customHeight="1">
      <c r="B83" s="17"/>
      <c r="C83" s="18" t="s">
        <v>87</v>
      </c>
      <c r="D83" s="33">
        <f>SUM(D74:D82)</f>
        <v>10354.577299999999</v>
      </c>
      <c r="E83" s="33">
        <f>SUM(E74:E82)</f>
        <v>68.2386</v>
      </c>
      <c r="F83" s="33">
        <f t="shared" si="9"/>
        <v>10422.8159</v>
      </c>
      <c r="G83" s="33">
        <f>SUM(G74:G82)</f>
        <v>670087.3154</v>
      </c>
      <c r="H83" s="33">
        <f>SUM(H74:H82)</f>
        <v>4791296.0899</v>
      </c>
      <c r="I83" s="33">
        <f>SUM(I74:I82)</f>
        <v>381482.9112</v>
      </c>
      <c r="J83" s="33">
        <f>SUM(J74:J82)</f>
        <v>2298.639</v>
      </c>
      <c r="K83" s="33">
        <f t="shared" si="10"/>
        <v>5175077.6401</v>
      </c>
      <c r="L83" s="33">
        <f>SUM(L74:L82)</f>
        <v>93946.30539999998</v>
      </c>
      <c r="M83" s="44">
        <f t="shared" si="7"/>
        <v>5939111.2609</v>
      </c>
      <c r="N83" s="33">
        <f>SUM(N74:N82)</f>
        <v>261.18690000000004</v>
      </c>
      <c r="O83" s="33">
        <f>SUM(O74:O82)</f>
        <v>2176.2560000000003</v>
      </c>
      <c r="P83" s="33">
        <f>SUM(P74:P82)</f>
        <v>86.1264</v>
      </c>
      <c r="Q83" s="33">
        <f t="shared" si="11"/>
        <v>2523.5693000000006</v>
      </c>
      <c r="R83" s="33">
        <f>SUM(R74:R82)</f>
        <v>42538.0317</v>
      </c>
      <c r="S83" s="33">
        <f>SUM(S74:S82)</f>
        <v>5820.9517</v>
      </c>
      <c r="T83" s="34">
        <f t="shared" si="8"/>
        <v>6000416.6295</v>
      </c>
      <c r="U83" s="3"/>
      <c r="BL83" s="4"/>
    </row>
    <row r="84" spans="2:20" ht="12" customHeight="1">
      <c r="B84" s="10"/>
      <c r="C84" s="15" t="s">
        <v>107</v>
      </c>
      <c r="D84" s="29">
        <v>0</v>
      </c>
      <c r="E84" s="29">
        <v>0</v>
      </c>
      <c r="F84" s="29">
        <f aca="true" t="shared" si="12" ref="F84:F97">+D84+E84</f>
        <v>0</v>
      </c>
      <c r="G84" s="29">
        <v>75.7216</v>
      </c>
      <c r="H84" s="29">
        <v>0</v>
      </c>
      <c r="I84" s="29">
        <v>92.5198</v>
      </c>
      <c r="J84" s="29">
        <v>163.9227</v>
      </c>
      <c r="K84" s="29">
        <f aca="true" t="shared" si="13" ref="K84:K97">SUM(H84:J84)</f>
        <v>256.4425</v>
      </c>
      <c r="L84" s="29">
        <v>0</v>
      </c>
      <c r="M84" s="42">
        <f aca="true" t="shared" si="14" ref="M84:M97">+G84+K84+L84</f>
        <v>332.16409999999996</v>
      </c>
      <c r="N84" s="29">
        <v>0</v>
      </c>
      <c r="O84" s="29">
        <v>0</v>
      </c>
      <c r="P84" s="29">
        <v>0</v>
      </c>
      <c r="Q84" s="29">
        <f aca="true" t="shared" si="15" ref="Q84:Q97">SUM(N84:P84)</f>
        <v>0</v>
      </c>
      <c r="R84" s="29">
        <v>0</v>
      </c>
      <c r="S84" s="29">
        <v>0</v>
      </c>
      <c r="T84" s="30">
        <f t="shared" si="8"/>
        <v>332.16409999999996</v>
      </c>
    </row>
    <row r="85" spans="2:20" ht="12" customHeight="1">
      <c r="B85" s="10"/>
      <c r="C85" s="15" t="s">
        <v>108</v>
      </c>
      <c r="D85" s="29">
        <v>0</v>
      </c>
      <c r="E85" s="29">
        <v>0</v>
      </c>
      <c r="F85" s="29">
        <f t="shared" si="12"/>
        <v>0</v>
      </c>
      <c r="G85" s="29">
        <v>6.0448</v>
      </c>
      <c r="H85" s="29">
        <v>264.4839</v>
      </c>
      <c r="I85" s="29">
        <v>585.8176</v>
      </c>
      <c r="J85" s="29">
        <v>0</v>
      </c>
      <c r="K85" s="29">
        <f t="shared" si="13"/>
        <v>850.3015</v>
      </c>
      <c r="L85" s="29">
        <v>0</v>
      </c>
      <c r="M85" s="42">
        <f t="shared" si="14"/>
        <v>856.3463</v>
      </c>
      <c r="N85" s="29">
        <v>0</v>
      </c>
      <c r="O85" s="29">
        <v>0</v>
      </c>
      <c r="P85" s="29">
        <v>0</v>
      </c>
      <c r="Q85" s="29">
        <f t="shared" si="15"/>
        <v>0</v>
      </c>
      <c r="R85" s="29">
        <v>0</v>
      </c>
      <c r="S85" s="29">
        <v>0</v>
      </c>
      <c r="T85" s="30">
        <f t="shared" si="8"/>
        <v>856.3463</v>
      </c>
    </row>
    <row r="86" spans="2:20" ht="12" customHeight="1">
      <c r="B86" s="10"/>
      <c r="C86" s="15" t="s">
        <v>109</v>
      </c>
      <c r="D86" s="29">
        <v>11.6634</v>
      </c>
      <c r="E86" s="29">
        <v>0</v>
      </c>
      <c r="F86" s="29">
        <f t="shared" si="12"/>
        <v>11.6634</v>
      </c>
      <c r="G86" s="29">
        <v>46813.45</v>
      </c>
      <c r="H86" s="29">
        <v>281.6709</v>
      </c>
      <c r="I86" s="29">
        <v>12687.2136</v>
      </c>
      <c r="J86" s="29">
        <v>5117.4909</v>
      </c>
      <c r="K86" s="29">
        <f t="shared" si="13"/>
        <v>18086.375399999997</v>
      </c>
      <c r="L86" s="29">
        <v>2.6294</v>
      </c>
      <c r="M86" s="42">
        <f t="shared" si="14"/>
        <v>64902.45479999999</v>
      </c>
      <c r="N86" s="29">
        <v>0</v>
      </c>
      <c r="O86" s="29">
        <v>0</v>
      </c>
      <c r="P86" s="29">
        <v>21.9494</v>
      </c>
      <c r="Q86" s="29">
        <f t="shared" si="15"/>
        <v>21.9494</v>
      </c>
      <c r="R86" s="29">
        <v>0</v>
      </c>
      <c r="S86" s="29">
        <v>13.2184</v>
      </c>
      <c r="T86" s="30">
        <f t="shared" si="8"/>
        <v>64949.285999999986</v>
      </c>
    </row>
    <row r="87" spans="2:20" ht="12" customHeight="1">
      <c r="B87" s="10" t="s">
        <v>110</v>
      </c>
      <c r="C87" s="15" t="s">
        <v>65</v>
      </c>
      <c r="D87" s="29">
        <v>0</v>
      </c>
      <c r="E87" s="29">
        <v>0</v>
      </c>
      <c r="F87" s="29">
        <f t="shared" si="12"/>
        <v>0</v>
      </c>
      <c r="G87" s="29">
        <v>144.197</v>
      </c>
      <c r="H87" s="29">
        <v>202.4586</v>
      </c>
      <c r="I87" s="29">
        <v>187.4864</v>
      </c>
      <c r="J87" s="29">
        <v>0</v>
      </c>
      <c r="K87" s="29">
        <f t="shared" si="13"/>
        <v>389.945</v>
      </c>
      <c r="L87" s="29">
        <v>0</v>
      </c>
      <c r="M87" s="42">
        <f t="shared" si="14"/>
        <v>534.142</v>
      </c>
      <c r="N87" s="29">
        <v>0</v>
      </c>
      <c r="O87" s="29">
        <v>0</v>
      </c>
      <c r="P87" s="29">
        <v>0</v>
      </c>
      <c r="Q87" s="29">
        <f t="shared" si="15"/>
        <v>0</v>
      </c>
      <c r="R87" s="29">
        <v>0</v>
      </c>
      <c r="S87" s="29">
        <v>0</v>
      </c>
      <c r="T87" s="30">
        <f t="shared" si="8"/>
        <v>534.142</v>
      </c>
    </row>
    <row r="88" spans="2:20" ht="12" customHeight="1">
      <c r="B88" s="10"/>
      <c r="C88" s="15" t="s">
        <v>111</v>
      </c>
      <c r="D88" s="29">
        <v>0</v>
      </c>
      <c r="E88" s="29">
        <v>0</v>
      </c>
      <c r="F88" s="29">
        <f t="shared" si="12"/>
        <v>0</v>
      </c>
      <c r="G88" s="29">
        <v>2483.7206</v>
      </c>
      <c r="H88" s="29">
        <v>0</v>
      </c>
      <c r="I88" s="29">
        <v>4958.498</v>
      </c>
      <c r="J88" s="29">
        <v>0</v>
      </c>
      <c r="K88" s="29">
        <f t="shared" si="13"/>
        <v>4958.498</v>
      </c>
      <c r="L88" s="29">
        <v>3.9724</v>
      </c>
      <c r="M88" s="42">
        <f t="shared" si="14"/>
        <v>7446.191</v>
      </c>
      <c r="N88" s="29">
        <v>0</v>
      </c>
      <c r="O88" s="29">
        <v>0</v>
      </c>
      <c r="P88" s="29">
        <v>0</v>
      </c>
      <c r="Q88" s="29">
        <f t="shared" si="15"/>
        <v>0</v>
      </c>
      <c r="R88" s="29">
        <v>0</v>
      </c>
      <c r="S88" s="29">
        <v>0</v>
      </c>
      <c r="T88" s="30">
        <f t="shared" si="8"/>
        <v>7446.191</v>
      </c>
    </row>
    <row r="89" spans="2:20" ht="12" customHeight="1">
      <c r="B89" s="10"/>
      <c r="C89" s="15" t="s">
        <v>112</v>
      </c>
      <c r="D89" s="29">
        <v>0</v>
      </c>
      <c r="E89" s="29">
        <v>0</v>
      </c>
      <c r="F89" s="29">
        <f t="shared" si="12"/>
        <v>0</v>
      </c>
      <c r="G89" s="29">
        <v>4780.5884</v>
      </c>
      <c r="H89" s="29">
        <v>284.7125</v>
      </c>
      <c r="I89" s="29">
        <v>757.6359</v>
      </c>
      <c r="J89" s="29">
        <v>0</v>
      </c>
      <c r="K89" s="29">
        <f t="shared" si="13"/>
        <v>1042.3483999999999</v>
      </c>
      <c r="L89" s="29">
        <v>0</v>
      </c>
      <c r="M89" s="42">
        <f t="shared" si="14"/>
        <v>5822.9367999999995</v>
      </c>
      <c r="N89" s="29">
        <v>0</v>
      </c>
      <c r="O89" s="29">
        <v>0</v>
      </c>
      <c r="P89" s="29">
        <v>0</v>
      </c>
      <c r="Q89" s="29">
        <f t="shared" si="15"/>
        <v>0</v>
      </c>
      <c r="R89" s="29">
        <v>1.2138</v>
      </c>
      <c r="S89" s="29">
        <v>0</v>
      </c>
      <c r="T89" s="30">
        <f t="shared" si="8"/>
        <v>5824.1506</v>
      </c>
    </row>
    <row r="90" spans="2:20" ht="12" customHeight="1">
      <c r="B90" s="10" t="s">
        <v>113</v>
      </c>
      <c r="C90" s="15" t="s">
        <v>114</v>
      </c>
      <c r="D90" s="29">
        <v>0</v>
      </c>
      <c r="E90" s="29">
        <v>0</v>
      </c>
      <c r="F90" s="29">
        <f t="shared" si="12"/>
        <v>0</v>
      </c>
      <c r="G90" s="29">
        <v>64554.2131</v>
      </c>
      <c r="H90" s="29">
        <v>38.2055</v>
      </c>
      <c r="I90" s="29">
        <v>5553.6816</v>
      </c>
      <c r="J90" s="29">
        <v>1422.1801</v>
      </c>
      <c r="K90" s="29">
        <f t="shared" si="13"/>
        <v>7014.0671999999995</v>
      </c>
      <c r="L90" s="29">
        <v>3.0864</v>
      </c>
      <c r="M90" s="42">
        <f t="shared" si="14"/>
        <v>71571.3667</v>
      </c>
      <c r="N90" s="29">
        <v>0</v>
      </c>
      <c r="O90" s="29">
        <v>247.6756</v>
      </c>
      <c r="P90" s="29">
        <v>12.6203</v>
      </c>
      <c r="Q90" s="29">
        <f t="shared" si="15"/>
        <v>260.2959</v>
      </c>
      <c r="R90" s="29">
        <v>0</v>
      </c>
      <c r="S90" s="29">
        <v>0</v>
      </c>
      <c r="T90" s="30">
        <f t="shared" si="8"/>
        <v>71831.6626</v>
      </c>
    </row>
    <row r="91" spans="2:20" ht="12" customHeight="1">
      <c r="B91" s="10"/>
      <c r="C91" s="15" t="s">
        <v>115</v>
      </c>
      <c r="D91" s="29">
        <v>0</v>
      </c>
      <c r="E91" s="29">
        <v>0</v>
      </c>
      <c r="F91" s="29">
        <f t="shared" si="12"/>
        <v>0</v>
      </c>
      <c r="G91" s="29">
        <v>2286.0501</v>
      </c>
      <c r="H91" s="29">
        <v>42.6666</v>
      </c>
      <c r="I91" s="29">
        <v>2114.3098</v>
      </c>
      <c r="J91" s="29">
        <v>160.7306</v>
      </c>
      <c r="K91" s="29">
        <f t="shared" si="13"/>
        <v>2317.707</v>
      </c>
      <c r="L91" s="29">
        <v>0</v>
      </c>
      <c r="M91" s="42">
        <f t="shared" si="14"/>
        <v>4603.7571</v>
      </c>
      <c r="N91" s="29">
        <v>0</v>
      </c>
      <c r="O91" s="29">
        <v>0</v>
      </c>
      <c r="P91" s="29">
        <v>0</v>
      </c>
      <c r="Q91" s="29">
        <f t="shared" si="15"/>
        <v>0</v>
      </c>
      <c r="R91" s="29">
        <v>0</v>
      </c>
      <c r="S91" s="29">
        <v>0</v>
      </c>
      <c r="T91" s="30">
        <f t="shared" si="8"/>
        <v>4603.7571</v>
      </c>
    </row>
    <row r="92" spans="2:20" ht="12" customHeight="1">
      <c r="B92" s="10"/>
      <c r="C92" s="15" t="s">
        <v>116</v>
      </c>
      <c r="D92" s="29">
        <v>14.4802</v>
      </c>
      <c r="E92" s="29">
        <v>0</v>
      </c>
      <c r="F92" s="29">
        <f>+D92+E92</f>
        <v>14.4802</v>
      </c>
      <c r="G92" s="29">
        <v>3830.8085</v>
      </c>
      <c r="H92" s="29">
        <v>0</v>
      </c>
      <c r="I92" s="29">
        <v>139.3248</v>
      </c>
      <c r="J92" s="29">
        <v>5.2845</v>
      </c>
      <c r="K92" s="29">
        <f>SUM(H92:J92)</f>
        <v>144.60930000000002</v>
      </c>
      <c r="L92" s="29">
        <v>0</v>
      </c>
      <c r="M92" s="42">
        <f>+G92+K92+L92</f>
        <v>3975.4178</v>
      </c>
      <c r="N92" s="29">
        <v>0</v>
      </c>
      <c r="O92" s="29">
        <v>0</v>
      </c>
      <c r="P92" s="29">
        <v>0</v>
      </c>
      <c r="Q92" s="29">
        <f>SUM(N92:P92)</f>
        <v>0</v>
      </c>
      <c r="R92" s="29">
        <v>0</v>
      </c>
      <c r="S92" s="29">
        <v>0</v>
      </c>
      <c r="T92" s="30">
        <f t="shared" si="8"/>
        <v>3989.898</v>
      </c>
    </row>
    <row r="93" spans="2:20" ht="12" customHeight="1">
      <c r="B93" s="10" t="s">
        <v>117</v>
      </c>
      <c r="C93" s="15" t="s">
        <v>118</v>
      </c>
      <c r="D93" s="29">
        <v>0</v>
      </c>
      <c r="E93" s="29">
        <v>0</v>
      </c>
      <c r="F93" s="29">
        <f>+D93+E93</f>
        <v>0</v>
      </c>
      <c r="G93" s="29">
        <v>39.6219</v>
      </c>
      <c r="H93" s="29">
        <v>0</v>
      </c>
      <c r="I93" s="29">
        <v>3426.5837</v>
      </c>
      <c r="J93" s="29">
        <v>12.406</v>
      </c>
      <c r="K93" s="29">
        <f>SUM(H93:J93)</f>
        <v>3438.9897</v>
      </c>
      <c r="L93" s="29">
        <v>0</v>
      </c>
      <c r="M93" s="42">
        <f>+G93+K93+L93</f>
        <v>3478.6116</v>
      </c>
      <c r="N93" s="29">
        <v>0</v>
      </c>
      <c r="O93" s="29">
        <v>0</v>
      </c>
      <c r="P93" s="29">
        <v>2.0571</v>
      </c>
      <c r="Q93" s="29">
        <f>SUM(N93:P93)</f>
        <v>2.0571</v>
      </c>
      <c r="R93" s="29">
        <v>0</v>
      </c>
      <c r="S93" s="29">
        <v>0</v>
      </c>
      <c r="T93" s="30">
        <f t="shared" si="8"/>
        <v>3480.6687</v>
      </c>
    </row>
    <row r="94" spans="2:20" ht="12" customHeight="1">
      <c r="B94" s="10"/>
      <c r="C94" s="15" t="s">
        <v>119</v>
      </c>
      <c r="D94" s="29">
        <v>2.2826</v>
      </c>
      <c r="E94" s="29">
        <v>0</v>
      </c>
      <c r="F94" s="29">
        <f t="shared" si="12"/>
        <v>2.2826</v>
      </c>
      <c r="G94" s="29">
        <v>999.4015</v>
      </c>
      <c r="H94" s="29">
        <v>0</v>
      </c>
      <c r="I94" s="29">
        <v>1545.7327</v>
      </c>
      <c r="J94" s="29">
        <v>77.6898</v>
      </c>
      <c r="K94" s="29">
        <f t="shared" si="13"/>
        <v>1623.4225000000001</v>
      </c>
      <c r="L94" s="29">
        <v>4.5652</v>
      </c>
      <c r="M94" s="42">
        <f t="shared" si="14"/>
        <v>2627.3892</v>
      </c>
      <c r="N94" s="29">
        <v>0</v>
      </c>
      <c r="O94" s="29">
        <v>0</v>
      </c>
      <c r="P94" s="29">
        <v>46.7154</v>
      </c>
      <c r="Q94" s="29">
        <f t="shared" si="15"/>
        <v>46.7154</v>
      </c>
      <c r="R94" s="29">
        <v>0</v>
      </c>
      <c r="S94" s="29">
        <v>0</v>
      </c>
      <c r="T94" s="30">
        <f t="shared" si="8"/>
        <v>2676.3872</v>
      </c>
    </row>
    <row r="95" spans="2:20" ht="12" customHeight="1">
      <c r="B95" s="10"/>
      <c r="C95" s="15" t="s">
        <v>120</v>
      </c>
      <c r="D95" s="29">
        <v>14.4802</v>
      </c>
      <c r="E95" s="29">
        <v>0</v>
      </c>
      <c r="F95" s="29">
        <f t="shared" si="12"/>
        <v>14.4802</v>
      </c>
      <c r="G95" s="29">
        <v>4.0314</v>
      </c>
      <c r="H95" s="29">
        <v>0</v>
      </c>
      <c r="I95" s="29">
        <v>184.1321</v>
      </c>
      <c r="J95" s="29">
        <v>62.515</v>
      </c>
      <c r="K95" s="29">
        <f t="shared" si="13"/>
        <v>246.64710000000002</v>
      </c>
      <c r="L95" s="29">
        <v>0</v>
      </c>
      <c r="M95" s="42">
        <f t="shared" si="14"/>
        <v>250.6785</v>
      </c>
      <c r="N95" s="29">
        <v>0</v>
      </c>
      <c r="O95" s="29">
        <v>0</v>
      </c>
      <c r="P95" s="29">
        <v>14.0167</v>
      </c>
      <c r="Q95" s="29">
        <f t="shared" si="15"/>
        <v>14.0167</v>
      </c>
      <c r="R95" s="29">
        <v>0</v>
      </c>
      <c r="S95" s="29">
        <v>0</v>
      </c>
      <c r="T95" s="30">
        <f t="shared" si="8"/>
        <v>279.1754</v>
      </c>
    </row>
    <row r="96" spans="2:20" ht="12" customHeight="1">
      <c r="B96" s="10"/>
      <c r="C96" s="20" t="s">
        <v>121</v>
      </c>
      <c r="D96" s="29">
        <v>9.6747</v>
      </c>
      <c r="E96" s="29">
        <v>0</v>
      </c>
      <c r="F96" s="29">
        <f t="shared" si="12"/>
        <v>9.6747</v>
      </c>
      <c r="G96" s="29">
        <v>5951.0933</v>
      </c>
      <c r="H96" s="29">
        <v>63.606</v>
      </c>
      <c r="I96" s="29">
        <v>6786.5326</v>
      </c>
      <c r="J96" s="29">
        <v>380.5281</v>
      </c>
      <c r="K96" s="29">
        <f t="shared" si="13"/>
        <v>7230.6667</v>
      </c>
      <c r="L96" s="29">
        <v>2.2014</v>
      </c>
      <c r="M96" s="42">
        <f t="shared" si="14"/>
        <v>13183.9614</v>
      </c>
      <c r="N96" s="29">
        <v>0</v>
      </c>
      <c r="O96" s="29">
        <v>0</v>
      </c>
      <c r="P96" s="29">
        <v>0</v>
      </c>
      <c r="Q96" s="29">
        <f t="shared" si="15"/>
        <v>0</v>
      </c>
      <c r="R96" s="29">
        <v>0</v>
      </c>
      <c r="S96" s="29">
        <v>0</v>
      </c>
      <c r="T96" s="30">
        <f t="shared" si="8"/>
        <v>13193.6361</v>
      </c>
    </row>
    <row r="97" spans="1:64" s="21" customFormat="1" ht="12" customHeight="1">
      <c r="A97" s="3"/>
      <c r="B97" s="17"/>
      <c r="C97" s="18" t="s">
        <v>87</v>
      </c>
      <c r="D97" s="31">
        <f>SUM(D84:D96)</f>
        <v>52.5811</v>
      </c>
      <c r="E97" s="31">
        <f>SUM(E84:E96)</f>
        <v>0</v>
      </c>
      <c r="F97" s="31">
        <f t="shared" si="12"/>
        <v>52.5811</v>
      </c>
      <c r="G97" s="31">
        <f>SUM(G84:G96)</f>
        <v>131968.9422</v>
      </c>
      <c r="H97" s="31">
        <f>SUM(H84:H96)</f>
        <v>1177.8039999999999</v>
      </c>
      <c r="I97" s="31">
        <f>SUM(I84:I96)</f>
        <v>39019.4686</v>
      </c>
      <c r="J97" s="31">
        <f>SUM(J84:J96)</f>
        <v>7402.7477</v>
      </c>
      <c r="K97" s="31">
        <f t="shared" si="13"/>
        <v>47600.0203</v>
      </c>
      <c r="L97" s="31">
        <f>SUM(L84:L96)</f>
        <v>16.4548</v>
      </c>
      <c r="M97" s="43">
        <f t="shared" si="14"/>
        <v>179585.4173</v>
      </c>
      <c r="N97" s="31">
        <f>SUM(N84:N96)</f>
        <v>0</v>
      </c>
      <c r="O97" s="31">
        <f>SUM(O84:O96)</f>
        <v>247.6756</v>
      </c>
      <c r="P97" s="31">
        <f>SUM(P84:P96)</f>
        <v>97.35889999999999</v>
      </c>
      <c r="Q97" s="31">
        <f t="shared" si="15"/>
        <v>345.0345</v>
      </c>
      <c r="R97" s="31">
        <f>SUM(R84:R96)</f>
        <v>1.2138</v>
      </c>
      <c r="S97" s="31">
        <f>SUM(S84:S96)</f>
        <v>13.2184</v>
      </c>
      <c r="T97" s="32">
        <f t="shared" si="8"/>
        <v>179997.46510000003</v>
      </c>
      <c r="U97" s="3"/>
      <c r="BL97" s="4"/>
    </row>
    <row r="98" spans="2:20" ht="12" customHeight="1">
      <c r="B98" s="10"/>
      <c r="C98" s="15" t="s">
        <v>122</v>
      </c>
      <c r="D98" s="29">
        <v>25.6151</v>
      </c>
      <c r="E98" s="29">
        <v>0</v>
      </c>
      <c r="F98" s="29">
        <f t="shared" si="9"/>
        <v>25.6151</v>
      </c>
      <c r="G98" s="29">
        <v>9439.561</v>
      </c>
      <c r="H98" s="29">
        <v>18953.3785</v>
      </c>
      <c r="I98" s="29">
        <v>26832.6649</v>
      </c>
      <c r="J98" s="29">
        <v>1581.8138</v>
      </c>
      <c r="K98" s="29">
        <f t="shared" si="10"/>
        <v>47367.8572</v>
      </c>
      <c r="L98" s="29">
        <v>373.9533</v>
      </c>
      <c r="M98" s="42">
        <f t="shared" si="7"/>
        <v>57181.3715</v>
      </c>
      <c r="N98" s="29">
        <v>0</v>
      </c>
      <c r="O98" s="29">
        <v>40.8439</v>
      </c>
      <c r="P98" s="29">
        <v>39.6227</v>
      </c>
      <c r="Q98" s="29">
        <f t="shared" si="11"/>
        <v>80.4666</v>
      </c>
      <c r="R98" s="29">
        <v>57.4743</v>
      </c>
      <c r="S98" s="29">
        <v>52.5225</v>
      </c>
      <c r="T98" s="30">
        <f t="shared" si="8"/>
        <v>57397.450000000004</v>
      </c>
    </row>
    <row r="99" spans="2:20" ht="12" customHeight="1">
      <c r="B99" s="10" t="s">
        <v>84</v>
      </c>
      <c r="C99" s="15" t="s">
        <v>123</v>
      </c>
      <c r="D99" s="29">
        <v>0</v>
      </c>
      <c r="E99" s="29">
        <v>0</v>
      </c>
      <c r="F99" s="29">
        <f t="shared" si="9"/>
        <v>0</v>
      </c>
      <c r="G99" s="29">
        <v>1264.1469</v>
      </c>
      <c r="H99" s="29">
        <v>1976.7132</v>
      </c>
      <c r="I99" s="29">
        <v>2987.0308</v>
      </c>
      <c r="J99" s="29">
        <v>75.9851</v>
      </c>
      <c r="K99" s="29">
        <f t="shared" si="10"/>
        <v>5039.7291</v>
      </c>
      <c r="L99" s="29">
        <v>19.1804</v>
      </c>
      <c r="M99" s="42">
        <f t="shared" si="7"/>
        <v>6323.0563999999995</v>
      </c>
      <c r="N99" s="29">
        <v>0</v>
      </c>
      <c r="O99" s="29">
        <v>0</v>
      </c>
      <c r="P99" s="29">
        <v>0</v>
      </c>
      <c r="Q99" s="29">
        <f t="shared" si="11"/>
        <v>0</v>
      </c>
      <c r="R99" s="29">
        <v>0</v>
      </c>
      <c r="S99" s="29">
        <v>0</v>
      </c>
      <c r="T99" s="30">
        <f t="shared" si="8"/>
        <v>6323.0563999999995</v>
      </c>
    </row>
    <row r="100" spans="2:20" ht="12" customHeight="1">
      <c r="B100" s="10" t="s">
        <v>85</v>
      </c>
      <c r="C100" s="15" t="s">
        <v>124</v>
      </c>
      <c r="D100" s="29">
        <v>3.3427</v>
      </c>
      <c r="E100" s="29">
        <v>0</v>
      </c>
      <c r="F100" s="29">
        <f t="shared" si="9"/>
        <v>3.3427</v>
      </c>
      <c r="G100" s="29">
        <v>17936.7133</v>
      </c>
      <c r="H100" s="29">
        <v>18738.9905</v>
      </c>
      <c r="I100" s="29">
        <v>61455.2635</v>
      </c>
      <c r="J100" s="29">
        <v>270.1436</v>
      </c>
      <c r="K100" s="29">
        <f t="shared" si="10"/>
        <v>80464.3976</v>
      </c>
      <c r="L100" s="29">
        <v>366.0774</v>
      </c>
      <c r="M100" s="42">
        <f t="shared" si="7"/>
        <v>98767.1883</v>
      </c>
      <c r="N100" s="29">
        <v>0</v>
      </c>
      <c r="O100" s="29">
        <v>0</v>
      </c>
      <c r="P100" s="29">
        <v>0</v>
      </c>
      <c r="Q100" s="29">
        <f t="shared" si="11"/>
        <v>0</v>
      </c>
      <c r="R100" s="29">
        <v>16.6446</v>
      </c>
      <c r="S100" s="29">
        <v>88.1169</v>
      </c>
      <c r="T100" s="30">
        <f t="shared" si="8"/>
        <v>98875.29249999998</v>
      </c>
    </row>
    <row r="101" spans="2:20" ht="12" customHeight="1">
      <c r="B101" s="10" t="s">
        <v>71</v>
      </c>
      <c r="C101" s="20" t="s">
        <v>125</v>
      </c>
      <c r="D101" s="29">
        <v>31.7602</v>
      </c>
      <c r="E101" s="29">
        <v>0</v>
      </c>
      <c r="F101" s="29">
        <f t="shared" si="9"/>
        <v>31.7602</v>
      </c>
      <c r="G101" s="29">
        <v>156205.3202</v>
      </c>
      <c r="H101" s="29">
        <v>71912.3808</v>
      </c>
      <c r="I101" s="29">
        <v>25613.5121</v>
      </c>
      <c r="J101" s="29">
        <v>44.9315</v>
      </c>
      <c r="K101" s="29">
        <f t="shared" si="10"/>
        <v>97570.82440000001</v>
      </c>
      <c r="L101" s="29">
        <v>5975.2295</v>
      </c>
      <c r="M101" s="42">
        <f t="shared" si="7"/>
        <v>259751.3741</v>
      </c>
      <c r="N101" s="29">
        <v>0</v>
      </c>
      <c r="O101" s="29">
        <v>181.0876</v>
      </c>
      <c r="P101" s="29">
        <v>0</v>
      </c>
      <c r="Q101" s="29">
        <f t="shared" si="11"/>
        <v>181.0876</v>
      </c>
      <c r="R101" s="29">
        <v>309.7631</v>
      </c>
      <c r="S101" s="29">
        <v>0</v>
      </c>
      <c r="T101" s="30">
        <f t="shared" si="8"/>
        <v>260273.985</v>
      </c>
    </row>
    <row r="102" spans="1:64" s="21" customFormat="1" ht="12" customHeight="1">
      <c r="A102" s="3"/>
      <c r="B102" s="17"/>
      <c r="C102" s="18" t="s">
        <v>87</v>
      </c>
      <c r="D102" s="31">
        <f>SUM(D98:D101)</f>
        <v>60.718</v>
      </c>
      <c r="E102" s="31">
        <f>SUM(E98:E101)</f>
        <v>0</v>
      </c>
      <c r="F102" s="31">
        <f t="shared" si="9"/>
        <v>60.718</v>
      </c>
      <c r="G102" s="31">
        <f>SUM(G98:G101)</f>
        <v>184845.7414</v>
      </c>
      <c r="H102" s="31">
        <f>SUM(H98:H101)</f>
        <v>111581.46299999999</v>
      </c>
      <c r="I102" s="31">
        <f>SUM(I98:I101)</f>
        <v>116888.4713</v>
      </c>
      <c r="J102" s="31">
        <f>SUM(J98:J101)</f>
        <v>1972.874</v>
      </c>
      <c r="K102" s="31">
        <f t="shared" si="10"/>
        <v>230442.8083</v>
      </c>
      <c r="L102" s="31">
        <f>SUM(L98:L101)</f>
        <v>6734.4406</v>
      </c>
      <c r="M102" s="43">
        <f t="shared" si="7"/>
        <v>422022.99029999995</v>
      </c>
      <c r="N102" s="31">
        <f>SUM(N98:N101)</f>
        <v>0</v>
      </c>
      <c r="O102" s="31">
        <f>SUM(O98:O101)</f>
        <v>221.9315</v>
      </c>
      <c r="P102" s="31">
        <f>SUM(P98:P101)</f>
        <v>39.6227</v>
      </c>
      <c r="Q102" s="31">
        <f t="shared" si="11"/>
        <v>261.5542</v>
      </c>
      <c r="R102" s="31">
        <f>SUM(R98:R101)</f>
        <v>383.882</v>
      </c>
      <c r="S102" s="31">
        <f>SUM(S98:S101)</f>
        <v>140.6394</v>
      </c>
      <c r="T102" s="32">
        <f t="shared" si="8"/>
        <v>422869.7838999999</v>
      </c>
      <c r="U102" s="3"/>
      <c r="BL102" s="4"/>
    </row>
    <row r="103" spans="2:64" s="21" customFormat="1" ht="12" customHeight="1">
      <c r="B103" s="58" t="s">
        <v>89</v>
      </c>
      <c r="C103" s="59"/>
      <c r="D103" s="35">
        <f>SUM(D9:D102)/2</f>
        <v>31560.482299999996</v>
      </c>
      <c r="E103" s="35">
        <f aca="true" t="shared" si="16" ref="E103:L103">SUM(E9:E102)/2</f>
        <v>625.0264</v>
      </c>
      <c r="F103" s="35">
        <f t="shared" si="9"/>
        <v>32185.508699999995</v>
      </c>
      <c r="G103" s="35">
        <f t="shared" si="16"/>
        <v>5360596.211500001</v>
      </c>
      <c r="H103" s="35">
        <f t="shared" si="16"/>
        <v>15561280.613399997</v>
      </c>
      <c r="I103" s="35">
        <f t="shared" si="16"/>
        <v>3023771.550200001</v>
      </c>
      <c r="J103" s="35">
        <f t="shared" si="16"/>
        <v>106254.3152</v>
      </c>
      <c r="K103" s="35">
        <f t="shared" si="10"/>
        <v>18691306.4788</v>
      </c>
      <c r="L103" s="40">
        <f t="shared" si="16"/>
        <v>314829.0374</v>
      </c>
      <c r="M103" s="45">
        <f t="shared" si="7"/>
        <v>24366731.7277</v>
      </c>
      <c r="N103" s="35">
        <f>SUM(N9:N102)/2</f>
        <v>3497.4383999999995</v>
      </c>
      <c r="O103" s="35">
        <f>SUM(O9:O102)/2</f>
        <v>12496.091099999996</v>
      </c>
      <c r="P103" s="35">
        <f>SUM(P9:P102)/2</f>
        <v>6137.696599999997</v>
      </c>
      <c r="Q103" s="35">
        <f t="shared" si="11"/>
        <v>22131.226099999993</v>
      </c>
      <c r="R103" s="35">
        <f>SUM(R9:R102)/2</f>
        <v>168585.1032</v>
      </c>
      <c r="S103" s="35">
        <f>SUM(S9:S102)/2</f>
        <v>26308.334800000004</v>
      </c>
      <c r="T103" s="36">
        <f t="shared" si="8"/>
        <v>24615941.9005</v>
      </c>
      <c r="U103" s="3"/>
      <c r="BL103" s="4"/>
    </row>
    <row r="104" spans="2:20" ht="12" customHeight="1">
      <c r="B104" s="11"/>
      <c r="C104" s="11"/>
      <c r="D104" s="16"/>
      <c r="E104" s="16"/>
      <c r="F104" s="16"/>
      <c r="G104" s="16"/>
      <c r="H104" s="16"/>
      <c r="I104" s="16"/>
      <c r="J104" s="16"/>
      <c r="K104" s="16"/>
      <c r="M104" s="16"/>
      <c r="N104" s="16"/>
      <c r="O104" s="16"/>
      <c r="P104" s="16"/>
      <c r="Q104" s="16"/>
      <c r="R104" s="16"/>
      <c r="S104" s="16"/>
      <c r="T104" s="16"/>
    </row>
    <row r="105" spans="2:20" ht="12" customHeight="1">
      <c r="B105" s="11"/>
      <c r="C105" s="11"/>
      <c r="D105" s="16"/>
      <c r="E105" s="16"/>
      <c r="F105" s="16"/>
      <c r="G105" s="16"/>
      <c r="H105" s="16"/>
      <c r="I105" s="16"/>
      <c r="J105" s="16"/>
      <c r="K105" s="16"/>
      <c r="M105" s="16"/>
      <c r="N105" s="16"/>
      <c r="O105" s="16"/>
      <c r="P105" s="16"/>
      <c r="Q105" s="16"/>
      <c r="R105" s="16"/>
      <c r="S105" s="16"/>
      <c r="T105" s="16"/>
    </row>
  </sheetData>
  <mergeCells count="20">
    <mergeCell ref="R5:R8"/>
    <mergeCell ref="S5:S8"/>
    <mergeCell ref="T5:T8"/>
    <mergeCell ref="D5:E5"/>
    <mergeCell ref="D6:D8"/>
    <mergeCell ref="E6:E8"/>
    <mergeCell ref="G6:G8"/>
    <mergeCell ref="O6:O8"/>
    <mergeCell ref="N5:P5"/>
    <mergeCell ref="L6:L8"/>
    <mergeCell ref="N6:N8"/>
    <mergeCell ref="P6:P8"/>
    <mergeCell ref="K7:K8"/>
    <mergeCell ref="B103:C103"/>
    <mergeCell ref="B8:C8"/>
    <mergeCell ref="G5:L5"/>
    <mergeCell ref="H7:H8"/>
    <mergeCell ref="I7:I8"/>
    <mergeCell ref="J7:J8"/>
    <mergeCell ref="H6:J6"/>
  </mergeCells>
  <printOptions horizontalCentered="1"/>
  <pageMargins left="0.7874015748031497" right="0.7874015748031497" top="0.7874015748031497" bottom="0.7874015748031497" header="0.5118110236220472" footer="0.3937007874015748"/>
  <pageSetup fitToWidth="2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