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'Sheet1'!$B$2:$O$67</definedName>
  </definedNames>
  <calcPr fullCalcOnLoad="1"/>
</workbook>
</file>

<file path=xl/sharedStrings.xml><?xml version="1.0" encoding="utf-8"?>
<sst xmlns="http://schemas.openxmlformats.org/spreadsheetml/2006/main" count="86" uniqueCount="77">
  <si>
    <t>農　業　</t>
  </si>
  <si>
    <t>林　業　</t>
  </si>
  <si>
    <t>漁　業　</t>
  </si>
  <si>
    <t>計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</si>
  <si>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</si>
  <si>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</si>
  <si>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</si>
  <si>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</si>
  <si>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</si>
  <si>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</si>
  <si>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</si>
  <si>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</si>
  <si>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</si>
  <si>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</si>
  <si>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 xml:space="preserve"> 着産業業種</t>
  </si>
  <si>
    <t>指　　　　　　　定　　　　　　　あ　　　　　　　り</t>
  </si>
  <si>
    <t>日　　単　　位</t>
  </si>
  <si>
    <t>不　明</t>
  </si>
  <si>
    <t>合　計</t>
  </si>
  <si>
    <t>（３日間調査　単位：トン，％）</t>
  </si>
  <si>
    <t>午　前　・　午　後</t>
  </si>
  <si>
    <t>時　間　単　位</t>
  </si>
  <si>
    <t>指　定　な　し</t>
  </si>
  <si>
    <t xml:space="preserve">到着日時指定 </t>
  </si>
  <si>
    <t>構成比</t>
  </si>
  <si>
    <t>構成比</t>
  </si>
  <si>
    <r>
      <t>表Ⅱ－10－</t>
    </r>
    <r>
      <rPr>
        <sz val="11"/>
        <rFont val="ＭＳ Ｐゴシック"/>
        <family val="3"/>
      </rPr>
      <t>２</t>
    </r>
    <r>
      <rPr>
        <sz val="11"/>
        <rFont val="ＭＳ Ｐゴシック"/>
        <family val="3"/>
      </rPr>
      <t>　着産業業種・到着日時指定の有無別流動量　－重量－</t>
    </r>
  </si>
  <si>
    <t>建設業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</si>
  <si>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</si>
  <si>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</si>
  <si>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</si>
  <si>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</si>
  <si>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</si>
  <si>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</si>
  <si>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</si>
  <si>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</si>
  <si>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</si>
  <si>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</si>
  <si>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</si>
  <si>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</si>
  <si>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鉱業</t>
  </si>
  <si>
    <t>繊維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</si>
  <si>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</si>
  <si>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</si>
  <si>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</si>
  <si>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</si>
  <si>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</si>
  <si>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</si>
  <si>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</si>
  <si>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</si>
  <si>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</si>
  <si>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</si>
  <si>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</si>
  <si>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建材･鉱物金属材料･化学製品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</si>
  <si>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</si>
  <si>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</si>
  <si>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</si>
  <si>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</si>
  <si>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</si>
  <si>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</si>
  <si>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</si>
  <si>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</si>
  <si>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</si>
  <si>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</si>
  <si>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</si>
  <si>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</si>
  <si>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</si>
  <si>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</si>
  <si>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</si>
  <si>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</si>
  <si>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</si>
  <si>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</si>
  <si>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</si>
  <si>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</si>
  <si>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なめし革・同製品・毛皮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</si>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</sst>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\&quot;#,##0;&quot;\&quot;\!\-#,##0"/>
    <numFmt numFmtId="200" formatCode="&quot;\&quot;#,##0;[Red]&quot;\&quot;\!\-#,##0"/>
    <numFmt numFmtId="201" formatCode="&quot;\&quot;#,##0.00;&quot;\&quot;\!\-#,##0.00"/>
    <numFmt numFmtId="202" formatCode="&quot;\&quot;#,##0.00;[Red]&quot;\&quot;\!\-#,##0.00"/>
    <numFmt numFmtId="203" formatCode="_ &quot;\&quot;* #,##0_ ;_ &quot;\&quot;* \!\-#,##0_ ;_ &quot;\&quot;* &quot;-&quot;_ ;_ @_ "/>
    <numFmt numFmtId="204" formatCode="_ * #,##0_ ;_ * \!\-#,##0_ ;_ * &quot;-&quot;_ ;_ @_ "/>
    <numFmt numFmtId="205" formatCode="_ &quot;\&quot;* #,##0.00_ ;_ &quot;\&quot;* \!\-#,##0.00_ ;_ &quot;\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\&quot;#,##0;&quot;\&quot;&quot;\&quot;\!\-#,##0"/>
    <numFmt numFmtId="212" formatCode="&quot;\&quot;#,##0;[Red]&quot;\&quot;&quot;\&quot;\!\-#,##0"/>
    <numFmt numFmtId="213" formatCode="&quot;\&quot;#,##0.00;&quot;\&quot;&quot;\&quot;\!\-#,##0.00"/>
    <numFmt numFmtId="214" formatCode="&quot;\&quot;#,##0.00;[Red]&quot;\&quot;&quot;\&quot;\!\-#,##0.00"/>
    <numFmt numFmtId="215" formatCode="_ &quot;\&quot;* #,##0_ ;_ &quot;\&quot;* &quot;\&quot;\!\-#,##0_ ;_ &quot;\&quot;* &quot;-&quot;_ ;_ @_ "/>
    <numFmt numFmtId="216" formatCode="_ * #,##0_ ;_ * &quot;\&quot;\!\-#,##0_ ;_ * &quot;-&quot;_ ;_ @_ "/>
    <numFmt numFmtId="217" formatCode="_ &quot;\&quot;* #,##0.00_ ;_ &quot;\&quot;* &quot;\&quot;\!\-#,##0.00_ ;_ &quot;\&quot;* &quot;-&quot;??_ ;_ @_ "/>
    <numFmt numFmtId="218" formatCode="_ * #,##0.00_ ;_ * &quot;\&quot;\!\-#,##0.00_ ;_ * &quot;-&quot;??_ ;_ @_ "/>
    <numFmt numFmtId="219" formatCode="&quot;\&quot;\!\$#,##0_);&quot;\&quot;\!\(&quot;\&quot;\!\$#,##0&quot;\&quot;\!\)"/>
    <numFmt numFmtId="220" formatCode="&quot;\&quot;\!\$#,##0_);[Red]&quot;\&quot;\!\(&quot;\&quot;\!\$#,##0&quot;\&quot;\!\)"/>
    <numFmt numFmtId="221" formatCode="&quot;\&quot;\!\$#,##0.00_);&quot;\&quot;\!\(&quot;\&quot;\!\$#,##0.00&quot;\&quot;\!\)"/>
    <numFmt numFmtId="222" formatCode="&quot;\&quot;\!\$#,##0.00_);[Red]&quot;\&quot;\!\(&quot;\&quot;\!\$#,##0.00&quot;\&quot;\!\)"/>
    <numFmt numFmtId="223" formatCode="0."/>
    <numFmt numFmtId="224" formatCode="#,##0_ ;[Red]\-#,##0\ "/>
    <numFmt numFmtId="225" formatCode="#,##0_);\-#,##0_);"/>
    <numFmt numFmtId="226" formatCode="#,##0.0_);\-#,##0.0_);"/>
    <numFmt numFmtId="227" formatCode="#,##0;\-#,##0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63">
    <xf numFmtId="0" fontId="0" fillId="0" borderId="0" xfId="0" applyAlignment="1">
      <alignment/>
    </xf>
    <xf numFmtId="38" fontId="2" fillId="0" borderId="0" xfId="17" applyNumberFormat="1" applyFont="1" applyAlignment="1">
      <alignment/>
    </xf>
    <xf numFmtId="38" fontId="2" fillId="0" borderId="0" xfId="17" applyNumberFormat="1" applyFont="1" applyAlignment="1">
      <alignment horizontal="right"/>
    </xf>
    <xf numFmtId="38" fontId="5" fillId="0" borderId="0" xfId="17" applyNumberFormat="1" applyFont="1" applyAlignment="1">
      <alignment horizontal="right"/>
    </xf>
    <xf numFmtId="38" fontId="2" fillId="0" borderId="1" xfId="17" applyNumberFormat="1" applyFont="1" applyBorder="1" applyAlignment="1">
      <alignment vertical="center"/>
    </xf>
    <xf numFmtId="38" fontId="2" fillId="0" borderId="2" xfId="17" applyNumberFormat="1" applyFont="1" applyBorder="1" applyAlignment="1">
      <alignment horizontal="right" vertical="center"/>
    </xf>
    <xf numFmtId="38" fontId="5" fillId="0" borderId="0" xfId="17" applyNumberFormat="1" applyFont="1" applyAlignment="1">
      <alignment/>
    </xf>
    <xf numFmtId="38" fontId="5" fillId="0" borderId="3" xfId="17" applyNumberFormat="1" applyFont="1" applyBorder="1" applyAlignment="1">
      <alignment vertical="center"/>
    </xf>
    <xf numFmtId="38" fontId="5" fillId="0" borderId="0" xfId="17" applyNumberFormat="1" applyFont="1" applyBorder="1" applyAlignment="1">
      <alignment horizontal="right" vertical="center"/>
    </xf>
    <xf numFmtId="38" fontId="5" fillId="0" borderId="4" xfId="17" applyNumberFormat="1" applyFont="1" applyBorder="1" applyAlignment="1">
      <alignment vertical="center"/>
    </xf>
    <xf numFmtId="38" fontId="5" fillId="0" borderId="5" xfId="17" applyNumberFormat="1" applyFont="1" applyBorder="1" applyAlignment="1">
      <alignment vertical="center"/>
    </xf>
    <xf numFmtId="38" fontId="2" fillId="0" borderId="6" xfId="17" applyNumberFormat="1" applyFont="1" applyBorder="1" applyAlignment="1">
      <alignment horizontal="centerContinuous" vertical="center"/>
    </xf>
    <xf numFmtId="38" fontId="2" fillId="0" borderId="7" xfId="17" applyNumberFormat="1" applyFont="1" applyBorder="1" applyAlignment="1">
      <alignment horizontal="centerContinuous" vertical="center"/>
    </xf>
    <xf numFmtId="38" fontId="2" fillId="0" borderId="8" xfId="17" applyNumberFormat="1" applyFont="1" applyBorder="1" applyAlignment="1">
      <alignment horizontal="centerContinuous" vertical="center" wrapText="1"/>
    </xf>
    <xf numFmtId="38" fontId="2" fillId="0" borderId="8" xfId="17" applyNumberFormat="1" applyFont="1" applyBorder="1" applyAlignment="1">
      <alignment horizontal="centerContinuous" vertical="center"/>
    </xf>
    <xf numFmtId="38" fontId="2" fillId="0" borderId="9" xfId="17" applyNumberFormat="1" applyFont="1" applyBorder="1" applyAlignment="1">
      <alignment horizontal="centerContinuous" vertical="center" wrapText="1"/>
    </xf>
    <xf numFmtId="38" fontId="2" fillId="0" borderId="9" xfId="17" applyNumberFormat="1" applyFont="1" applyBorder="1" applyAlignment="1">
      <alignment horizontal="centerContinuous" vertical="center"/>
    </xf>
    <xf numFmtId="38" fontId="2" fillId="0" borderId="0" xfId="17" applyNumberFormat="1" applyFont="1" applyFill="1" applyAlignment="1">
      <alignment/>
    </xf>
    <xf numFmtId="38" fontId="2" fillId="0" borderId="0" xfId="17" applyNumberFormat="1" applyFont="1" applyFill="1" applyAlignment="1">
      <alignment horizontal="centerContinuous"/>
    </xf>
    <xf numFmtId="0" fontId="2" fillId="0" borderId="10" xfId="0" applyFont="1" applyBorder="1" applyAlignment="1">
      <alignment vertical="center"/>
    </xf>
    <xf numFmtId="38" fontId="5" fillId="0" borderId="2" xfId="17" applyNumberFormat="1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 wrapText="1"/>
    </xf>
    <xf numFmtId="38" fontId="2" fillId="0" borderId="12" xfId="17" applyNumberFormat="1" applyFont="1" applyBorder="1" applyAlignment="1">
      <alignment horizontal="center" vertical="center"/>
    </xf>
    <xf numFmtId="38" fontId="2" fillId="0" borderId="13" xfId="17" applyNumberFormat="1" applyFont="1" applyBorder="1" applyAlignment="1">
      <alignment horizontal="center" vertical="center"/>
    </xf>
    <xf numFmtId="38" fontId="2" fillId="0" borderId="14" xfId="17" applyNumberFormat="1" applyFont="1" applyBorder="1" applyAlignment="1">
      <alignment horizontal="center" vertical="center"/>
    </xf>
    <xf numFmtId="38" fontId="2" fillId="0" borderId="15" xfId="17" applyNumberFormat="1" applyFont="1" applyBorder="1" applyAlignment="1">
      <alignment horizontal="centerContinuous" vertical="center"/>
    </xf>
    <xf numFmtId="38" fontId="2" fillId="0" borderId="16" xfId="17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8" fontId="2" fillId="0" borderId="9" xfId="17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25" fontId="2" fillId="0" borderId="14" xfId="17" applyNumberFormat="1" applyFont="1" applyBorder="1" applyAlignment="1">
      <alignment vertical="center"/>
    </xf>
    <xf numFmtId="225" fontId="2" fillId="0" borderId="13" xfId="17" applyNumberFormat="1" applyFont="1" applyBorder="1" applyAlignment="1">
      <alignment vertical="center"/>
    </xf>
    <xf numFmtId="225" fontId="2" fillId="0" borderId="18" xfId="17" applyNumberFormat="1" applyFont="1" applyBorder="1" applyAlignment="1">
      <alignment vertical="center"/>
    </xf>
    <xf numFmtId="225" fontId="2" fillId="0" borderId="19" xfId="17" applyNumberFormat="1" applyFont="1" applyBorder="1" applyAlignment="1">
      <alignment vertical="center"/>
    </xf>
    <xf numFmtId="225" fontId="2" fillId="0" borderId="9" xfId="17" applyNumberFormat="1" applyFont="1" applyBorder="1" applyAlignment="1">
      <alignment vertical="center"/>
    </xf>
    <xf numFmtId="225" fontId="2" fillId="0" borderId="15" xfId="17" applyNumberFormat="1" applyFont="1" applyBorder="1" applyAlignment="1">
      <alignment vertical="center"/>
    </xf>
    <xf numFmtId="225" fontId="2" fillId="0" borderId="20" xfId="17" applyNumberFormat="1" applyFont="1" applyFill="1" applyBorder="1" applyAlignment="1">
      <alignment vertical="center"/>
    </xf>
    <xf numFmtId="225" fontId="2" fillId="0" borderId="21" xfId="17" applyNumberFormat="1" applyFont="1" applyFill="1" applyBorder="1" applyAlignment="1">
      <alignment vertical="center"/>
    </xf>
    <xf numFmtId="226" fontId="2" fillId="0" borderId="14" xfId="17" applyNumberFormat="1" applyFont="1" applyBorder="1" applyAlignment="1">
      <alignment vertical="center"/>
    </xf>
    <xf numFmtId="226" fontId="2" fillId="0" borderId="19" xfId="17" applyNumberFormat="1" applyFont="1" applyBorder="1" applyAlignment="1">
      <alignment vertical="center"/>
    </xf>
    <xf numFmtId="226" fontId="2" fillId="0" borderId="22" xfId="17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227" fontId="2" fillId="0" borderId="22" xfId="17" applyNumberFormat="1" applyFont="1" applyFill="1" applyBorder="1" applyAlignment="1">
      <alignment vertical="center"/>
    </xf>
    <xf numFmtId="38" fontId="2" fillId="0" borderId="25" xfId="17" applyNumberFormat="1" applyFont="1" applyBorder="1" applyAlignment="1">
      <alignment horizontal="center" vertical="center" wrapText="1"/>
    </xf>
    <xf numFmtId="38" fontId="2" fillId="0" borderId="2" xfId="17" applyNumberFormat="1" applyFont="1" applyBorder="1" applyAlignment="1">
      <alignment horizontal="center" vertical="center" wrapText="1"/>
    </xf>
    <xf numFmtId="38" fontId="2" fillId="0" borderId="19" xfId="17" applyNumberFormat="1" applyFont="1" applyBorder="1" applyAlignment="1">
      <alignment horizontal="center" vertical="center" wrapText="1"/>
    </xf>
    <xf numFmtId="38" fontId="2" fillId="0" borderId="0" xfId="17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00390625" defaultRowHeight="13.5" customHeight="1"/>
  <cols>
    <col min="1" max="1" width="2.625" style="1" customWidth="1"/>
    <col min="2" max="2" width="3.625" style="1" customWidth="1"/>
    <col min="3" max="3" width="23.875" style="1" bestFit="1" customWidth="1"/>
    <col min="4" max="4" width="10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10.625" style="1" customWidth="1"/>
    <col min="11" max="11" width="6.625" style="1" customWidth="1"/>
    <col min="12" max="12" width="10.625" style="1" customWidth="1"/>
    <col min="13" max="13" width="6.625" style="1" customWidth="1"/>
    <col min="14" max="15" width="10.625" style="1" customWidth="1"/>
    <col min="16" max="16384" width="9.00390625" style="1" customWidth="1"/>
  </cols>
  <sheetData>
    <row r="1" spans="2:4" s="30" customFormat="1" ht="12">
      <c r="B1" s="31"/>
      <c r="D1" s="32"/>
    </row>
    <row r="2" spans="2:17" s="30" customFormat="1" ht="13.5">
      <c r="B2" s="33" t="s">
        <v>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3"/>
      <c r="Q2" s="33"/>
    </row>
    <row r="3" spans="16:20" ht="13.5" customHeight="1">
      <c r="P3" s="17"/>
      <c r="Q3" s="18"/>
      <c r="R3" s="18"/>
      <c r="S3" s="18"/>
      <c r="T3" s="18"/>
    </row>
    <row r="4" spans="13:15" ht="13.5" customHeight="1">
      <c r="M4" s="2"/>
      <c r="N4" s="2"/>
      <c r="O4" s="3" t="s">
        <v>19</v>
      </c>
    </row>
    <row r="5" spans="2:15" ht="13.5" customHeight="1">
      <c r="B5" s="4"/>
      <c r="C5" s="5" t="s">
        <v>23</v>
      </c>
      <c r="D5" s="11" t="s">
        <v>15</v>
      </c>
      <c r="E5" s="12"/>
      <c r="F5" s="12"/>
      <c r="G5" s="12"/>
      <c r="H5" s="20"/>
      <c r="I5" s="21"/>
      <c r="J5" s="21"/>
      <c r="K5" s="22"/>
      <c r="L5" s="55" t="s">
        <v>22</v>
      </c>
      <c r="M5" s="56"/>
      <c r="N5" s="28"/>
      <c r="O5" s="19"/>
    </row>
    <row r="6" spans="2:15" s="6" customFormat="1" ht="13.5" customHeight="1">
      <c r="B6" s="7"/>
      <c r="C6" s="8"/>
      <c r="D6" s="13" t="s">
        <v>16</v>
      </c>
      <c r="E6" s="14"/>
      <c r="F6" s="13" t="s">
        <v>20</v>
      </c>
      <c r="G6" s="14"/>
      <c r="H6" s="13" t="s">
        <v>21</v>
      </c>
      <c r="I6" s="14"/>
      <c r="J6" s="15" t="s">
        <v>3</v>
      </c>
      <c r="K6" s="16"/>
      <c r="L6" s="57"/>
      <c r="M6" s="58"/>
      <c r="N6" s="29" t="s">
        <v>17</v>
      </c>
      <c r="O6" s="26" t="s">
        <v>18</v>
      </c>
    </row>
    <row r="7" spans="2:15" s="6" customFormat="1" ht="13.5" customHeight="1">
      <c r="B7" s="9" t="s">
        <v>14</v>
      </c>
      <c r="C7" s="10"/>
      <c r="D7" s="23"/>
      <c r="E7" s="24" t="s">
        <v>25</v>
      </c>
      <c r="F7" s="23"/>
      <c r="G7" s="24" t="s">
        <v>24</v>
      </c>
      <c r="H7" s="23"/>
      <c r="I7" s="24" t="s">
        <v>25</v>
      </c>
      <c r="J7" s="23"/>
      <c r="K7" s="24" t="s">
        <v>25</v>
      </c>
      <c r="L7" s="23"/>
      <c r="M7" s="25" t="s">
        <v>25</v>
      </c>
      <c r="N7" s="23"/>
      <c r="O7" s="27"/>
    </row>
    <row r="8" spans="1:15" ht="13.5" customHeight="1">
      <c r="A8" s="30"/>
      <c r="B8" s="59" t="s">
        <v>0</v>
      </c>
      <c r="C8" s="60"/>
      <c r="D8" s="35">
        <v>60750.4567</v>
      </c>
      <c r="E8" s="43">
        <f aca="true" t="shared" si="0" ref="E8:E37">IF($O8-$N8=0,"",D8/($O8-$N8)*100)</f>
        <v>52.058926683443616</v>
      </c>
      <c r="F8" s="35">
        <v>14139.5752</v>
      </c>
      <c r="G8" s="43">
        <f aca="true" t="shared" si="1" ref="G8:G37">IF($O8-$N8=0,"",F8/($O8-$N8)*100)</f>
        <v>12.116634979500287</v>
      </c>
      <c r="H8" s="35">
        <v>13101.1058</v>
      </c>
      <c r="I8" s="43">
        <f aca="true" t="shared" si="2" ref="I8:I37">IF($O8-$N8=0,"",H8/($O8-$N8)*100)</f>
        <v>11.22673875000248</v>
      </c>
      <c r="J8" s="35">
        <f>SUM(D8,F8,H8)</f>
        <v>87991.1377</v>
      </c>
      <c r="K8" s="43">
        <f aca="true" t="shared" si="3" ref="K8:K37">IF($O8-$N8=0,"",J8/($O8-$N8)*100)</f>
        <v>75.40230041294639</v>
      </c>
      <c r="L8" s="35">
        <v>28704.4236</v>
      </c>
      <c r="M8" s="43">
        <f aca="true" t="shared" si="4" ref="M8:M37">IF($O8-$N8=0,"",L8/($O8-$N8)*100)</f>
        <v>24.597699587053615</v>
      </c>
      <c r="N8" s="36">
        <v>76830.8053</v>
      </c>
      <c r="O8" s="37">
        <f aca="true" t="shared" si="5" ref="O8:O67">SUM(J8,L8,N8)</f>
        <v>193526.3666</v>
      </c>
    </row>
    <row r="9" spans="1:15" ht="13.5" customHeight="1">
      <c r="A9" s="30"/>
      <c r="B9" s="59" t="s">
        <v>1</v>
      </c>
      <c r="C9" s="60"/>
      <c r="D9" s="35">
        <v>795.7447</v>
      </c>
      <c r="E9" s="43">
        <f t="shared" si="0"/>
        <v>68.17712307502764</v>
      </c>
      <c r="F9" s="35">
        <v>61.3017</v>
      </c>
      <c r="G9" s="43">
        <f t="shared" si="1"/>
        <v>5.252153794563032</v>
      </c>
      <c r="H9" s="35">
        <v>80.5119</v>
      </c>
      <c r="I9" s="43">
        <f t="shared" si="2"/>
        <v>6.898028620617038</v>
      </c>
      <c r="J9" s="35">
        <f aca="true" t="shared" si="6" ref="J9:J67">SUM(D9,F9,H9)</f>
        <v>937.5582999999999</v>
      </c>
      <c r="K9" s="43">
        <f t="shared" si="3"/>
        <v>80.3273054902077</v>
      </c>
      <c r="L9" s="35">
        <v>229.6143</v>
      </c>
      <c r="M9" s="43">
        <f t="shared" si="4"/>
        <v>19.672694509792297</v>
      </c>
      <c r="N9" s="36">
        <v>666.0381</v>
      </c>
      <c r="O9" s="37">
        <f t="shared" si="5"/>
        <v>1833.2106999999999</v>
      </c>
    </row>
    <row r="10" spans="1:15" ht="13.5" customHeight="1">
      <c r="A10" s="30"/>
      <c r="B10" s="59" t="s">
        <v>2</v>
      </c>
      <c r="C10" s="60"/>
      <c r="D10" s="35">
        <v>1148.2819</v>
      </c>
      <c r="E10" s="43">
        <f t="shared" si="0"/>
        <v>13.824335779736371</v>
      </c>
      <c r="F10" s="35">
        <v>1066.9663</v>
      </c>
      <c r="G10" s="43">
        <f t="shared" si="1"/>
        <v>12.84536523380098</v>
      </c>
      <c r="H10" s="35">
        <v>434.4805</v>
      </c>
      <c r="I10" s="43">
        <f t="shared" si="2"/>
        <v>5.23077505771688</v>
      </c>
      <c r="J10" s="35">
        <f t="shared" si="6"/>
        <v>2649.7287</v>
      </c>
      <c r="K10" s="43">
        <f t="shared" si="3"/>
        <v>31.90047607125423</v>
      </c>
      <c r="L10" s="35">
        <v>5656.5069</v>
      </c>
      <c r="M10" s="43">
        <f t="shared" si="4"/>
        <v>68.09952392874578</v>
      </c>
      <c r="N10" s="36">
        <v>2103.6475</v>
      </c>
      <c r="O10" s="37">
        <f t="shared" si="5"/>
        <v>10409.8831</v>
      </c>
    </row>
    <row r="11" spans="1:15" ht="13.5" customHeight="1">
      <c r="A11" s="30"/>
      <c r="B11" s="59" t="s">
        <v>40</v>
      </c>
      <c r="C11" s="60"/>
      <c r="D11" s="35">
        <v>80564.4679</v>
      </c>
      <c r="E11" s="43">
        <f t="shared" si="0"/>
        <v>30.082398494580133</v>
      </c>
      <c r="F11" s="35">
        <v>33069.6308</v>
      </c>
      <c r="G11" s="43">
        <f t="shared" si="1"/>
        <v>12.348046697572004</v>
      </c>
      <c r="H11" s="35">
        <v>43625.0805</v>
      </c>
      <c r="I11" s="43">
        <f t="shared" si="2"/>
        <v>16.289402638245896</v>
      </c>
      <c r="J11" s="35">
        <f t="shared" si="6"/>
        <v>157259.1792</v>
      </c>
      <c r="K11" s="43">
        <f t="shared" si="3"/>
        <v>58.719847830398045</v>
      </c>
      <c r="L11" s="35">
        <v>110553.4685</v>
      </c>
      <c r="M11" s="43">
        <f t="shared" si="4"/>
        <v>41.280152169601955</v>
      </c>
      <c r="N11" s="36">
        <v>23493.4861</v>
      </c>
      <c r="O11" s="37">
        <f t="shared" si="5"/>
        <v>291306.1338</v>
      </c>
    </row>
    <row r="12" spans="1:15" ht="13.5" customHeight="1">
      <c r="A12" s="30"/>
      <c r="B12" s="59" t="s">
        <v>27</v>
      </c>
      <c r="C12" s="60"/>
      <c r="D12" s="35">
        <v>548610.0316</v>
      </c>
      <c r="E12" s="43">
        <f t="shared" si="0"/>
        <v>12.166388810033716</v>
      </c>
      <c r="F12" s="35">
        <v>554063.5354</v>
      </c>
      <c r="G12" s="43">
        <f t="shared" si="1"/>
        <v>12.287329813271102</v>
      </c>
      <c r="H12" s="35">
        <v>2489358.7493</v>
      </c>
      <c r="I12" s="43">
        <f t="shared" si="2"/>
        <v>55.20589250494312</v>
      </c>
      <c r="J12" s="35">
        <f t="shared" si="6"/>
        <v>3592032.3163</v>
      </c>
      <c r="K12" s="43">
        <f t="shared" si="3"/>
        <v>79.65961112824795</v>
      </c>
      <c r="L12" s="35">
        <v>917194.2107</v>
      </c>
      <c r="M12" s="43">
        <f t="shared" si="4"/>
        <v>20.34038887175206</v>
      </c>
      <c r="N12" s="36">
        <v>1776208.3147</v>
      </c>
      <c r="O12" s="37">
        <f t="shared" si="5"/>
        <v>6285434.8417</v>
      </c>
    </row>
    <row r="13" spans="1:15" ht="13.5" customHeight="1">
      <c r="A13" s="30"/>
      <c r="B13" s="47"/>
      <c r="C13" s="49" t="s">
        <v>28</v>
      </c>
      <c r="D13" s="38">
        <v>180513.5829</v>
      </c>
      <c r="E13" s="44">
        <f t="shared" si="0"/>
        <v>30.89124042218953</v>
      </c>
      <c r="F13" s="38">
        <v>140118.2509</v>
      </c>
      <c r="G13" s="44">
        <f t="shared" si="1"/>
        <v>23.978398226611098</v>
      </c>
      <c r="H13" s="38">
        <v>129650.6802</v>
      </c>
      <c r="I13" s="44">
        <f t="shared" si="2"/>
        <v>22.1870856952483</v>
      </c>
      <c r="J13" s="38">
        <f t="shared" si="6"/>
        <v>450282.514</v>
      </c>
      <c r="K13" s="44">
        <f t="shared" si="3"/>
        <v>77.05672434404893</v>
      </c>
      <c r="L13" s="38">
        <v>134069.4914</v>
      </c>
      <c r="M13" s="44">
        <f t="shared" si="4"/>
        <v>22.94327565595105</v>
      </c>
      <c r="N13" s="39">
        <v>344265.1234</v>
      </c>
      <c r="O13" s="40">
        <f t="shared" si="5"/>
        <v>928617.1288000001</v>
      </c>
    </row>
    <row r="14" spans="1:15" ht="13.5" customHeight="1">
      <c r="A14" s="30"/>
      <c r="B14" s="47"/>
      <c r="C14" s="49" t="s">
        <v>75</v>
      </c>
      <c r="D14" s="38">
        <v>150717.6042</v>
      </c>
      <c r="E14" s="44">
        <f t="shared" si="0"/>
        <v>36.75054883490276</v>
      </c>
      <c r="F14" s="38">
        <v>60536.2211</v>
      </c>
      <c r="G14" s="44">
        <f t="shared" si="1"/>
        <v>14.760978729888945</v>
      </c>
      <c r="H14" s="38">
        <v>85725.5066</v>
      </c>
      <c r="I14" s="44">
        <f t="shared" si="2"/>
        <v>20.903061944372908</v>
      </c>
      <c r="J14" s="38">
        <f t="shared" si="6"/>
        <v>296979.3319</v>
      </c>
      <c r="K14" s="44">
        <f t="shared" si="3"/>
        <v>72.4145895091646</v>
      </c>
      <c r="L14" s="38">
        <v>113130.4732</v>
      </c>
      <c r="M14" s="44">
        <f t="shared" si="4"/>
        <v>27.5854104908354</v>
      </c>
      <c r="N14" s="39">
        <v>143192.4507</v>
      </c>
      <c r="O14" s="40">
        <f t="shared" si="5"/>
        <v>553302.2557999999</v>
      </c>
    </row>
    <row r="15" spans="1:15" ht="13.5" customHeight="1">
      <c r="A15" s="30"/>
      <c r="B15" s="47"/>
      <c r="C15" s="49" t="s">
        <v>41</v>
      </c>
      <c r="D15" s="38">
        <v>23129.8528</v>
      </c>
      <c r="E15" s="44">
        <f t="shared" si="0"/>
        <v>49.86362051312463</v>
      </c>
      <c r="F15" s="38">
        <v>13187.8325</v>
      </c>
      <c r="G15" s="44">
        <f t="shared" si="1"/>
        <v>28.430491143058706</v>
      </c>
      <c r="H15" s="38">
        <v>2845.1401</v>
      </c>
      <c r="I15" s="44">
        <f t="shared" si="2"/>
        <v>6.133587942811009</v>
      </c>
      <c r="J15" s="38">
        <f t="shared" si="6"/>
        <v>39162.825399999994</v>
      </c>
      <c r="K15" s="44">
        <f t="shared" si="3"/>
        <v>84.42769959899434</v>
      </c>
      <c r="L15" s="38">
        <v>7223.4028</v>
      </c>
      <c r="M15" s="44">
        <f t="shared" si="4"/>
        <v>15.57230040100566</v>
      </c>
      <c r="N15" s="39">
        <v>12424.1049</v>
      </c>
      <c r="O15" s="40">
        <f t="shared" si="5"/>
        <v>58810.333099999996</v>
      </c>
    </row>
    <row r="16" spans="1:15" ht="13.5" customHeight="1">
      <c r="A16" s="30"/>
      <c r="B16" s="47"/>
      <c r="C16" s="49" t="s">
        <v>29</v>
      </c>
      <c r="D16" s="38">
        <v>25747.7438</v>
      </c>
      <c r="E16" s="44">
        <f t="shared" si="0"/>
        <v>21.250886347939623</v>
      </c>
      <c r="F16" s="38">
        <v>30626.2204</v>
      </c>
      <c r="G16" s="44">
        <f t="shared" si="1"/>
        <v>25.27733435763603</v>
      </c>
      <c r="H16" s="38">
        <v>17476.693</v>
      </c>
      <c r="I16" s="44">
        <f t="shared" si="2"/>
        <v>14.424379066597362</v>
      </c>
      <c r="J16" s="38">
        <f t="shared" si="6"/>
        <v>73850.6572</v>
      </c>
      <c r="K16" s="44">
        <f t="shared" si="3"/>
        <v>60.95259977217302</v>
      </c>
      <c r="L16" s="38">
        <v>47310.1423</v>
      </c>
      <c r="M16" s="44">
        <f t="shared" si="4"/>
        <v>39.04740022782699</v>
      </c>
      <c r="N16" s="39">
        <v>23470.5703</v>
      </c>
      <c r="O16" s="40">
        <f t="shared" si="5"/>
        <v>144631.3698</v>
      </c>
    </row>
    <row r="17" spans="1:15" ht="13.5" customHeight="1">
      <c r="A17" s="30"/>
      <c r="B17" s="47"/>
      <c r="C17" s="49" t="s">
        <v>30</v>
      </c>
      <c r="D17" s="38">
        <v>5104.0716</v>
      </c>
      <c r="E17" s="44">
        <f t="shared" si="0"/>
        <v>24.472554563705405</v>
      </c>
      <c r="F17" s="38">
        <v>10732.2699</v>
      </c>
      <c r="G17" s="44">
        <f t="shared" si="1"/>
        <v>51.458145830117886</v>
      </c>
      <c r="H17" s="38">
        <v>2765.6142</v>
      </c>
      <c r="I17" s="44">
        <f t="shared" si="2"/>
        <v>13.26032425008663</v>
      </c>
      <c r="J17" s="38">
        <f t="shared" si="6"/>
        <v>18601.9557</v>
      </c>
      <c r="K17" s="44">
        <f t="shared" si="3"/>
        <v>89.19102464390991</v>
      </c>
      <c r="L17" s="38">
        <v>2254.3533</v>
      </c>
      <c r="M17" s="44">
        <f t="shared" si="4"/>
        <v>10.808975356090095</v>
      </c>
      <c r="N17" s="39">
        <v>6354.2475</v>
      </c>
      <c r="O17" s="40">
        <f t="shared" si="5"/>
        <v>27210.5565</v>
      </c>
    </row>
    <row r="18" spans="1:15" ht="13.5" customHeight="1">
      <c r="A18" s="30"/>
      <c r="B18" s="47" t="s">
        <v>4</v>
      </c>
      <c r="C18" s="49" t="s">
        <v>42</v>
      </c>
      <c r="D18" s="38">
        <v>85206.5373</v>
      </c>
      <c r="E18" s="44">
        <f t="shared" si="0"/>
        <v>24.012725961088947</v>
      </c>
      <c r="F18" s="38">
        <v>91124.9832</v>
      </c>
      <c r="G18" s="44">
        <f t="shared" si="1"/>
        <v>25.68064985537717</v>
      </c>
      <c r="H18" s="38">
        <v>78850.4498</v>
      </c>
      <c r="I18" s="44">
        <f t="shared" si="2"/>
        <v>22.221466837568588</v>
      </c>
      <c r="J18" s="38">
        <f t="shared" si="6"/>
        <v>255181.9703</v>
      </c>
      <c r="K18" s="44">
        <f t="shared" si="3"/>
        <v>71.9148426540347</v>
      </c>
      <c r="L18" s="38">
        <v>99657.1156</v>
      </c>
      <c r="M18" s="44">
        <f t="shared" si="4"/>
        <v>28.08515734596531</v>
      </c>
      <c r="N18" s="39">
        <v>190717.7461</v>
      </c>
      <c r="O18" s="40">
        <f t="shared" si="5"/>
        <v>545556.8319999999</v>
      </c>
    </row>
    <row r="19" spans="1:15" ht="13.5" customHeight="1">
      <c r="A19" s="30"/>
      <c r="B19" s="47"/>
      <c r="C19" s="49" t="s">
        <v>43</v>
      </c>
      <c r="D19" s="38">
        <v>49285.9726</v>
      </c>
      <c r="E19" s="44">
        <f t="shared" si="0"/>
        <v>31.44605552792694</v>
      </c>
      <c r="F19" s="38">
        <v>48930.4806</v>
      </c>
      <c r="G19" s="44">
        <f t="shared" si="1"/>
        <v>31.21924005524753</v>
      </c>
      <c r="H19" s="38">
        <v>31838.2674</v>
      </c>
      <c r="I19" s="44">
        <f t="shared" si="2"/>
        <v>20.31385142176105</v>
      </c>
      <c r="J19" s="38">
        <f t="shared" si="6"/>
        <v>130054.7206</v>
      </c>
      <c r="K19" s="44">
        <f t="shared" si="3"/>
        <v>82.97914700493551</v>
      </c>
      <c r="L19" s="38">
        <v>26677.0913</v>
      </c>
      <c r="M19" s="44">
        <f t="shared" si="4"/>
        <v>17.020852995064498</v>
      </c>
      <c r="N19" s="39">
        <v>73711.9967</v>
      </c>
      <c r="O19" s="40">
        <f t="shared" si="5"/>
        <v>230443.8086</v>
      </c>
    </row>
    <row r="20" spans="1:15" ht="13.5" customHeight="1">
      <c r="A20" s="30"/>
      <c r="B20" s="47"/>
      <c r="C20" s="49" t="s">
        <v>44</v>
      </c>
      <c r="D20" s="38">
        <v>350788.7638</v>
      </c>
      <c r="E20" s="44">
        <f t="shared" si="0"/>
        <v>48.49039734983562</v>
      </c>
      <c r="F20" s="38">
        <v>96826.6653</v>
      </c>
      <c r="G20" s="44">
        <f t="shared" si="1"/>
        <v>13.38458912878252</v>
      </c>
      <c r="H20" s="38">
        <v>122130.8891</v>
      </c>
      <c r="I20" s="44">
        <f t="shared" si="2"/>
        <v>16.882454491969412</v>
      </c>
      <c r="J20" s="38">
        <f t="shared" si="6"/>
        <v>569746.3182</v>
      </c>
      <c r="K20" s="44">
        <f t="shared" si="3"/>
        <v>78.75744097058754</v>
      </c>
      <c r="L20" s="38">
        <v>153672.7152</v>
      </c>
      <c r="M20" s="44">
        <f t="shared" si="4"/>
        <v>21.242559029412455</v>
      </c>
      <c r="N20" s="39">
        <v>378157.2306</v>
      </c>
      <c r="O20" s="40">
        <f t="shared" si="5"/>
        <v>1101576.264</v>
      </c>
    </row>
    <row r="21" spans="1:15" ht="13.5" customHeight="1">
      <c r="A21" s="30"/>
      <c r="B21" s="47"/>
      <c r="C21" s="49" t="s">
        <v>76</v>
      </c>
      <c r="D21" s="38">
        <v>163191.5759</v>
      </c>
      <c r="E21" s="44">
        <f t="shared" si="0"/>
        <v>58.71548586566937</v>
      </c>
      <c r="F21" s="38">
        <v>8228.5583</v>
      </c>
      <c r="G21" s="44">
        <f t="shared" si="1"/>
        <v>2.9605927627939916</v>
      </c>
      <c r="H21" s="38">
        <v>17862.225</v>
      </c>
      <c r="I21" s="44">
        <f t="shared" si="2"/>
        <v>6.426736268295978</v>
      </c>
      <c r="J21" s="38">
        <f t="shared" si="6"/>
        <v>189282.3592</v>
      </c>
      <c r="K21" s="44">
        <f t="shared" si="3"/>
        <v>68.10281489675933</v>
      </c>
      <c r="L21" s="38">
        <v>88653.8164</v>
      </c>
      <c r="M21" s="44">
        <f t="shared" si="4"/>
        <v>31.897185103240655</v>
      </c>
      <c r="N21" s="39">
        <v>399904.3385</v>
      </c>
      <c r="O21" s="40">
        <f t="shared" si="5"/>
        <v>677840.5141</v>
      </c>
    </row>
    <row r="22" spans="1:15" ht="13.5" customHeight="1">
      <c r="A22" s="30"/>
      <c r="B22" s="47"/>
      <c r="C22" s="49" t="s">
        <v>31</v>
      </c>
      <c r="D22" s="38">
        <v>103457.8641</v>
      </c>
      <c r="E22" s="44">
        <f t="shared" si="0"/>
        <v>47.64008594699436</v>
      </c>
      <c r="F22" s="38">
        <v>43495.6585</v>
      </c>
      <c r="G22" s="44">
        <f t="shared" si="1"/>
        <v>20.028800394122147</v>
      </c>
      <c r="H22" s="38">
        <v>41876.6909</v>
      </c>
      <c r="I22" s="44">
        <f t="shared" si="2"/>
        <v>19.283301187461074</v>
      </c>
      <c r="J22" s="38">
        <f t="shared" si="6"/>
        <v>188830.2135</v>
      </c>
      <c r="K22" s="44">
        <f t="shared" si="3"/>
        <v>86.95218752857758</v>
      </c>
      <c r="L22" s="38">
        <v>28335.3563</v>
      </c>
      <c r="M22" s="44">
        <f t="shared" si="4"/>
        <v>13.047812471422441</v>
      </c>
      <c r="N22" s="39">
        <v>48341.3268</v>
      </c>
      <c r="O22" s="40">
        <f t="shared" si="5"/>
        <v>265506.8966</v>
      </c>
    </row>
    <row r="23" spans="1:15" ht="13.5" customHeight="1">
      <c r="A23" s="30"/>
      <c r="B23" s="47"/>
      <c r="C23" s="49" t="s">
        <v>32</v>
      </c>
      <c r="D23" s="38">
        <v>16069.2591</v>
      </c>
      <c r="E23" s="44">
        <f t="shared" si="0"/>
        <v>3.6269080081990026</v>
      </c>
      <c r="F23" s="38">
        <v>258701.703</v>
      </c>
      <c r="G23" s="44">
        <f t="shared" si="1"/>
        <v>58.39020159587943</v>
      </c>
      <c r="H23" s="38">
        <v>163035.0608</v>
      </c>
      <c r="I23" s="44">
        <f t="shared" si="2"/>
        <v>36.797786628055015</v>
      </c>
      <c r="J23" s="38">
        <f t="shared" si="6"/>
        <v>437806.0229</v>
      </c>
      <c r="K23" s="44">
        <f t="shared" si="3"/>
        <v>98.81489623213344</v>
      </c>
      <c r="L23" s="38">
        <v>5250.6817</v>
      </c>
      <c r="M23" s="44">
        <f t="shared" si="4"/>
        <v>1.1851037678665568</v>
      </c>
      <c r="N23" s="39">
        <v>17267.431</v>
      </c>
      <c r="O23" s="40">
        <f t="shared" si="5"/>
        <v>460324.1356</v>
      </c>
    </row>
    <row r="24" spans="1:15" ht="13.5" customHeight="1">
      <c r="A24" s="30"/>
      <c r="B24" s="47" t="s">
        <v>5</v>
      </c>
      <c r="C24" s="49" t="s">
        <v>74</v>
      </c>
      <c r="D24" s="38">
        <v>314.7529</v>
      </c>
      <c r="E24" s="44">
        <f t="shared" si="0"/>
        <v>37.790688460156794</v>
      </c>
      <c r="F24" s="38">
        <v>136.2745</v>
      </c>
      <c r="G24" s="44">
        <f t="shared" si="1"/>
        <v>16.361746546461163</v>
      </c>
      <c r="H24" s="38">
        <v>244.9165</v>
      </c>
      <c r="I24" s="44">
        <f t="shared" si="2"/>
        <v>29.405807381765158</v>
      </c>
      <c r="J24" s="38">
        <f t="shared" si="6"/>
        <v>695.9439</v>
      </c>
      <c r="K24" s="44">
        <f t="shared" si="3"/>
        <v>83.55824238838312</v>
      </c>
      <c r="L24" s="38">
        <v>136.9409</v>
      </c>
      <c r="M24" s="44">
        <f t="shared" si="4"/>
        <v>16.441757611616875</v>
      </c>
      <c r="N24" s="39">
        <v>537.7763</v>
      </c>
      <c r="O24" s="40">
        <f t="shared" si="5"/>
        <v>1370.6611</v>
      </c>
    </row>
    <row r="25" spans="1:15" ht="13.5" customHeight="1">
      <c r="A25" s="30"/>
      <c r="B25" s="47"/>
      <c r="C25" s="49" t="s">
        <v>33</v>
      </c>
      <c r="D25" s="38">
        <v>445666.056</v>
      </c>
      <c r="E25" s="44">
        <f t="shared" si="0"/>
        <v>30.62170921218167</v>
      </c>
      <c r="F25" s="38">
        <v>117401.7005</v>
      </c>
      <c r="G25" s="44">
        <f t="shared" si="1"/>
        <v>8.066669393656142</v>
      </c>
      <c r="H25" s="38">
        <v>218001.6171</v>
      </c>
      <c r="I25" s="44">
        <f t="shared" si="2"/>
        <v>14.978888422728726</v>
      </c>
      <c r="J25" s="38">
        <f t="shared" si="6"/>
        <v>781069.3736</v>
      </c>
      <c r="K25" s="44">
        <f t="shared" si="3"/>
        <v>53.66726702856654</v>
      </c>
      <c r="L25" s="38">
        <v>674323.1158</v>
      </c>
      <c r="M25" s="44">
        <f t="shared" si="4"/>
        <v>46.33273297143346</v>
      </c>
      <c r="N25" s="39">
        <v>525843.4578</v>
      </c>
      <c r="O25" s="40">
        <f t="shared" si="5"/>
        <v>1981235.9472</v>
      </c>
    </row>
    <row r="26" spans="1:15" ht="13.5" customHeight="1">
      <c r="A26" s="30"/>
      <c r="B26" s="47"/>
      <c r="C26" s="49" t="s">
        <v>45</v>
      </c>
      <c r="D26" s="38">
        <v>333184.0966</v>
      </c>
      <c r="E26" s="44">
        <f t="shared" si="0"/>
        <v>40.1248464755607</v>
      </c>
      <c r="F26" s="38">
        <v>97166.4675</v>
      </c>
      <c r="G26" s="44">
        <f t="shared" si="1"/>
        <v>11.70160770215483</v>
      </c>
      <c r="H26" s="38">
        <v>116551.1384</v>
      </c>
      <c r="I26" s="44">
        <f t="shared" si="2"/>
        <v>14.036073697917995</v>
      </c>
      <c r="J26" s="38">
        <f t="shared" si="6"/>
        <v>546901.7024999999</v>
      </c>
      <c r="K26" s="44">
        <f t="shared" si="3"/>
        <v>65.86252787563353</v>
      </c>
      <c r="L26" s="38">
        <v>283466.8244</v>
      </c>
      <c r="M26" s="44">
        <f t="shared" si="4"/>
        <v>34.13747212436647</v>
      </c>
      <c r="N26" s="39">
        <v>242133.8321</v>
      </c>
      <c r="O26" s="40">
        <f t="shared" si="5"/>
        <v>1072502.359</v>
      </c>
    </row>
    <row r="27" spans="1:15" ht="13.5" customHeight="1">
      <c r="A27" s="30"/>
      <c r="B27" s="47"/>
      <c r="C27" s="49" t="s">
        <v>34</v>
      </c>
      <c r="D27" s="38">
        <v>88580.1996</v>
      </c>
      <c r="E27" s="44">
        <f t="shared" si="0"/>
        <v>55.46578761368362</v>
      </c>
      <c r="F27" s="38">
        <v>23013.9755</v>
      </c>
      <c r="G27" s="44">
        <f t="shared" si="1"/>
        <v>14.410537377356711</v>
      </c>
      <c r="H27" s="38">
        <v>19582.2355</v>
      </c>
      <c r="I27" s="44">
        <f t="shared" si="2"/>
        <v>12.261703181397385</v>
      </c>
      <c r="J27" s="38">
        <f t="shared" si="6"/>
        <v>131176.4106</v>
      </c>
      <c r="K27" s="44">
        <f t="shared" si="3"/>
        <v>82.1380281724377</v>
      </c>
      <c r="L27" s="38">
        <v>28525.9995</v>
      </c>
      <c r="M27" s="44">
        <f t="shared" si="4"/>
        <v>17.861971827562297</v>
      </c>
      <c r="N27" s="39">
        <v>91461.8733</v>
      </c>
      <c r="O27" s="40">
        <f t="shared" si="5"/>
        <v>251164.28340000001</v>
      </c>
    </row>
    <row r="28" spans="1:15" ht="13.5" customHeight="1">
      <c r="A28" s="30"/>
      <c r="B28" s="47"/>
      <c r="C28" s="49" t="s">
        <v>35</v>
      </c>
      <c r="D28" s="38">
        <v>248028.3591</v>
      </c>
      <c r="E28" s="44">
        <f t="shared" si="0"/>
        <v>37.16665844640675</v>
      </c>
      <c r="F28" s="38">
        <v>125423.5838</v>
      </c>
      <c r="G28" s="44">
        <f t="shared" si="1"/>
        <v>18.79452622729896</v>
      </c>
      <c r="H28" s="38">
        <v>105725.6647</v>
      </c>
      <c r="I28" s="44">
        <f t="shared" si="2"/>
        <v>15.842824115688886</v>
      </c>
      <c r="J28" s="38">
        <f t="shared" si="6"/>
        <v>479177.6076</v>
      </c>
      <c r="K28" s="44">
        <f t="shared" si="3"/>
        <v>71.8040087893946</v>
      </c>
      <c r="L28" s="38">
        <v>188163.4165</v>
      </c>
      <c r="M28" s="44">
        <f t="shared" si="4"/>
        <v>28.195991210605385</v>
      </c>
      <c r="N28" s="39">
        <v>251884.6868</v>
      </c>
      <c r="O28" s="40">
        <f t="shared" si="5"/>
        <v>919225.7109000001</v>
      </c>
    </row>
    <row r="29" spans="1:15" ht="13.5" customHeight="1">
      <c r="A29" s="30"/>
      <c r="B29" s="47"/>
      <c r="C29" s="49" t="s">
        <v>46</v>
      </c>
      <c r="D29" s="38">
        <v>16082.4277</v>
      </c>
      <c r="E29" s="44">
        <f t="shared" si="0"/>
        <v>24.458136986990443</v>
      </c>
      <c r="F29" s="38">
        <v>24198.7174</v>
      </c>
      <c r="G29" s="44">
        <f t="shared" si="1"/>
        <v>36.801380744193814</v>
      </c>
      <c r="H29" s="38">
        <v>6437.2507</v>
      </c>
      <c r="I29" s="44">
        <f t="shared" si="2"/>
        <v>9.789763235820429</v>
      </c>
      <c r="J29" s="38">
        <f t="shared" si="6"/>
        <v>46718.3958</v>
      </c>
      <c r="K29" s="44">
        <f t="shared" si="3"/>
        <v>71.04928096700468</v>
      </c>
      <c r="L29" s="38">
        <v>19036.5213</v>
      </c>
      <c r="M29" s="44">
        <f t="shared" si="4"/>
        <v>28.95071903299533</v>
      </c>
      <c r="N29" s="39">
        <v>15434.3683</v>
      </c>
      <c r="O29" s="40">
        <f t="shared" si="5"/>
        <v>81189.2854</v>
      </c>
    </row>
    <row r="30" spans="1:15" ht="13.5" customHeight="1">
      <c r="A30" s="30"/>
      <c r="B30" s="47" t="s">
        <v>6</v>
      </c>
      <c r="C30" s="49" t="s">
        <v>47</v>
      </c>
      <c r="D30" s="38">
        <v>32669.3364</v>
      </c>
      <c r="E30" s="44">
        <f t="shared" si="0"/>
        <v>25.26862486074245</v>
      </c>
      <c r="F30" s="38">
        <v>23140.6385</v>
      </c>
      <c r="G30" s="44">
        <f t="shared" si="1"/>
        <v>17.898499869576597</v>
      </c>
      <c r="H30" s="38">
        <v>15803.1589</v>
      </c>
      <c r="I30" s="44">
        <f t="shared" si="2"/>
        <v>12.223207994478985</v>
      </c>
      <c r="J30" s="38">
        <f t="shared" si="6"/>
        <v>71613.1338</v>
      </c>
      <c r="K30" s="44">
        <f t="shared" si="3"/>
        <v>55.39033272479803</v>
      </c>
      <c r="L30" s="38">
        <v>57675.0114</v>
      </c>
      <c r="M30" s="44">
        <f t="shared" si="4"/>
        <v>44.609667275201964</v>
      </c>
      <c r="N30" s="39">
        <v>44820.5781</v>
      </c>
      <c r="O30" s="40">
        <f t="shared" si="5"/>
        <v>174108.7233</v>
      </c>
    </row>
    <row r="31" spans="1:15" ht="13.5" customHeight="1">
      <c r="A31" s="30"/>
      <c r="B31" s="47"/>
      <c r="C31" s="49" t="s">
        <v>48</v>
      </c>
      <c r="D31" s="38">
        <v>11248.078</v>
      </c>
      <c r="E31" s="44">
        <f t="shared" si="0"/>
        <v>27.278331541151946</v>
      </c>
      <c r="F31" s="38">
        <v>9974.4736</v>
      </c>
      <c r="G31" s="44">
        <f t="shared" si="1"/>
        <v>24.1896435825985</v>
      </c>
      <c r="H31" s="38">
        <v>10155.0485</v>
      </c>
      <c r="I31" s="44">
        <f t="shared" si="2"/>
        <v>24.627565687175867</v>
      </c>
      <c r="J31" s="38">
        <f t="shared" si="6"/>
        <v>31377.6001</v>
      </c>
      <c r="K31" s="44">
        <f t="shared" si="3"/>
        <v>76.09554081092631</v>
      </c>
      <c r="L31" s="38">
        <v>9856.8793</v>
      </c>
      <c r="M31" s="44">
        <f t="shared" si="4"/>
        <v>23.904459189073698</v>
      </c>
      <c r="N31" s="39">
        <v>22393.9729</v>
      </c>
      <c r="O31" s="40">
        <f t="shared" si="5"/>
        <v>63628.4523</v>
      </c>
    </row>
    <row r="32" spans="1:15" ht="13.5" customHeight="1">
      <c r="A32" s="30"/>
      <c r="B32" s="47"/>
      <c r="C32" s="49" t="s">
        <v>49</v>
      </c>
      <c r="D32" s="38">
        <v>66046.3104</v>
      </c>
      <c r="E32" s="44">
        <f t="shared" si="0"/>
        <v>66.81797292803932</v>
      </c>
      <c r="F32" s="38">
        <v>9526.6036</v>
      </c>
      <c r="G32" s="44">
        <f t="shared" si="1"/>
        <v>9.637909181993638</v>
      </c>
      <c r="H32" s="38">
        <v>12772.2824</v>
      </c>
      <c r="I32" s="44">
        <f t="shared" si="2"/>
        <v>12.921509384307303</v>
      </c>
      <c r="J32" s="38">
        <f t="shared" si="6"/>
        <v>88345.1964</v>
      </c>
      <c r="K32" s="44">
        <f t="shared" si="3"/>
        <v>89.37739149434026</v>
      </c>
      <c r="L32" s="38">
        <v>10499.9309</v>
      </c>
      <c r="M32" s="44">
        <f t="shared" si="4"/>
        <v>10.622608505659741</v>
      </c>
      <c r="N32" s="39">
        <v>13068.2676</v>
      </c>
      <c r="O32" s="40">
        <f t="shared" si="5"/>
        <v>111913.39489999998</v>
      </c>
    </row>
    <row r="33" spans="1:15" ht="13.5" customHeight="1">
      <c r="A33" s="30"/>
      <c r="B33" s="47"/>
      <c r="C33" s="49" t="s">
        <v>36</v>
      </c>
      <c r="D33" s="38">
        <v>38493.5986</v>
      </c>
      <c r="E33" s="44">
        <f t="shared" si="0"/>
        <v>26.436640134059488</v>
      </c>
      <c r="F33" s="38">
        <v>44705.7222</v>
      </c>
      <c r="G33" s="44">
        <f t="shared" si="1"/>
        <v>30.70300342703304</v>
      </c>
      <c r="H33" s="38">
        <v>38835.0291</v>
      </c>
      <c r="I33" s="44">
        <f t="shared" si="2"/>
        <v>26.67112783039277</v>
      </c>
      <c r="J33" s="38">
        <f t="shared" si="6"/>
        <v>122034.34989999999</v>
      </c>
      <c r="K33" s="44">
        <f t="shared" si="3"/>
        <v>83.81077139148529</v>
      </c>
      <c r="L33" s="38">
        <v>23572.6501</v>
      </c>
      <c r="M33" s="44">
        <f t="shared" si="4"/>
        <v>16.1892286085147</v>
      </c>
      <c r="N33" s="39">
        <v>82139.5656</v>
      </c>
      <c r="O33" s="40">
        <f t="shared" si="5"/>
        <v>227746.5656</v>
      </c>
    </row>
    <row r="34" spans="1:15" ht="13.5" customHeight="1">
      <c r="A34" s="30"/>
      <c r="B34" s="47"/>
      <c r="C34" s="49" t="s">
        <v>50</v>
      </c>
      <c r="D34" s="38">
        <v>7516.6329</v>
      </c>
      <c r="E34" s="44">
        <f t="shared" si="0"/>
        <v>30.008230888831637</v>
      </c>
      <c r="F34" s="38">
        <v>6072.701</v>
      </c>
      <c r="G34" s="44">
        <f t="shared" si="1"/>
        <v>24.24370275244369</v>
      </c>
      <c r="H34" s="38">
        <v>7224.6279</v>
      </c>
      <c r="I34" s="44">
        <f t="shared" si="2"/>
        <v>28.842475745901446</v>
      </c>
      <c r="J34" s="38">
        <f t="shared" si="6"/>
        <v>20813.9618</v>
      </c>
      <c r="K34" s="44">
        <f t="shared" si="3"/>
        <v>83.09440938717677</v>
      </c>
      <c r="L34" s="38">
        <v>4234.6088</v>
      </c>
      <c r="M34" s="44">
        <f t="shared" si="4"/>
        <v>16.905590612823232</v>
      </c>
      <c r="N34" s="39">
        <v>8216.549</v>
      </c>
      <c r="O34" s="40">
        <f t="shared" si="5"/>
        <v>33265.1196</v>
      </c>
    </row>
    <row r="35" spans="1:15" ht="13.5" customHeight="1">
      <c r="A35" s="30"/>
      <c r="B35" s="47"/>
      <c r="C35" s="49" t="s">
        <v>37</v>
      </c>
      <c r="D35" s="38">
        <v>164001.9681</v>
      </c>
      <c r="E35" s="44">
        <f t="shared" si="0"/>
        <v>20.4452912852836</v>
      </c>
      <c r="F35" s="38">
        <v>108660.7209</v>
      </c>
      <c r="G35" s="44">
        <f t="shared" si="1"/>
        <v>13.546179450205045</v>
      </c>
      <c r="H35" s="38">
        <v>450101.8261</v>
      </c>
      <c r="I35" s="44">
        <f t="shared" si="2"/>
        <v>56.111905541532124</v>
      </c>
      <c r="J35" s="38">
        <f t="shared" si="6"/>
        <v>722764.5151</v>
      </c>
      <c r="K35" s="44">
        <f t="shared" si="3"/>
        <v>90.10337627702076</v>
      </c>
      <c r="L35" s="38">
        <v>79385.7982</v>
      </c>
      <c r="M35" s="44">
        <f t="shared" si="4"/>
        <v>9.896623722979228</v>
      </c>
      <c r="N35" s="39">
        <v>253305.906</v>
      </c>
      <c r="O35" s="40">
        <f t="shared" si="5"/>
        <v>1055456.2193</v>
      </c>
    </row>
    <row r="36" spans="1:15" ht="13.5" customHeight="1">
      <c r="A36" s="30"/>
      <c r="B36" s="47"/>
      <c r="C36" s="50" t="s">
        <v>7</v>
      </c>
      <c r="D36" s="38">
        <v>38770.0861</v>
      </c>
      <c r="E36" s="44">
        <f t="shared" si="0"/>
        <v>36.02482269981981</v>
      </c>
      <c r="F36" s="38">
        <v>16162.0247</v>
      </c>
      <c r="G36" s="44">
        <f t="shared" si="1"/>
        <v>15.017611072254194</v>
      </c>
      <c r="H36" s="38">
        <v>16728.8144</v>
      </c>
      <c r="I36" s="44">
        <f t="shared" si="2"/>
        <v>15.544267071880258</v>
      </c>
      <c r="J36" s="38">
        <f t="shared" si="6"/>
        <v>71660.9252</v>
      </c>
      <c r="K36" s="44">
        <f t="shared" si="3"/>
        <v>66.58670084395426</v>
      </c>
      <c r="L36" s="38">
        <v>35959.552</v>
      </c>
      <c r="M36" s="44">
        <f t="shared" si="4"/>
        <v>33.413299156045746</v>
      </c>
      <c r="N36" s="39">
        <v>41447.4615</v>
      </c>
      <c r="O36" s="40">
        <f t="shared" si="5"/>
        <v>149067.9387</v>
      </c>
    </row>
    <row r="37" spans="1:15" ht="13.5" customHeight="1">
      <c r="A37" s="30"/>
      <c r="B37" s="48"/>
      <c r="C37" s="51" t="s">
        <v>3</v>
      </c>
      <c r="D37" s="35">
        <f>SUM(D13:D36)</f>
        <v>2643814.7305</v>
      </c>
      <c r="E37" s="43">
        <f t="shared" si="0"/>
        <v>33.52882318910884</v>
      </c>
      <c r="F37" s="35">
        <f aca="true" t="shared" si="7" ref="F37:L37">SUM(F13:F36)</f>
        <v>1408092.4474</v>
      </c>
      <c r="G37" s="43">
        <f t="shared" si="1"/>
        <v>17.85740965815159</v>
      </c>
      <c r="H37" s="35">
        <f t="shared" si="7"/>
        <v>1712220.8272999998</v>
      </c>
      <c r="I37" s="43">
        <f t="shared" si="2"/>
        <v>21.71436172019292</v>
      </c>
      <c r="J37" s="35">
        <f t="shared" si="6"/>
        <v>5764128.0052</v>
      </c>
      <c r="K37" s="43">
        <f t="shared" si="3"/>
        <v>73.10059456745334</v>
      </c>
      <c r="L37" s="35">
        <f t="shared" si="7"/>
        <v>2121071.8886</v>
      </c>
      <c r="M37" s="43">
        <f t="shared" si="4"/>
        <v>26.89940543254665</v>
      </c>
      <c r="N37" s="36">
        <f>SUM(N13:N36)</f>
        <v>3230494.8618</v>
      </c>
      <c r="O37" s="37">
        <f t="shared" si="5"/>
        <v>11115694.7556</v>
      </c>
    </row>
    <row r="38" spans="1:15" ht="13.5" customHeight="1">
      <c r="A38" s="30"/>
      <c r="B38" s="46"/>
      <c r="C38" s="52" t="s">
        <v>38</v>
      </c>
      <c r="D38" s="38">
        <v>53269.4523</v>
      </c>
      <c r="E38" s="44">
        <f aca="true" t="shared" si="8" ref="E38:E62">IF($O38-$N38=0,"",D38/($O38-$N38)*100)</f>
        <v>40.041306471198006</v>
      </c>
      <c r="F38" s="38">
        <v>33631.4217</v>
      </c>
      <c r="G38" s="44">
        <f aca="true" t="shared" si="9" ref="G38:G62">IF($O38-$N38=0,"",F38/($O38-$N38)*100)</f>
        <v>25.279893169688155</v>
      </c>
      <c r="H38" s="38">
        <v>25651.0842</v>
      </c>
      <c r="I38" s="44">
        <f aca="true" t="shared" si="10" ref="I38:I62">IF($O38-$N38=0,"",H38/($O38-$N38)*100)</f>
        <v>19.281274340616882</v>
      </c>
      <c r="J38" s="38">
        <f t="shared" si="6"/>
        <v>112551.9582</v>
      </c>
      <c r="K38" s="44">
        <f aca="true" t="shared" si="11" ref="K38:K62">IF($O38-$N38=0,"",J38/($O38-$N38)*100)</f>
        <v>84.60247398150304</v>
      </c>
      <c r="L38" s="38">
        <v>20484.2911</v>
      </c>
      <c r="M38" s="44">
        <f aca="true" t="shared" si="12" ref="M38:M62">IF($O38-$N38=0,"",L38/($O38-$N38)*100)</f>
        <v>15.397526018496979</v>
      </c>
      <c r="N38" s="39">
        <v>36474.8962</v>
      </c>
      <c r="O38" s="40">
        <f t="shared" si="5"/>
        <v>169511.14549999998</v>
      </c>
    </row>
    <row r="39" spans="1:15" ht="13.5" customHeight="1">
      <c r="A39" s="30"/>
      <c r="B39" s="47" t="s">
        <v>8</v>
      </c>
      <c r="C39" s="49" t="s">
        <v>51</v>
      </c>
      <c r="D39" s="38">
        <v>2907.0924</v>
      </c>
      <c r="E39" s="44">
        <f t="shared" si="8"/>
        <v>23.683407919576013</v>
      </c>
      <c r="F39" s="38">
        <v>6491.0591</v>
      </c>
      <c r="G39" s="44">
        <f t="shared" si="9"/>
        <v>52.88115386197424</v>
      </c>
      <c r="H39" s="38">
        <v>994.9042</v>
      </c>
      <c r="I39" s="44">
        <f t="shared" si="10"/>
        <v>8.105253898878287</v>
      </c>
      <c r="J39" s="38">
        <f t="shared" si="6"/>
        <v>10393.0557</v>
      </c>
      <c r="K39" s="44">
        <f t="shared" si="11"/>
        <v>84.66981568042854</v>
      </c>
      <c r="L39" s="38">
        <v>1881.7504</v>
      </c>
      <c r="M39" s="44">
        <f t="shared" si="12"/>
        <v>15.33018431957145</v>
      </c>
      <c r="N39" s="39">
        <v>8053.4906</v>
      </c>
      <c r="O39" s="40">
        <f t="shared" si="5"/>
        <v>20328.296700000003</v>
      </c>
    </row>
    <row r="40" spans="1:15" ht="13.5" customHeight="1">
      <c r="A40" s="30"/>
      <c r="B40" s="47"/>
      <c r="C40" s="49" t="s">
        <v>52</v>
      </c>
      <c r="D40" s="38">
        <v>148075.9776</v>
      </c>
      <c r="E40" s="44">
        <f t="shared" si="8"/>
        <v>32.4426233367204</v>
      </c>
      <c r="F40" s="38">
        <v>125028.3063</v>
      </c>
      <c r="G40" s="44">
        <f t="shared" si="9"/>
        <v>27.393006708192797</v>
      </c>
      <c r="H40" s="38">
        <v>106923.562</v>
      </c>
      <c r="I40" s="44">
        <f t="shared" si="10"/>
        <v>23.426357900921744</v>
      </c>
      <c r="J40" s="38">
        <f t="shared" si="6"/>
        <v>380027.8459000001</v>
      </c>
      <c r="K40" s="44">
        <f t="shared" si="11"/>
        <v>83.26198794583496</v>
      </c>
      <c r="L40" s="38">
        <v>76396.3343</v>
      </c>
      <c r="M40" s="44">
        <f t="shared" si="12"/>
        <v>16.738012054165047</v>
      </c>
      <c r="N40" s="39">
        <v>256348.4427</v>
      </c>
      <c r="O40" s="40">
        <f t="shared" si="5"/>
        <v>712772.6229000001</v>
      </c>
    </row>
    <row r="41" spans="1:15" ht="13.5" customHeight="1">
      <c r="A41" s="30"/>
      <c r="B41" s="47" t="s">
        <v>9</v>
      </c>
      <c r="C41" s="49" t="s">
        <v>53</v>
      </c>
      <c r="D41" s="38">
        <v>94784.2065</v>
      </c>
      <c r="E41" s="44">
        <f t="shared" si="8"/>
        <v>25.364290476611185</v>
      </c>
      <c r="F41" s="38">
        <v>73272.9996</v>
      </c>
      <c r="G41" s="44">
        <f t="shared" si="9"/>
        <v>19.607883154531812</v>
      </c>
      <c r="H41" s="38">
        <v>88848.3769</v>
      </c>
      <c r="I41" s="44">
        <f t="shared" si="10"/>
        <v>23.775860169985506</v>
      </c>
      <c r="J41" s="38">
        <f t="shared" si="6"/>
        <v>256905.583</v>
      </c>
      <c r="K41" s="44">
        <f t="shared" si="11"/>
        <v>68.7480338011285</v>
      </c>
      <c r="L41" s="38">
        <v>116785.9523</v>
      </c>
      <c r="M41" s="44">
        <f t="shared" si="12"/>
        <v>31.251966198871518</v>
      </c>
      <c r="N41" s="39">
        <v>274538.337</v>
      </c>
      <c r="O41" s="40">
        <f t="shared" si="5"/>
        <v>648229.8722999999</v>
      </c>
    </row>
    <row r="42" spans="1:15" ht="13.5" customHeight="1">
      <c r="A42" s="30"/>
      <c r="B42" s="47"/>
      <c r="C42" s="49" t="s">
        <v>54</v>
      </c>
      <c r="D42" s="38">
        <v>18042.314</v>
      </c>
      <c r="E42" s="44">
        <f t="shared" si="8"/>
        <v>26.570403582311382</v>
      </c>
      <c r="F42" s="38">
        <v>14284.5644</v>
      </c>
      <c r="G42" s="44">
        <f t="shared" si="9"/>
        <v>21.036472433941547</v>
      </c>
      <c r="H42" s="38">
        <v>15828.7319</v>
      </c>
      <c r="I42" s="44">
        <f t="shared" si="10"/>
        <v>23.310524070205545</v>
      </c>
      <c r="J42" s="38">
        <f t="shared" si="6"/>
        <v>48155.6103</v>
      </c>
      <c r="K42" s="44">
        <f t="shared" si="11"/>
        <v>70.91740008645849</v>
      </c>
      <c r="L42" s="38">
        <v>19748.1908</v>
      </c>
      <c r="M42" s="44">
        <f t="shared" si="12"/>
        <v>29.082599913541507</v>
      </c>
      <c r="N42" s="39">
        <v>41310.946</v>
      </c>
      <c r="O42" s="40">
        <f t="shared" si="5"/>
        <v>109214.74710000001</v>
      </c>
    </row>
    <row r="43" spans="1:15" ht="13.5" customHeight="1">
      <c r="A43" s="30"/>
      <c r="B43" s="47" t="s">
        <v>10</v>
      </c>
      <c r="C43" s="50" t="s">
        <v>39</v>
      </c>
      <c r="D43" s="38">
        <v>73586.4732</v>
      </c>
      <c r="E43" s="44">
        <f t="shared" si="8"/>
        <v>29.078911918134843</v>
      </c>
      <c r="F43" s="38">
        <v>86229.6591</v>
      </c>
      <c r="G43" s="44">
        <f t="shared" si="9"/>
        <v>34.07507592984759</v>
      </c>
      <c r="H43" s="38">
        <v>18537.5355</v>
      </c>
      <c r="I43" s="44">
        <f t="shared" si="10"/>
        <v>7.325413741717381</v>
      </c>
      <c r="J43" s="38">
        <f t="shared" si="6"/>
        <v>178353.6678</v>
      </c>
      <c r="K43" s="44">
        <f t="shared" si="11"/>
        <v>70.4794015896998</v>
      </c>
      <c r="L43" s="38">
        <v>74704.1956</v>
      </c>
      <c r="M43" s="44">
        <f t="shared" si="12"/>
        <v>29.52059841030018</v>
      </c>
      <c r="N43" s="39">
        <v>99537.5388</v>
      </c>
      <c r="O43" s="40">
        <f t="shared" si="5"/>
        <v>352595.4022</v>
      </c>
    </row>
    <row r="44" spans="1:15" ht="13.5" customHeight="1">
      <c r="A44" s="30"/>
      <c r="B44" s="48"/>
      <c r="C44" s="53" t="s">
        <v>3</v>
      </c>
      <c r="D44" s="35">
        <f>SUM(D38:D43)</f>
        <v>390665.51600000006</v>
      </c>
      <c r="E44" s="43">
        <f t="shared" si="8"/>
        <v>30.13491213992976</v>
      </c>
      <c r="F44" s="35">
        <f>SUM(F38:F43)</f>
        <v>338938.0102</v>
      </c>
      <c r="G44" s="43">
        <f t="shared" si="9"/>
        <v>26.144788162617388</v>
      </c>
      <c r="H44" s="35">
        <f>SUM(H38:H43)</f>
        <v>256784.19470000002</v>
      </c>
      <c r="I44" s="43">
        <f t="shared" si="10"/>
        <v>19.807658544930582</v>
      </c>
      <c r="J44" s="35">
        <f t="shared" si="6"/>
        <v>986387.7209000001</v>
      </c>
      <c r="K44" s="43">
        <f t="shared" si="11"/>
        <v>76.08735884747773</v>
      </c>
      <c r="L44" s="35">
        <f>SUM(L38:L43)</f>
        <v>310000.7145</v>
      </c>
      <c r="M44" s="43">
        <f t="shared" si="12"/>
        <v>23.91264115252227</v>
      </c>
      <c r="N44" s="36">
        <f>SUM(N38:N43)</f>
        <v>716263.6513</v>
      </c>
      <c r="O44" s="37">
        <f t="shared" si="5"/>
        <v>2012652.0867</v>
      </c>
    </row>
    <row r="45" spans="1:15" ht="13.5" customHeight="1">
      <c r="A45" s="30"/>
      <c r="B45" s="47"/>
      <c r="C45" s="52" t="s">
        <v>38</v>
      </c>
      <c r="D45" s="38">
        <v>69759.0672</v>
      </c>
      <c r="E45" s="44">
        <f t="shared" si="8"/>
        <v>19.079940056372198</v>
      </c>
      <c r="F45" s="38">
        <v>75893.3773</v>
      </c>
      <c r="G45" s="44">
        <f t="shared" si="9"/>
        <v>20.757747310583852</v>
      </c>
      <c r="H45" s="38">
        <v>159829.8119</v>
      </c>
      <c r="I45" s="44">
        <f t="shared" si="10"/>
        <v>43.7153670866924</v>
      </c>
      <c r="J45" s="38">
        <f t="shared" si="6"/>
        <v>305482.25639999995</v>
      </c>
      <c r="K45" s="44">
        <f t="shared" si="11"/>
        <v>83.55305445364843</v>
      </c>
      <c r="L45" s="38">
        <v>60132.452</v>
      </c>
      <c r="M45" s="44">
        <f t="shared" si="12"/>
        <v>16.446945546351547</v>
      </c>
      <c r="N45" s="39">
        <v>182212.112</v>
      </c>
      <c r="O45" s="40">
        <f t="shared" si="5"/>
        <v>547826.8204</v>
      </c>
    </row>
    <row r="46" spans="1:15" ht="13.5" customHeight="1">
      <c r="A46" s="30"/>
      <c r="B46" s="47" t="s">
        <v>11</v>
      </c>
      <c r="C46" s="49" t="s">
        <v>55</v>
      </c>
      <c r="D46" s="38">
        <v>3267.026</v>
      </c>
      <c r="E46" s="44">
        <f t="shared" si="8"/>
        <v>31.19772369773984</v>
      </c>
      <c r="F46" s="38">
        <v>4301.2602</v>
      </c>
      <c r="G46" s="44">
        <f t="shared" si="9"/>
        <v>41.07390858587755</v>
      </c>
      <c r="H46" s="38">
        <v>883.2532</v>
      </c>
      <c r="I46" s="44">
        <f t="shared" si="10"/>
        <v>8.434426077032917</v>
      </c>
      <c r="J46" s="38">
        <f t="shared" si="6"/>
        <v>8451.5394</v>
      </c>
      <c r="K46" s="44">
        <f t="shared" si="11"/>
        <v>80.70605836065032</v>
      </c>
      <c r="L46" s="38">
        <v>2020.4618</v>
      </c>
      <c r="M46" s="44">
        <f t="shared" si="12"/>
        <v>19.2939416393497</v>
      </c>
      <c r="N46" s="39">
        <v>5466.0825</v>
      </c>
      <c r="O46" s="40">
        <f t="shared" si="5"/>
        <v>15938.0837</v>
      </c>
    </row>
    <row r="47" spans="1:15" ht="13.5" customHeight="1">
      <c r="A47" s="30"/>
      <c r="B47" s="47"/>
      <c r="C47" s="49" t="s">
        <v>56</v>
      </c>
      <c r="D47" s="38">
        <v>39253.0151</v>
      </c>
      <c r="E47" s="44">
        <f t="shared" si="8"/>
        <v>18.721352411243707</v>
      </c>
      <c r="F47" s="38">
        <v>36840.0836</v>
      </c>
      <c r="G47" s="44">
        <f t="shared" si="9"/>
        <v>17.570527669740198</v>
      </c>
      <c r="H47" s="38">
        <v>69363.2707</v>
      </c>
      <c r="I47" s="44">
        <f t="shared" si="10"/>
        <v>33.08215259039286</v>
      </c>
      <c r="J47" s="38">
        <f t="shared" si="6"/>
        <v>145456.3694</v>
      </c>
      <c r="K47" s="44">
        <f t="shared" si="11"/>
        <v>69.37403267137677</v>
      </c>
      <c r="L47" s="38">
        <v>64213.3929</v>
      </c>
      <c r="M47" s="44">
        <f t="shared" si="12"/>
        <v>30.62596732862324</v>
      </c>
      <c r="N47" s="39">
        <v>132251.5224</v>
      </c>
      <c r="O47" s="40">
        <f t="shared" si="5"/>
        <v>341921.28469999996</v>
      </c>
    </row>
    <row r="48" spans="1:15" ht="13.5" customHeight="1">
      <c r="A48" s="30"/>
      <c r="B48" s="47" t="s">
        <v>9</v>
      </c>
      <c r="C48" s="49" t="s">
        <v>57</v>
      </c>
      <c r="D48" s="38">
        <v>48533.2708</v>
      </c>
      <c r="E48" s="44">
        <f t="shared" si="8"/>
        <v>48.87920915026984</v>
      </c>
      <c r="F48" s="38">
        <v>12907.102</v>
      </c>
      <c r="G48" s="44">
        <f t="shared" si="9"/>
        <v>12.99910201357923</v>
      </c>
      <c r="H48" s="38">
        <v>23055.2461</v>
      </c>
      <c r="I48" s="44">
        <f t="shared" si="10"/>
        <v>23.219580662032012</v>
      </c>
      <c r="J48" s="38">
        <f t="shared" si="6"/>
        <v>84495.6189</v>
      </c>
      <c r="K48" s="44">
        <f t="shared" si="11"/>
        <v>85.09789182588108</v>
      </c>
      <c r="L48" s="38">
        <v>14796.6398</v>
      </c>
      <c r="M48" s="44">
        <f t="shared" si="12"/>
        <v>14.902108174118917</v>
      </c>
      <c r="N48" s="39">
        <v>45228.9833</v>
      </c>
      <c r="O48" s="40">
        <f t="shared" si="5"/>
        <v>144521.242</v>
      </c>
    </row>
    <row r="49" spans="1:15" ht="13.5" customHeight="1">
      <c r="A49" s="30"/>
      <c r="B49" s="47"/>
      <c r="C49" s="49" t="s">
        <v>58</v>
      </c>
      <c r="D49" s="38">
        <v>151510.1512</v>
      </c>
      <c r="E49" s="44">
        <f t="shared" si="8"/>
        <v>51.278826454398164</v>
      </c>
      <c r="F49" s="38">
        <v>51007.2837</v>
      </c>
      <c r="G49" s="44">
        <f t="shared" si="9"/>
        <v>17.263487812838722</v>
      </c>
      <c r="H49" s="38">
        <v>31631.8704</v>
      </c>
      <c r="I49" s="44">
        <f t="shared" si="10"/>
        <v>10.705851586989997</v>
      </c>
      <c r="J49" s="38">
        <f t="shared" si="6"/>
        <v>234149.3053</v>
      </c>
      <c r="K49" s="44">
        <f t="shared" si="11"/>
        <v>79.2481658542269</v>
      </c>
      <c r="L49" s="38">
        <v>61314.0695</v>
      </c>
      <c r="M49" s="44">
        <f t="shared" si="12"/>
        <v>20.751834145773117</v>
      </c>
      <c r="N49" s="39">
        <v>174941.7304</v>
      </c>
      <c r="O49" s="40">
        <f t="shared" si="5"/>
        <v>470405.1052</v>
      </c>
    </row>
    <row r="50" spans="1:15" ht="13.5" customHeight="1">
      <c r="A50" s="30"/>
      <c r="B50" s="47" t="s">
        <v>10</v>
      </c>
      <c r="C50" s="50" t="s">
        <v>59</v>
      </c>
      <c r="D50" s="38">
        <v>4303.041</v>
      </c>
      <c r="E50" s="44">
        <f t="shared" si="8"/>
        <v>22.224854723634543</v>
      </c>
      <c r="F50" s="38">
        <v>5980.0906</v>
      </c>
      <c r="G50" s="44">
        <f t="shared" si="9"/>
        <v>30.886678704472615</v>
      </c>
      <c r="H50" s="38">
        <v>5348.984</v>
      </c>
      <c r="I50" s="44">
        <f t="shared" si="10"/>
        <v>27.627064747708797</v>
      </c>
      <c r="J50" s="38">
        <f t="shared" si="6"/>
        <v>15632.115600000001</v>
      </c>
      <c r="K50" s="44">
        <f t="shared" si="11"/>
        <v>80.73859817581595</v>
      </c>
      <c r="L50" s="38">
        <v>3729.2753</v>
      </c>
      <c r="M50" s="44">
        <f t="shared" si="12"/>
        <v>19.26140182418402</v>
      </c>
      <c r="N50" s="39">
        <v>6038.9586</v>
      </c>
      <c r="O50" s="40">
        <f t="shared" si="5"/>
        <v>25400.349500000004</v>
      </c>
    </row>
    <row r="51" spans="1:15" ht="13.5" customHeight="1">
      <c r="A51" s="30"/>
      <c r="B51" s="48"/>
      <c r="C51" s="53" t="s">
        <v>3</v>
      </c>
      <c r="D51" s="35">
        <f>SUM(D45:D50)</f>
        <v>316625.5713</v>
      </c>
      <c r="E51" s="43">
        <f t="shared" si="8"/>
        <v>31.666563067394303</v>
      </c>
      <c r="F51" s="35">
        <f>SUM(F45:F50)</f>
        <v>186929.1974</v>
      </c>
      <c r="G51" s="43">
        <f t="shared" si="9"/>
        <v>18.69528476269503</v>
      </c>
      <c r="H51" s="35">
        <f>SUM(H45:H50)</f>
        <v>290112.4363</v>
      </c>
      <c r="I51" s="43">
        <f t="shared" si="10"/>
        <v>29.014914123991858</v>
      </c>
      <c r="J51" s="35">
        <f t="shared" si="6"/>
        <v>793667.2050000001</v>
      </c>
      <c r="K51" s="43">
        <f t="shared" si="11"/>
        <v>79.3767619540812</v>
      </c>
      <c r="L51" s="35">
        <f>SUM(L45:L50)</f>
        <v>206206.2913</v>
      </c>
      <c r="M51" s="43">
        <f t="shared" si="12"/>
        <v>20.623238045918786</v>
      </c>
      <c r="N51" s="36">
        <f>SUM(N45:N50)</f>
        <v>546139.3892000001</v>
      </c>
      <c r="O51" s="37">
        <f t="shared" si="5"/>
        <v>1546012.8855000003</v>
      </c>
    </row>
    <row r="52" spans="1:15" ht="13.5" customHeight="1">
      <c r="A52" s="30"/>
      <c r="B52" s="59" t="s">
        <v>60</v>
      </c>
      <c r="C52" s="60"/>
      <c r="D52" s="35">
        <v>9696.4197</v>
      </c>
      <c r="E52" s="43">
        <f t="shared" si="8"/>
        <v>14.305495637574792</v>
      </c>
      <c r="F52" s="35">
        <v>20578.7153</v>
      </c>
      <c r="G52" s="43">
        <f t="shared" si="9"/>
        <v>30.360558954666907</v>
      </c>
      <c r="H52" s="35">
        <v>24482.177</v>
      </c>
      <c r="I52" s="43">
        <f t="shared" si="10"/>
        <v>36.11948400622901</v>
      </c>
      <c r="J52" s="35">
        <f t="shared" si="6"/>
        <v>54757.312000000005</v>
      </c>
      <c r="K52" s="43">
        <f t="shared" si="11"/>
        <v>80.78553859847071</v>
      </c>
      <c r="L52" s="35">
        <v>13023.7698</v>
      </c>
      <c r="M52" s="43">
        <f t="shared" si="12"/>
        <v>19.2144614015293</v>
      </c>
      <c r="N52" s="36">
        <v>43486.118</v>
      </c>
      <c r="O52" s="37">
        <f t="shared" si="5"/>
        <v>111267.1998</v>
      </c>
    </row>
    <row r="53" spans="1:15" ht="13.5" customHeight="1">
      <c r="A53" s="30"/>
      <c r="B53" s="59" t="s">
        <v>61</v>
      </c>
      <c r="C53" s="60"/>
      <c r="D53" s="35">
        <v>84.6081</v>
      </c>
      <c r="E53" s="43">
        <f t="shared" si="8"/>
        <v>8.166645785477925</v>
      </c>
      <c r="F53" s="35">
        <v>633.2536</v>
      </c>
      <c r="G53" s="43">
        <f t="shared" si="9"/>
        <v>61.12367307123934</v>
      </c>
      <c r="H53" s="35">
        <v>289.0673</v>
      </c>
      <c r="I53" s="43">
        <f t="shared" si="10"/>
        <v>27.901705005365717</v>
      </c>
      <c r="J53" s="35">
        <f t="shared" si="6"/>
        <v>1006.9290000000001</v>
      </c>
      <c r="K53" s="43">
        <f t="shared" si="11"/>
        <v>97.19202386208299</v>
      </c>
      <c r="L53" s="35">
        <v>29.0912</v>
      </c>
      <c r="M53" s="43">
        <f t="shared" si="12"/>
        <v>2.807976137917002</v>
      </c>
      <c r="N53" s="36">
        <v>557.0147</v>
      </c>
      <c r="O53" s="37">
        <f t="shared" si="5"/>
        <v>1593.0349</v>
      </c>
    </row>
    <row r="54" spans="1:15" ht="13.5" customHeight="1">
      <c r="A54" s="30"/>
      <c r="B54" s="59" t="s">
        <v>62</v>
      </c>
      <c r="C54" s="60"/>
      <c r="D54" s="35">
        <v>90.138</v>
      </c>
      <c r="E54" s="43">
        <f t="shared" si="8"/>
        <v>3.2401612337703467</v>
      </c>
      <c r="F54" s="35">
        <v>86.3501</v>
      </c>
      <c r="G54" s="43">
        <f t="shared" si="9"/>
        <v>3.1039988301514656</v>
      </c>
      <c r="H54" s="35">
        <v>272.7678</v>
      </c>
      <c r="I54" s="43">
        <f t="shared" si="10"/>
        <v>9.805094980816339</v>
      </c>
      <c r="J54" s="35">
        <f t="shared" si="6"/>
        <v>449.2559</v>
      </c>
      <c r="K54" s="43">
        <f t="shared" si="11"/>
        <v>16.14925504473815</v>
      </c>
      <c r="L54" s="35">
        <v>2332.6427</v>
      </c>
      <c r="M54" s="43">
        <f t="shared" si="12"/>
        <v>83.85074495526185</v>
      </c>
      <c r="N54" s="36">
        <v>697.8125</v>
      </c>
      <c r="O54" s="37">
        <f t="shared" si="5"/>
        <v>3479.7111</v>
      </c>
    </row>
    <row r="55" spans="1:15" ht="13.5" customHeight="1">
      <c r="A55" s="30"/>
      <c r="B55" s="59" t="s">
        <v>63</v>
      </c>
      <c r="C55" s="60"/>
      <c r="D55" s="35">
        <v>843.4569</v>
      </c>
      <c r="E55" s="43">
        <f t="shared" si="8"/>
        <v>12.368376555380832</v>
      </c>
      <c r="F55" s="35">
        <v>633.9281</v>
      </c>
      <c r="G55" s="43">
        <f t="shared" si="9"/>
        <v>9.295864969315106</v>
      </c>
      <c r="H55" s="35">
        <v>4275.8606</v>
      </c>
      <c r="I55" s="43">
        <f t="shared" si="10"/>
        <v>62.70083746913044</v>
      </c>
      <c r="J55" s="35">
        <f t="shared" si="6"/>
        <v>5753.2456</v>
      </c>
      <c r="K55" s="43">
        <f t="shared" si="11"/>
        <v>84.36507899382639</v>
      </c>
      <c r="L55" s="35">
        <v>1066.2177</v>
      </c>
      <c r="M55" s="43">
        <f t="shared" si="12"/>
        <v>15.634921006173608</v>
      </c>
      <c r="N55" s="36">
        <v>5700.8366</v>
      </c>
      <c r="O55" s="37">
        <f t="shared" si="5"/>
        <v>12520.2999</v>
      </c>
    </row>
    <row r="56" spans="1:15" ht="13.5" customHeight="1">
      <c r="A56" s="30"/>
      <c r="B56" s="59" t="s">
        <v>64</v>
      </c>
      <c r="C56" s="60"/>
      <c r="D56" s="35">
        <v>5795.9846</v>
      </c>
      <c r="E56" s="43">
        <f t="shared" si="8"/>
        <v>12.357861138865557</v>
      </c>
      <c r="F56" s="35">
        <v>13701.7792</v>
      </c>
      <c r="G56" s="43">
        <f t="shared" si="9"/>
        <v>29.2141364055723</v>
      </c>
      <c r="H56" s="35">
        <v>25372.9993</v>
      </c>
      <c r="I56" s="43">
        <f t="shared" si="10"/>
        <v>54.09883284126272</v>
      </c>
      <c r="J56" s="35">
        <f t="shared" si="6"/>
        <v>44870.7631</v>
      </c>
      <c r="K56" s="43">
        <f t="shared" si="11"/>
        <v>95.67083038570058</v>
      </c>
      <c r="L56" s="35">
        <v>2030.4323</v>
      </c>
      <c r="M56" s="43">
        <f t="shared" si="12"/>
        <v>4.329169614299426</v>
      </c>
      <c r="N56" s="36">
        <v>14333.6642</v>
      </c>
      <c r="O56" s="37">
        <f t="shared" si="5"/>
        <v>61234.859599999996</v>
      </c>
    </row>
    <row r="57" spans="1:15" ht="13.5" customHeight="1">
      <c r="A57" s="30"/>
      <c r="B57" s="59" t="s">
        <v>65</v>
      </c>
      <c r="C57" s="60"/>
      <c r="D57" s="35">
        <v>52914.8727</v>
      </c>
      <c r="E57" s="43">
        <f t="shared" si="8"/>
        <v>34.40305021356265</v>
      </c>
      <c r="F57" s="35">
        <v>19593.3972</v>
      </c>
      <c r="G57" s="43">
        <f t="shared" si="9"/>
        <v>12.738812234275255</v>
      </c>
      <c r="H57" s="35">
        <v>58928.9494</v>
      </c>
      <c r="I57" s="43">
        <f t="shared" si="10"/>
        <v>38.31315283955492</v>
      </c>
      <c r="J57" s="35">
        <f t="shared" si="6"/>
        <v>131437.2193</v>
      </c>
      <c r="K57" s="43">
        <f t="shared" si="11"/>
        <v>85.45501528739283</v>
      </c>
      <c r="L57" s="35">
        <v>22371.447</v>
      </c>
      <c r="M57" s="43">
        <f t="shared" si="12"/>
        <v>14.544984712607187</v>
      </c>
      <c r="N57" s="36">
        <v>53188.2358</v>
      </c>
      <c r="O57" s="37">
        <f t="shared" si="5"/>
        <v>206996.90209999998</v>
      </c>
    </row>
    <row r="58" spans="1:15" ht="13.5" customHeight="1">
      <c r="A58" s="30"/>
      <c r="B58" s="59" t="s">
        <v>66</v>
      </c>
      <c r="C58" s="60"/>
      <c r="D58" s="35">
        <v>7616.2623</v>
      </c>
      <c r="E58" s="43">
        <f t="shared" si="8"/>
        <v>18.227702278974252</v>
      </c>
      <c r="F58" s="35">
        <v>6920.7766</v>
      </c>
      <c r="G58" s="43">
        <f t="shared" si="9"/>
        <v>16.56322359119534</v>
      </c>
      <c r="H58" s="35">
        <v>4723.3989</v>
      </c>
      <c r="I58" s="43">
        <f t="shared" si="10"/>
        <v>11.304325599977627</v>
      </c>
      <c r="J58" s="35">
        <f t="shared" si="6"/>
        <v>19260.4378</v>
      </c>
      <c r="K58" s="43">
        <f t="shared" si="11"/>
        <v>46.09525147014722</v>
      </c>
      <c r="L58" s="35">
        <v>22523.5577</v>
      </c>
      <c r="M58" s="43">
        <f t="shared" si="12"/>
        <v>53.904748529852775</v>
      </c>
      <c r="N58" s="36">
        <v>7730.1865</v>
      </c>
      <c r="O58" s="37">
        <f t="shared" si="5"/>
        <v>49514.182</v>
      </c>
    </row>
    <row r="59" spans="1:15" ht="13.5" customHeight="1">
      <c r="A59" s="30"/>
      <c r="B59" s="59" t="s">
        <v>67</v>
      </c>
      <c r="C59" s="60"/>
      <c r="D59" s="35">
        <v>407.367</v>
      </c>
      <c r="E59" s="43">
        <f t="shared" si="8"/>
        <v>3.652710460779139</v>
      </c>
      <c r="F59" s="35">
        <v>1491.7686</v>
      </c>
      <c r="G59" s="43">
        <f t="shared" si="9"/>
        <v>13.376141833486393</v>
      </c>
      <c r="H59" s="35">
        <v>8522.3555</v>
      </c>
      <c r="I59" s="43">
        <f t="shared" si="10"/>
        <v>76.41683564286905</v>
      </c>
      <c r="J59" s="35">
        <f t="shared" si="6"/>
        <v>10421.4911</v>
      </c>
      <c r="K59" s="43">
        <f t="shared" si="11"/>
        <v>93.44568793713457</v>
      </c>
      <c r="L59" s="35">
        <v>730.9669</v>
      </c>
      <c r="M59" s="43">
        <f t="shared" si="12"/>
        <v>6.5543120628654234</v>
      </c>
      <c r="N59" s="36">
        <v>8529.6877</v>
      </c>
      <c r="O59" s="37">
        <f t="shared" si="5"/>
        <v>19682.1457</v>
      </c>
    </row>
    <row r="60" spans="1:15" ht="13.5" customHeight="1">
      <c r="A60" s="30"/>
      <c r="B60" s="59" t="s">
        <v>68</v>
      </c>
      <c r="C60" s="60"/>
      <c r="D60" s="35">
        <v>331.744</v>
      </c>
      <c r="E60" s="43">
        <f t="shared" si="8"/>
        <v>18.01641910636293</v>
      </c>
      <c r="F60" s="35">
        <v>136.0056</v>
      </c>
      <c r="G60" s="43">
        <f t="shared" si="9"/>
        <v>7.386219164212025</v>
      </c>
      <c r="H60" s="35">
        <v>1126.8832</v>
      </c>
      <c r="I60" s="43">
        <f t="shared" si="10"/>
        <v>61.19899686239811</v>
      </c>
      <c r="J60" s="35">
        <f t="shared" si="6"/>
        <v>1594.6327999999999</v>
      </c>
      <c r="K60" s="43">
        <f t="shared" si="11"/>
        <v>86.60163513297306</v>
      </c>
      <c r="L60" s="35">
        <v>246.7098</v>
      </c>
      <c r="M60" s="43">
        <f t="shared" si="12"/>
        <v>13.398364867026919</v>
      </c>
      <c r="N60" s="36">
        <v>1753.8954</v>
      </c>
      <c r="O60" s="37">
        <f t="shared" si="5"/>
        <v>3595.2380000000003</v>
      </c>
    </row>
    <row r="61" spans="1:15" ht="13.5" customHeight="1">
      <c r="A61" s="30"/>
      <c r="B61" s="59" t="s">
        <v>69</v>
      </c>
      <c r="C61" s="60"/>
      <c r="D61" s="35">
        <v>39604.2147</v>
      </c>
      <c r="E61" s="43">
        <f t="shared" si="8"/>
        <v>47.36534858097969</v>
      </c>
      <c r="F61" s="35">
        <v>4008.0596</v>
      </c>
      <c r="G61" s="43">
        <f t="shared" si="9"/>
        <v>4.793508507248398</v>
      </c>
      <c r="H61" s="35">
        <v>5185.3116</v>
      </c>
      <c r="I61" s="43">
        <f t="shared" si="10"/>
        <v>6.201463488051375</v>
      </c>
      <c r="J61" s="35">
        <f t="shared" si="6"/>
        <v>48797.5859</v>
      </c>
      <c r="K61" s="43">
        <f t="shared" si="11"/>
        <v>58.36032057627947</v>
      </c>
      <c r="L61" s="35">
        <v>34816.7353</v>
      </c>
      <c r="M61" s="43">
        <f t="shared" si="12"/>
        <v>41.639679423720544</v>
      </c>
      <c r="N61" s="36">
        <v>56844.9764</v>
      </c>
      <c r="O61" s="37">
        <f t="shared" si="5"/>
        <v>140459.2976</v>
      </c>
    </row>
    <row r="62" spans="1:15" ht="13.5" customHeight="1">
      <c r="A62" s="30"/>
      <c r="B62" s="59" t="s">
        <v>70</v>
      </c>
      <c r="C62" s="60"/>
      <c r="D62" s="35">
        <v>4240.1629</v>
      </c>
      <c r="E62" s="43">
        <f t="shared" si="8"/>
        <v>35.15347292274295</v>
      </c>
      <c r="F62" s="35">
        <v>3604.3512</v>
      </c>
      <c r="G62" s="43">
        <f t="shared" si="9"/>
        <v>29.882215684037998</v>
      </c>
      <c r="H62" s="35">
        <v>2203.7088</v>
      </c>
      <c r="I62" s="43">
        <f t="shared" si="10"/>
        <v>18.270056942956213</v>
      </c>
      <c r="J62" s="35">
        <f t="shared" si="6"/>
        <v>10048.2229</v>
      </c>
      <c r="K62" s="43">
        <f t="shared" si="11"/>
        <v>83.30574554973717</v>
      </c>
      <c r="L62" s="35">
        <v>2013.6377</v>
      </c>
      <c r="M62" s="43">
        <f t="shared" si="12"/>
        <v>16.69425445026284</v>
      </c>
      <c r="N62" s="36">
        <v>6261.7379</v>
      </c>
      <c r="O62" s="37">
        <f t="shared" si="5"/>
        <v>18323.5985</v>
      </c>
    </row>
    <row r="63" spans="1:15" ht="13.5" customHeight="1">
      <c r="A63" s="30"/>
      <c r="B63" s="59" t="s">
        <v>71</v>
      </c>
      <c r="C63" s="60"/>
      <c r="D63" s="35">
        <v>15458.9471</v>
      </c>
      <c r="E63" s="43">
        <f>IF($O63-$N63=0,"",D63/($O63-$N63)*100)</f>
        <v>13.24168244649218</v>
      </c>
      <c r="F63" s="35">
        <v>8586.3</v>
      </c>
      <c r="G63" s="43">
        <f>IF($O63-$N63=0,"",F63/($O63-$N63)*100)</f>
        <v>7.354773727786143</v>
      </c>
      <c r="H63" s="35">
        <v>11952.2816</v>
      </c>
      <c r="I63" s="43">
        <f>IF($O63-$N63=0,"",H63/($O63-$N63)*100)</f>
        <v>10.23797522783757</v>
      </c>
      <c r="J63" s="35">
        <f t="shared" si="6"/>
        <v>35997.5287</v>
      </c>
      <c r="K63" s="43">
        <f>IF($O63-$N63=0,"",J63/($O63-$N63)*100)</f>
        <v>30.834431402115897</v>
      </c>
      <c r="L63" s="35">
        <v>80747.0554</v>
      </c>
      <c r="M63" s="43">
        <f>IF($O63-$N63=0,"",L63/($O63-$N63)*100)</f>
        <v>69.1655685978841</v>
      </c>
      <c r="N63" s="36">
        <v>70767.2787</v>
      </c>
      <c r="O63" s="37">
        <f t="shared" si="5"/>
        <v>187511.8628</v>
      </c>
    </row>
    <row r="64" spans="1:15" ht="13.5" customHeight="1">
      <c r="A64" s="30"/>
      <c r="B64" s="59" t="s">
        <v>72</v>
      </c>
      <c r="C64" s="60"/>
      <c r="D64" s="35">
        <v>1865.6645</v>
      </c>
      <c r="E64" s="43">
        <f>IF($O64-$N64=0,"",D64/($O64-$N64)*100)</f>
        <v>10.829756660309535</v>
      </c>
      <c r="F64" s="35">
        <v>2947.3546</v>
      </c>
      <c r="G64" s="43">
        <f>IF($O64-$N64=0,"",F64/($O64-$N64)*100)</f>
        <v>17.108720838952525</v>
      </c>
      <c r="H64" s="35">
        <v>4685.9497</v>
      </c>
      <c r="I64" s="43">
        <f>IF($O64-$N64=0,"",H64/($O64-$N64)*100)</f>
        <v>27.20086863069457</v>
      </c>
      <c r="J64" s="35">
        <f t="shared" si="6"/>
        <v>9498.9688</v>
      </c>
      <c r="K64" s="43">
        <f>IF($O64-$N64=0,"",J64/($O64-$N64)*100)</f>
        <v>55.139346129956635</v>
      </c>
      <c r="L64" s="35">
        <v>7728.2373</v>
      </c>
      <c r="M64" s="43">
        <f>IF($O64-$N64=0,"",L64/($O64-$N64)*100)</f>
        <v>44.86065387004339</v>
      </c>
      <c r="N64" s="36">
        <v>14621.1779</v>
      </c>
      <c r="O64" s="37">
        <f t="shared" si="5"/>
        <v>31848.384</v>
      </c>
    </row>
    <row r="65" spans="1:15" ht="13.5" customHeight="1">
      <c r="A65" s="30"/>
      <c r="B65" s="59" t="s">
        <v>73</v>
      </c>
      <c r="C65" s="60"/>
      <c r="D65" s="35">
        <v>2613.4536</v>
      </c>
      <c r="E65" s="43">
        <f>IF($O65-$N65=0,"",D65/($O65-$N65)*100)</f>
        <v>24.295418947007526</v>
      </c>
      <c r="F65" s="35">
        <v>1685.2341</v>
      </c>
      <c r="G65" s="43">
        <f>IF($O65-$N65=0,"",F65/($O65-$N65)*100)</f>
        <v>15.666422577115268</v>
      </c>
      <c r="H65" s="35">
        <v>2490.8509</v>
      </c>
      <c r="I65" s="43">
        <f>IF($O65-$N65=0,"",H65/($O65-$N65)*100)</f>
        <v>23.155668862852878</v>
      </c>
      <c r="J65" s="35">
        <f t="shared" si="6"/>
        <v>6789.5386</v>
      </c>
      <c r="K65" s="43">
        <f>IF($O65-$N65=0,"",J65/($O65-$N65)*100)</f>
        <v>63.117510386975674</v>
      </c>
      <c r="L65" s="35">
        <v>3967.4424</v>
      </c>
      <c r="M65" s="43">
        <f>IF($O65-$N65=0,"",L65/($O65-$N65)*100)</f>
        <v>36.88248961302432</v>
      </c>
      <c r="N65" s="36">
        <v>3958.8941</v>
      </c>
      <c r="O65" s="37">
        <f t="shared" si="5"/>
        <v>14715.8751</v>
      </c>
    </row>
    <row r="66" spans="1:15" ht="13.5" customHeight="1">
      <c r="A66" s="30"/>
      <c r="B66" s="59" t="s">
        <v>12</v>
      </c>
      <c r="C66" s="60"/>
      <c r="D66" s="35">
        <v>429833.8118</v>
      </c>
      <c r="E66" s="43">
        <f>IF($O66-$N66=0,"",D66/($O66-$N66)*100)</f>
        <v>50.31558712132455</v>
      </c>
      <c r="F66" s="35">
        <v>63177.5485</v>
      </c>
      <c r="G66" s="43">
        <f>IF($O66-$N66=0,"",F66/($O66-$N66)*100)</f>
        <v>7.395452285039286</v>
      </c>
      <c r="H66" s="35">
        <v>45599.1768</v>
      </c>
      <c r="I66" s="43">
        <f>IF($O66-$N66=0,"",H66/($O66-$N66)*100)</f>
        <v>5.337759129122753</v>
      </c>
      <c r="J66" s="35">
        <f t="shared" si="6"/>
        <v>538610.5371</v>
      </c>
      <c r="K66" s="43">
        <f>IF($O66-$N66=0,"",J66/($O66-$N66)*100)</f>
        <v>63.04879853548657</v>
      </c>
      <c r="L66" s="35">
        <v>315665.1186</v>
      </c>
      <c r="M66" s="43">
        <f>IF($O66-$N66=0,"",L66/($O66-$N66)*100)</f>
        <v>36.95120146451342</v>
      </c>
      <c r="N66" s="36">
        <v>237881.9035</v>
      </c>
      <c r="O66" s="37">
        <f t="shared" si="5"/>
        <v>1092157.5592</v>
      </c>
    </row>
    <row r="67" spans="1:15" ht="13.5" customHeight="1">
      <c r="A67" s="30"/>
      <c r="B67" s="61" t="s">
        <v>13</v>
      </c>
      <c r="C67" s="62"/>
      <c r="D67" s="54">
        <f>SUM(D8:D12,D37,D44,D51:D66)</f>
        <v>4614371.9085</v>
      </c>
      <c r="E67" s="45">
        <f>IF($O67-$N67=0,"",D67/($O67-$N67)*100)</f>
        <v>27.943439578893347</v>
      </c>
      <c r="F67" s="54">
        <f>SUM(F8:F12,F37,F44,F51:F66)</f>
        <v>2684145.4867</v>
      </c>
      <c r="G67" s="45">
        <f>IF($O67-$N67=0,"",F67/($O67-$N67)*100)</f>
        <v>16.25448895664382</v>
      </c>
      <c r="H67" s="54">
        <f>SUM(H8:H12,H37,H44,H51:H66)</f>
        <v>5005829.1247</v>
      </c>
      <c r="I67" s="45">
        <f>IF($O67-$N67=0,"",H67/($O67-$N67)*100)</f>
        <v>30.31400295902677</v>
      </c>
      <c r="J67" s="54">
        <f t="shared" si="6"/>
        <v>12304346.519899998</v>
      </c>
      <c r="K67" s="45">
        <f>IF($O67-$N67=0,"",J67/($O67-$N67)*100)</f>
        <v>74.51193149456394</v>
      </c>
      <c r="L67" s="54">
        <f>SUM(L8:L12,L37,L44,L51:L66)</f>
        <v>4208910.1802</v>
      </c>
      <c r="M67" s="45">
        <f>IF($O67-$N67=0,"",L67/($O67-$N67)*100)</f>
        <v>25.48806850543608</v>
      </c>
      <c r="N67" s="41">
        <f>SUM(N8:N12,N37,N44,N51:N66)</f>
        <v>6898513.613899999</v>
      </c>
      <c r="O67" s="42">
        <f t="shared" si="5"/>
        <v>23411770.313999996</v>
      </c>
    </row>
  </sheetData>
  <mergeCells count="22">
    <mergeCell ref="B11:C11"/>
    <mergeCell ref="B55:C55"/>
    <mergeCell ref="B56:C56"/>
    <mergeCell ref="B61:C61"/>
    <mergeCell ref="B52:C52"/>
    <mergeCell ref="B67:C67"/>
    <mergeCell ref="B54:C54"/>
    <mergeCell ref="B57:C57"/>
    <mergeCell ref="B66:C66"/>
    <mergeCell ref="B60:C60"/>
    <mergeCell ref="B63:C63"/>
    <mergeCell ref="B62:C62"/>
    <mergeCell ref="L5:M6"/>
    <mergeCell ref="B64:C64"/>
    <mergeCell ref="B65:C65"/>
    <mergeCell ref="B53:C53"/>
    <mergeCell ref="B59:C59"/>
    <mergeCell ref="B58:C58"/>
    <mergeCell ref="B12:C12"/>
    <mergeCell ref="B8:C8"/>
    <mergeCell ref="B9:C9"/>
    <mergeCell ref="B10:C1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rowBreaks count="1" manualBreakCount="1">
    <brk id="6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