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'Sheet1'!$B$2:$O$102</definedName>
  </definedNames>
  <calcPr fullCalcOnLoad="1"/>
</workbook>
</file>

<file path=xl/sharedStrings.xml><?xml version="1.0" encoding="utf-8"?>
<sst xmlns="http://schemas.openxmlformats.org/spreadsheetml/2006/main" count="148" uniqueCount="120">
  <si>
    <t>鉱</t>
  </si>
  <si>
    <t>業</t>
  </si>
  <si>
    <t>計</t>
  </si>
  <si>
    <t xml:space="preserve">麦         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</si>
  <si>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</si>
  <si>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</si>
  <si>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</si>
  <si>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</si>
  <si>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</si>
  <si>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</si>
  <si>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</si>
  <si>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</si>
  <si>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</si>
  <si>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</si>
  <si>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</si>
  <si>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</si>
  <si>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</si>
  <si>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</si>
  <si>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</si>
  <si>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</si>
  <si>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</si>
  <si>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</si>
  <si>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</si>
  <si>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</si>
  <si>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</si>
  <si>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</si>
  <si>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</si>
  <si>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</si>
  <si>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</si>
  <si>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</si>
  <si>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</si>
  <si>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</si>
  <si>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</si>
  <si>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</si>
  <si>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</si>
  <si>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</si>
  <si>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</si>
  <si>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</si>
  <si>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</si>
  <si>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</si>
  <si>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</si>
  <si>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</si>
  <si>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</si>
  <si>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</si>
  <si>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</si>
  <si>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</si>
  <si>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</si>
  <si>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</si>
  <si>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</si>
  <si>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</si>
  <si>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</si>
  <si>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</si>
  <si>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</si>
  <si>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</si>
  <si>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</si>
  <si>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</si>
  <si>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</si>
  <si>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</si>
  <si>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</si>
  <si>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</si>
  <si>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</si>
  <si>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</si>
  <si>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</si>
  <si>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</si>
  <si>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</si>
  <si>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</si>
  <si>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</si>
  <si>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</si>
  <si>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</si>
  <si>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</si>
  <si>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</si>
  <si>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</si>
  <si>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</si>
  <si>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</si>
  <si>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</si>
  <si>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</si>
  <si>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</si>
  <si>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</si>
  <si>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</si>
  <si>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</si>
  <si>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</si>
  <si>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</si>
  <si>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</si>
  <si>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</si>
  <si>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</si>
  <si>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</si>
  <si>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 xml:space="preserve"> 品類品目</t>
  </si>
  <si>
    <t>指　　　　　　　定　　　　　　　あ　　　　　　　り</t>
  </si>
  <si>
    <t>指　定　な　し</t>
  </si>
  <si>
    <t>日　　単　　位</t>
  </si>
  <si>
    <t>午　前　・　午　後</t>
  </si>
  <si>
    <t>時　間　単　位</t>
  </si>
  <si>
    <t>不　明</t>
  </si>
  <si>
    <t>合　計</t>
  </si>
  <si>
    <t xml:space="preserve">到着日時指定 </t>
  </si>
  <si>
    <t>構成比</t>
  </si>
  <si>
    <t>(３日間調査　単位：トン，％）</t>
  </si>
  <si>
    <t>表Ⅱ－10－４　品類品目・到着日時指定の有無別流動量　－重量－</t>
  </si>
  <si>
    <t>紙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</si>
  <si>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</si>
  <si>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</si>
  <si>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</si>
  <si>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</si>
  <si>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</si>
  <si>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</si>
  <si>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</si>
  <si>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</si>
  <si>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</si>
  <si>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</si>
  <si>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</si>
  <si>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</si>
  <si>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</si>
  <si>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</si>
  <si>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</si>
  <si>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</si>
  <si>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</si>
  <si>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</si>
  <si>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</si>
  <si>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</si>
  <si>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合　　　　　　　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</si>
</sst>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  <numFmt numFmtId="186" formatCode="#,##0.0_);\-#,##0.0_);"/>
  </numFmts>
  <fonts count="11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38" fontId="2" fillId="0" borderId="3" xfId="17" applyNumberFormat="1" applyFont="1" applyBorder="1" applyAlignment="1">
      <alignment horizontal="distributed" vertical="center"/>
    </xf>
    <xf numFmtId="38" fontId="2" fillId="0" borderId="4" xfId="17" applyNumberFormat="1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7" xfId="17" applyNumberFormat="1" applyFont="1" applyBorder="1" applyAlignment="1">
      <alignment horizontal="distributed" vertical="center"/>
    </xf>
    <xf numFmtId="38" fontId="2" fillId="0" borderId="8" xfId="17" applyNumberFormat="1" applyFont="1" applyBorder="1" applyAlignment="1">
      <alignment horizontal="centerContinuous" vertical="center"/>
    </xf>
    <xf numFmtId="38" fontId="2" fillId="0" borderId="9" xfId="17" applyNumberFormat="1" applyFont="1" applyBorder="1" applyAlignment="1">
      <alignment horizontal="centerContinuous" vertical="center"/>
    </xf>
    <xf numFmtId="38" fontId="7" fillId="0" borderId="10" xfId="17" applyNumberFormat="1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/>
    </xf>
    <xf numFmtId="38" fontId="2" fillId="0" borderId="3" xfId="17" applyNumberFormat="1" applyFont="1" applyBorder="1" applyAlignment="1">
      <alignment horizontal="centerContinuous" vertical="center" wrapText="1"/>
    </xf>
    <xf numFmtId="38" fontId="2" fillId="0" borderId="3" xfId="17" applyNumberFormat="1" applyFont="1" applyBorder="1" applyAlignment="1">
      <alignment horizontal="centerContinuous" vertical="center"/>
    </xf>
    <xf numFmtId="38" fontId="2" fillId="0" borderId="4" xfId="17" applyNumberFormat="1" applyFont="1" applyBorder="1" applyAlignment="1">
      <alignment horizontal="centerContinuous" vertical="center" wrapText="1"/>
    </xf>
    <xf numFmtId="38" fontId="2" fillId="0" borderId="4" xfId="17" applyNumberFormat="1" applyFont="1" applyBorder="1" applyAlignment="1">
      <alignment horizontal="centerContinuous" vertical="center"/>
    </xf>
    <xf numFmtId="38" fontId="2" fillId="0" borderId="7" xfId="17" applyNumberFormat="1" applyFont="1" applyBorder="1" applyAlignment="1">
      <alignment horizontal="center" vertical="center"/>
    </xf>
    <xf numFmtId="38" fontId="2" fillId="0" borderId="13" xfId="17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38" fontId="2" fillId="0" borderId="15" xfId="17" applyNumberFormat="1" applyFont="1" applyBorder="1" applyAlignment="1">
      <alignment horizontal="center" vertical="center"/>
    </xf>
    <xf numFmtId="38" fontId="2" fillId="0" borderId="16" xfId="17" applyNumberFormat="1" applyFont="1" applyBorder="1" applyAlignment="1">
      <alignment horizontal="centerContinuous" vertical="center"/>
    </xf>
    <xf numFmtId="38" fontId="2" fillId="0" borderId="17" xfId="17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8" fontId="2" fillId="0" borderId="4" xfId="17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5" fontId="2" fillId="0" borderId="19" xfId="17" applyNumberFormat="1" applyFont="1" applyBorder="1" applyAlignment="1">
      <alignment vertical="center"/>
    </xf>
    <xf numFmtId="185" fontId="2" fillId="0" borderId="20" xfId="17" applyNumberFormat="1" applyFont="1" applyBorder="1" applyAlignment="1">
      <alignment vertical="center"/>
    </xf>
    <xf numFmtId="185" fontId="2" fillId="0" borderId="21" xfId="17" applyNumberFormat="1" applyFont="1" applyBorder="1" applyAlignment="1">
      <alignment vertical="center"/>
    </xf>
    <xf numFmtId="185" fontId="2" fillId="0" borderId="22" xfId="17" applyNumberFormat="1" applyFont="1" applyBorder="1" applyAlignment="1">
      <alignment vertical="center"/>
    </xf>
    <xf numFmtId="185" fontId="2" fillId="0" borderId="15" xfId="17" applyNumberFormat="1" applyFont="1" applyBorder="1" applyAlignment="1">
      <alignment vertical="center"/>
    </xf>
    <xf numFmtId="185" fontId="2" fillId="0" borderId="23" xfId="17" applyNumberFormat="1" applyFont="1" applyBorder="1" applyAlignment="1">
      <alignment vertical="center"/>
    </xf>
    <xf numFmtId="185" fontId="2" fillId="0" borderId="24" xfId="17" applyNumberFormat="1" applyFont="1" applyBorder="1" applyAlignment="1">
      <alignment vertical="center"/>
    </xf>
    <xf numFmtId="185" fontId="2" fillId="0" borderId="25" xfId="17" applyNumberFormat="1" applyFont="1" applyBorder="1" applyAlignment="1">
      <alignment vertical="center"/>
    </xf>
    <xf numFmtId="186" fontId="2" fillId="0" borderId="19" xfId="17" applyNumberFormat="1" applyFont="1" applyBorder="1" applyAlignment="1">
      <alignment vertical="center"/>
    </xf>
    <xf numFmtId="186" fontId="2" fillId="0" borderId="21" xfId="17" applyNumberFormat="1" applyFont="1" applyBorder="1" applyAlignment="1">
      <alignment vertical="center"/>
    </xf>
    <xf numFmtId="186" fontId="2" fillId="0" borderId="15" xfId="17" applyNumberFormat="1" applyFont="1" applyBorder="1" applyAlignment="1">
      <alignment vertical="center"/>
    </xf>
    <xf numFmtId="186" fontId="2" fillId="0" borderId="24" xfId="17" applyNumberFormat="1" applyFont="1" applyBorder="1" applyAlignment="1">
      <alignment vertical="center"/>
    </xf>
    <xf numFmtId="38" fontId="2" fillId="0" borderId="26" xfId="17" applyNumberFormat="1" applyFont="1" applyBorder="1" applyAlignment="1">
      <alignment horizontal="center" vertical="center" wrapText="1"/>
    </xf>
    <xf numFmtId="38" fontId="2" fillId="0" borderId="10" xfId="17" applyNumberFormat="1" applyFont="1" applyBorder="1" applyAlignment="1">
      <alignment horizontal="center" vertical="center" wrapText="1"/>
    </xf>
    <xf numFmtId="38" fontId="2" fillId="0" borderId="21" xfId="17" applyNumberFormat="1" applyFont="1" applyBorder="1" applyAlignment="1">
      <alignment horizontal="center" vertical="center" wrapText="1"/>
    </xf>
    <xf numFmtId="38" fontId="2" fillId="0" borderId="0" xfId="17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4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0.59765625" style="1" customWidth="1"/>
    <col min="4" max="4" width="10.59765625" style="2" customWidth="1"/>
    <col min="5" max="5" width="6.59765625" style="2" customWidth="1"/>
    <col min="6" max="6" width="10.59765625" style="2" customWidth="1"/>
    <col min="7" max="7" width="6.59765625" style="2" customWidth="1"/>
    <col min="8" max="8" width="10.59765625" style="2" customWidth="1"/>
    <col min="9" max="9" width="6.59765625" style="2" customWidth="1"/>
    <col min="10" max="10" width="10.59765625" style="3" customWidth="1"/>
    <col min="11" max="11" width="6.59765625" style="3" customWidth="1"/>
    <col min="12" max="12" width="10.59765625" style="3" customWidth="1"/>
    <col min="13" max="13" width="6.59765625" style="3" customWidth="1"/>
    <col min="14" max="15" width="10.59765625" style="3" customWidth="1"/>
    <col min="16" max="60" width="9" style="3" customWidth="1"/>
    <col min="61" max="61" width="9" style="4" customWidth="1"/>
    <col min="62" max="16384" width="9" style="3" customWidth="1"/>
  </cols>
  <sheetData>
    <row r="1" spans="2:4" s="38" customFormat="1" ht="12">
      <c r="B1" s="39"/>
      <c r="D1" s="40"/>
    </row>
    <row r="2" spans="2:17" s="38" customFormat="1" ht="13.5">
      <c r="B2" s="41" t="s">
        <v>97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1"/>
      <c r="Q2" s="41"/>
    </row>
    <row r="3" ht="12" customHeight="1"/>
    <row r="4" spans="3:61" ht="12" customHeight="1">
      <c r="C4" s="5"/>
      <c r="I4" s="6"/>
      <c r="O4" s="12" t="s">
        <v>96</v>
      </c>
      <c r="BI4" s="3"/>
    </row>
    <row r="5" spans="2:61" ht="13.5" customHeight="1">
      <c r="B5" s="31"/>
      <c r="C5" s="32" t="s">
        <v>94</v>
      </c>
      <c r="D5" s="19" t="s">
        <v>87</v>
      </c>
      <c r="E5" s="20"/>
      <c r="F5" s="20"/>
      <c r="G5" s="20"/>
      <c r="H5" s="21"/>
      <c r="I5" s="22"/>
      <c r="J5" s="22"/>
      <c r="K5" s="23"/>
      <c r="L5" s="55" t="s">
        <v>88</v>
      </c>
      <c r="M5" s="56"/>
      <c r="N5" s="36"/>
      <c r="O5" s="24"/>
      <c r="BI5" s="3"/>
    </row>
    <row r="6" spans="2:61" ht="13.5" customHeight="1">
      <c r="B6" s="7"/>
      <c r="C6" s="8"/>
      <c r="D6" s="25" t="s">
        <v>89</v>
      </c>
      <c r="E6" s="26"/>
      <c r="F6" s="25" t="s">
        <v>90</v>
      </c>
      <c r="G6" s="26"/>
      <c r="H6" s="25" t="s">
        <v>91</v>
      </c>
      <c r="I6" s="26"/>
      <c r="J6" s="27" t="s">
        <v>2</v>
      </c>
      <c r="K6" s="28"/>
      <c r="L6" s="57"/>
      <c r="M6" s="58"/>
      <c r="N6" s="37" t="s">
        <v>92</v>
      </c>
      <c r="O6" s="34" t="s">
        <v>93</v>
      </c>
      <c r="BI6" s="3"/>
    </row>
    <row r="7" spans="2:61" ht="13.5" customHeight="1">
      <c r="B7" s="59" t="s">
        <v>86</v>
      </c>
      <c r="C7" s="60"/>
      <c r="D7" s="29"/>
      <c r="E7" s="30" t="s">
        <v>95</v>
      </c>
      <c r="F7" s="29"/>
      <c r="G7" s="30" t="s">
        <v>95</v>
      </c>
      <c r="H7" s="29"/>
      <c r="I7" s="30" t="s">
        <v>95</v>
      </c>
      <c r="J7" s="29"/>
      <c r="K7" s="30" t="s">
        <v>95</v>
      </c>
      <c r="L7" s="29"/>
      <c r="M7" s="33" t="s">
        <v>95</v>
      </c>
      <c r="N7" s="29"/>
      <c r="O7" s="35"/>
      <c r="BI7" s="3"/>
    </row>
    <row r="8" spans="2:15" ht="12" customHeight="1">
      <c r="B8" s="13"/>
      <c r="C8" s="14" t="s">
        <v>3</v>
      </c>
      <c r="D8" s="43">
        <v>19746.0466</v>
      </c>
      <c r="E8" s="51">
        <f aca="true" t="shared" si="0" ref="E8:E39">IF($O8-$N8=0,"",D8/($O8-$N8)*100)</f>
        <v>34.0642368600005</v>
      </c>
      <c r="F8" s="43">
        <v>5315.9149</v>
      </c>
      <c r="G8" s="51">
        <f aca="true" t="shared" si="1" ref="G8:G39">IF($O8-$N8=0,"",F8/($O8-$N8)*100)</f>
        <v>9.170574138177402</v>
      </c>
      <c r="H8" s="43">
        <v>6710.8259</v>
      </c>
      <c r="I8" s="51">
        <f aca="true" t="shared" si="2" ref="I8:I39">IF($O8-$N8=0,"",H8/($O8-$N8)*100)</f>
        <v>11.576958548443109</v>
      </c>
      <c r="J8" s="43">
        <f>SUM(D8,F8,H8)</f>
        <v>31772.7874</v>
      </c>
      <c r="K8" s="51">
        <f aca="true" t="shared" si="3" ref="K8:K39">IF($O8-$N8=0,"",J8/($O8-$N8)*100)</f>
        <v>54.811769546621015</v>
      </c>
      <c r="L8" s="43">
        <v>26194.3019</v>
      </c>
      <c r="M8" s="51">
        <f aca="true" t="shared" si="4" ref="M8:M39">IF($O8-$N8=0,"",L8/($O8-$N8)*100)</f>
        <v>45.188230453379</v>
      </c>
      <c r="N8" s="43">
        <v>28775.1444</v>
      </c>
      <c r="O8" s="44">
        <f>SUM(J8,L8,N8)</f>
        <v>86742.2337</v>
      </c>
    </row>
    <row r="9" spans="2:15" ht="12" customHeight="1">
      <c r="B9" s="7" t="s">
        <v>4</v>
      </c>
      <c r="C9" s="15" t="s">
        <v>5</v>
      </c>
      <c r="D9" s="45">
        <v>11074.8507</v>
      </c>
      <c r="E9" s="52">
        <f t="shared" si="0"/>
        <v>35.50189150857806</v>
      </c>
      <c r="F9" s="45">
        <v>3682.8007</v>
      </c>
      <c r="G9" s="52">
        <f t="shared" si="1"/>
        <v>11.805702346769813</v>
      </c>
      <c r="H9" s="45">
        <v>3692.8398</v>
      </c>
      <c r="I9" s="52">
        <f t="shared" si="2"/>
        <v>11.837884003091716</v>
      </c>
      <c r="J9" s="45">
        <f aca="true" t="shared" si="5" ref="J9:J16">SUM(D9,F9,H9)</f>
        <v>18450.4912</v>
      </c>
      <c r="K9" s="52">
        <f t="shared" si="3"/>
        <v>59.14547785843959</v>
      </c>
      <c r="L9" s="45">
        <v>12744.6092</v>
      </c>
      <c r="M9" s="52">
        <f t="shared" si="4"/>
        <v>40.85452214156041</v>
      </c>
      <c r="N9" s="45">
        <v>39509.639</v>
      </c>
      <c r="O9" s="46">
        <f aca="true" t="shared" si="6" ref="O9:O72">SUM(J9,L9,N9)</f>
        <v>70704.7394</v>
      </c>
    </row>
    <row r="10" spans="2:15" ht="12" customHeight="1">
      <c r="B10" s="7"/>
      <c r="C10" s="15" t="s">
        <v>6</v>
      </c>
      <c r="D10" s="45">
        <v>51755.6622</v>
      </c>
      <c r="E10" s="52">
        <f t="shared" si="0"/>
        <v>33.394072753680796</v>
      </c>
      <c r="F10" s="45">
        <v>15838.518</v>
      </c>
      <c r="G10" s="52">
        <f t="shared" si="1"/>
        <v>10.219415614055901</v>
      </c>
      <c r="H10" s="45">
        <v>29239.9363</v>
      </c>
      <c r="I10" s="52">
        <f t="shared" si="2"/>
        <v>18.86635236820894</v>
      </c>
      <c r="J10" s="45">
        <f t="shared" si="5"/>
        <v>96834.1165</v>
      </c>
      <c r="K10" s="52">
        <f t="shared" si="3"/>
        <v>62.479840735945636</v>
      </c>
      <c r="L10" s="45">
        <v>58150.4599</v>
      </c>
      <c r="M10" s="52">
        <f t="shared" si="4"/>
        <v>37.52015926405436</v>
      </c>
      <c r="N10" s="45">
        <v>66149.8302</v>
      </c>
      <c r="O10" s="46">
        <f t="shared" si="6"/>
        <v>221134.40660000002</v>
      </c>
    </row>
    <row r="11" spans="2:15" ht="12" customHeight="1">
      <c r="B11" s="7" t="s">
        <v>7</v>
      </c>
      <c r="C11" s="15" t="s">
        <v>8</v>
      </c>
      <c r="D11" s="45">
        <v>30874.1038</v>
      </c>
      <c r="E11" s="52">
        <f t="shared" si="0"/>
        <v>21.589355379014243</v>
      </c>
      <c r="F11" s="45">
        <v>24585.3833</v>
      </c>
      <c r="G11" s="52">
        <f t="shared" si="1"/>
        <v>17.191837555232357</v>
      </c>
      <c r="H11" s="45">
        <v>60014.318</v>
      </c>
      <c r="I11" s="52">
        <f t="shared" si="2"/>
        <v>41.96625260847803</v>
      </c>
      <c r="J11" s="45">
        <f t="shared" si="5"/>
        <v>115473.8051</v>
      </c>
      <c r="K11" s="52">
        <f t="shared" si="3"/>
        <v>80.74744554272463</v>
      </c>
      <c r="L11" s="45">
        <v>27532.335</v>
      </c>
      <c r="M11" s="52">
        <f t="shared" si="4"/>
        <v>19.25255445727536</v>
      </c>
      <c r="N11" s="45">
        <v>107175.7755</v>
      </c>
      <c r="O11" s="46">
        <f t="shared" si="6"/>
        <v>250181.9156</v>
      </c>
    </row>
    <row r="12" spans="2:15" ht="12" customHeight="1">
      <c r="B12" s="7"/>
      <c r="C12" s="15" t="s">
        <v>9</v>
      </c>
      <c r="D12" s="45">
        <v>0.6427</v>
      </c>
      <c r="E12" s="52">
        <f t="shared" si="0"/>
        <v>51.79305342896271</v>
      </c>
      <c r="F12" s="45">
        <v>0</v>
      </c>
      <c r="G12" s="52">
        <f t="shared" si="1"/>
        <v>0</v>
      </c>
      <c r="H12" s="45">
        <v>0</v>
      </c>
      <c r="I12" s="52">
        <f t="shared" si="2"/>
        <v>0</v>
      </c>
      <c r="J12" s="45">
        <f t="shared" si="5"/>
        <v>0.6427</v>
      </c>
      <c r="K12" s="52">
        <f t="shared" si="3"/>
        <v>51.79305342896271</v>
      </c>
      <c r="L12" s="45">
        <v>0.5982</v>
      </c>
      <c r="M12" s="52">
        <f t="shared" si="4"/>
        <v>48.206946571037015</v>
      </c>
      <c r="N12" s="45">
        <v>41.2121</v>
      </c>
      <c r="O12" s="46">
        <f t="shared" si="6"/>
        <v>42.453</v>
      </c>
    </row>
    <row r="13" spans="2:15" ht="12" customHeight="1">
      <c r="B13" s="7" t="s">
        <v>10</v>
      </c>
      <c r="C13" s="15" t="s">
        <v>11</v>
      </c>
      <c r="D13" s="45">
        <v>70603.1579</v>
      </c>
      <c r="E13" s="52">
        <f t="shared" si="0"/>
        <v>46.35404354048426</v>
      </c>
      <c r="F13" s="45">
        <v>26721.8634</v>
      </c>
      <c r="G13" s="52">
        <f t="shared" si="1"/>
        <v>17.544065398333586</v>
      </c>
      <c r="H13" s="45">
        <v>36944.1871</v>
      </c>
      <c r="I13" s="52">
        <f t="shared" si="2"/>
        <v>24.25546545420452</v>
      </c>
      <c r="J13" s="45">
        <f t="shared" si="5"/>
        <v>134269.2084</v>
      </c>
      <c r="K13" s="52">
        <f t="shared" si="3"/>
        <v>88.15357439302235</v>
      </c>
      <c r="L13" s="45">
        <v>18043.6267</v>
      </c>
      <c r="M13" s="52">
        <f t="shared" si="4"/>
        <v>11.84642560697762</v>
      </c>
      <c r="N13" s="45">
        <v>50402.5965</v>
      </c>
      <c r="O13" s="46">
        <f t="shared" si="6"/>
        <v>202715.4316</v>
      </c>
    </row>
    <row r="14" spans="2:15" ht="12" customHeight="1">
      <c r="B14" s="7"/>
      <c r="C14" s="15" t="s">
        <v>12</v>
      </c>
      <c r="D14" s="45">
        <v>26637.2742</v>
      </c>
      <c r="E14" s="52">
        <f t="shared" si="0"/>
        <v>24.588060942539098</v>
      </c>
      <c r="F14" s="45">
        <v>22382.1054</v>
      </c>
      <c r="G14" s="52">
        <f t="shared" si="1"/>
        <v>20.660243516866053</v>
      </c>
      <c r="H14" s="45">
        <v>35142.6545</v>
      </c>
      <c r="I14" s="52">
        <f t="shared" si="2"/>
        <v>32.439119860417094</v>
      </c>
      <c r="J14" s="45">
        <f t="shared" si="5"/>
        <v>84162.03409999999</v>
      </c>
      <c r="K14" s="52">
        <f t="shared" si="3"/>
        <v>77.68742431982223</v>
      </c>
      <c r="L14" s="45">
        <v>24172.1459</v>
      </c>
      <c r="M14" s="52">
        <f t="shared" si="4"/>
        <v>22.312575680177762</v>
      </c>
      <c r="N14" s="45">
        <v>84167.574</v>
      </c>
      <c r="O14" s="46">
        <f t="shared" si="6"/>
        <v>192501.754</v>
      </c>
    </row>
    <row r="15" spans="2:15" ht="12" customHeight="1">
      <c r="B15" s="7" t="s">
        <v>13</v>
      </c>
      <c r="C15" s="15" t="s">
        <v>14</v>
      </c>
      <c r="D15" s="45">
        <v>406.6015</v>
      </c>
      <c r="E15" s="52">
        <f t="shared" si="0"/>
        <v>98.27181458260374</v>
      </c>
      <c r="F15" s="45">
        <v>0</v>
      </c>
      <c r="G15" s="52">
        <f t="shared" si="1"/>
        <v>0</v>
      </c>
      <c r="H15" s="45">
        <v>0</v>
      </c>
      <c r="I15" s="52">
        <f t="shared" si="2"/>
        <v>0</v>
      </c>
      <c r="J15" s="45">
        <f t="shared" si="5"/>
        <v>406.6015</v>
      </c>
      <c r="K15" s="52">
        <f t="shared" si="3"/>
        <v>98.27181458260374</v>
      </c>
      <c r="L15" s="45">
        <v>7.1504</v>
      </c>
      <c r="M15" s="52">
        <f t="shared" si="4"/>
        <v>1.7281854173962707</v>
      </c>
      <c r="N15" s="45">
        <v>0</v>
      </c>
      <c r="O15" s="46">
        <f t="shared" si="6"/>
        <v>413.7519</v>
      </c>
    </row>
    <row r="16" spans="2:15" ht="12" customHeight="1">
      <c r="B16" s="7"/>
      <c r="C16" s="15" t="s">
        <v>15</v>
      </c>
      <c r="D16" s="45">
        <v>44478.0199</v>
      </c>
      <c r="E16" s="52">
        <f t="shared" si="0"/>
        <v>55.08164403621982</v>
      </c>
      <c r="F16" s="45">
        <v>18194.277</v>
      </c>
      <c r="G16" s="52">
        <f t="shared" si="1"/>
        <v>22.531818895345687</v>
      </c>
      <c r="H16" s="45">
        <v>6589.9103</v>
      </c>
      <c r="I16" s="52">
        <f t="shared" si="2"/>
        <v>8.160954426283231</v>
      </c>
      <c r="J16" s="45">
        <f t="shared" si="5"/>
        <v>69262.2072</v>
      </c>
      <c r="K16" s="52">
        <f t="shared" si="3"/>
        <v>85.77441735784875</v>
      </c>
      <c r="L16" s="45">
        <v>11487.0527</v>
      </c>
      <c r="M16" s="52">
        <f t="shared" si="4"/>
        <v>14.225582642151249</v>
      </c>
      <c r="N16" s="45">
        <v>42030.1437</v>
      </c>
      <c r="O16" s="46">
        <f t="shared" si="6"/>
        <v>122779.4036</v>
      </c>
    </row>
    <row r="17" spans="2:61" ht="12" customHeight="1">
      <c r="B17" s="16"/>
      <c r="C17" s="17" t="s">
        <v>2</v>
      </c>
      <c r="D17" s="47">
        <f>SUM(D8:D16)</f>
        <v>255576.35950000002</v>
      </c>
      <c r="E17" s="53">
        <f t="shared" si="0"/>
        <v>35.06020852816287</v>
      </c>
      <c r="F17" s="47">
        <f>SUM(F8:F16)</f>
        <v>116720.8627</v>
      </c>
      <c r="G17" s="53">
        <f t="shared" si="1"/>
        <v>16.01187916540875</v>
      </c>
      <c r="H17" s="47">
        <f>SUM(H8:H16)</f>
        <v>178334.6719</v>
      </c>
      <c r="I17" s="53">
        <f t="shared" si="2"/>
        <v>24.464120221633827</v>
      </c>
      <c r="J17" s="47">
        <f>SUM(J8:J16)</f>
        <v>550631.8941</v>
      </c>
      <c r="K17" s="53">
        <f t="shared" si="3"/>
        <v>75.53620791520545</v>
      </c>
      <c r="L17" s="47">
        <f>SUM(L8:L16)</f>
        <v>178332.27990000002</v>
      </c>
      <c r="M17" s="53">
        <f t="shared" si="4"/>
        <v>24.46379208479456</v>
      </c>
      <c r="N17" s="47">
        <f>SUM(N8:N16)</f>
        <v>418251.91539999994</v>
      </c>
      <c r="O17" s="48">
        <f t="shared" si="6"/>
        <v>1147216.0894</v>
      </c>
      <c r="BI17" s="10"/>
    </row>
    <row r="18" spans="2:15" ht="12" customHeight="1">
      <c r="B18" s="7" t="s">
        <v>16</v>
      </c>
      <c r="C18" s="15" t="s">
        <v>17</v>
      </c>
      <c r="D18" s="45">
        <v>3259.5864</v>
      </c>
      <c r="E18" s="52">
        <f t="shared" si="0"/>
        <v>17.639366580885717</v>
      </c>
      <c r="F18" s="45">
        <v>7703.0432</v>
      </c>
      <c r="G18" s="52">
        <f t="shared" si="1"/>
        <v>41.68528951808088</v>
      </c>
      <c r="H18" s="45">
        <v>639.178</v>
      </c>
      <c r="I18" s="52">
        <f t="shared" si="2"/>
        <v>3.4589342538787657</v>
      </c>
      <c r="J18" s="45">
        <f>SUM(D18,F18,H18)</f>
        <v>11601.8076</v>
      </c>
      <c r="K18" s="52">
        <f t="shared" si="3"/>
        <v>62.78359035284535</v>
      </c>
      <c r="L18" s="45">
        <v>6877.2369</v>
      </c>
      <c r="M18" s="52">
        <f t="shared" si="4"/>
        <v>37.21640964715465</v>
      </c>
      <c r="N18" s="45">
        <v>11676.6835</v>
      </c>
      <c r="O18" s="46">
        <f t="shared" si="6"/>
        <v>30155.728</v>
      </c>
    </row>
    <row r="19" spans="2:15" ht="12" customHeight="1">
      <c r="B19" s="7"/>
      <c r="C19" s="15" t="s">
        <v>18</v>
      </c>
      <c r="D19" s="45">
        <v>30721.9092</v>
      </c>
      <c r="E19" s="52">
        <f t="shared" si="0"/>
        <v>17.604168489635885</v>
      </c>
      <c r="F19" s="45">
        <v>39130.2302</v>
      </c>
      <c r="G19" s="52">
        <f t="shared" si="1"/>
        <v>22.422277241775017</v>
      </c>
      <c r="H19" s="45">
        <v>27862.0667</v>
      </c>
      <c r="I19" s="52">
        <f t="shared" si="2"/>
        <v>15.965430841657238</v>
      </c>
      <c r="J19" s="45">
        <f>SUM(D19,F19,H19)</f>
        <v>97714.2061</v>
      </c>
      <c r="K19" s="52">
        <f t="shared" si="3"/>
        <v>55.99187657306815</v>
      </c>
      <c r="L19" s="45">
        <v>76800.763</v>
      </c>
      <c r="M19" s="52">
        <f t="shared" si="4"/>
        <v>44.00812342693187</v>
      </c>
      <c r="N19" s="45">
        <v>84201.9066</v>
      </c>
      <c r="O19" s="46">
        <f t="shared" si="6"/>
        <v>258716.87569999998</v>
      </c>
    </row>
    <row r="20" spans="2:15" ht="12" customHeight="1">
      <c r="B20" s="7" t="s">
        <v>10</v>
      </c>
      <c r="C20" s="15" t="s">
        <v>19</v>
      </c>
      <c r="D20" s="45">
        <v>654.8694</v>
      </c>
      <c r="E20" s="52">
        <f t="shared" si="0"/>
        <v>84.03314825672152</v>
      </c>
      <c r="F20" s="45">
        <v>87.4757</v>
      </c>
      <c r="G20" s="52">
        <f t="shared" si="1"/>
        <v>11.224922812030147</v>
      </c>
      <c r="H20" s="45">
        <v>1.8843</v>
      </c>
      <c r="I20" s="52">
        <f t="shared" si="2"/>
        <v>0.24179425891657233</v>
      </c>
      <c r="J20" s="45">
        <f>SUM(D20,F20,H20)</f>
        <v>744.2294</v>
      </c>
      <c r="K20" s="52">
        <f t="shared" si="3"/>
        <v>95.49986532766825</v>
      </c>
      <c r="L20" s="45">
        <v>35.0695</v>
      </c>
      <c r="M20" s="52">
        <f t="shared" si="4"/>
        <v>4.500134672331758</v>
      </c>
      <c r="N20" s="45">
        <v>62.7849</v>
      </c>
      <c r="O20" s="46">
        <f t="shared" si="6"/>
        <v>842.0838</v>
      </c>
    </row>
    <row r="21" spans="2:15" ht="12" customHeight="1">
      <c r="B21" s="7"/>
      <c r="C21" s="15" t="s">
        <v>20</v>
      </c>
      <c r="D21" s="45">
        <v>760.4842</v>
      </c>
      <c r="E21" s="52">
        <f t="shared" si="0"/>
        <v>62.592605853044645</v>
      </c>
      <c r="F21" s="45">
        <v>31.2543</v>
      </c>
      <c r="G21" s="52">
        <f t="shared" si="1"/>
        <v>2.5724243595235947</v>
      </c>
      <c r="H21" s="45">
        <v>106.2908</v>
      </c>
      <c r="I21" s="52">
        <f t="shared" si="2"/>
        <v>8.748397600114242</v>
      </c>
      <c r="J21" s="45">
        <f>SUM(D21,F21,H21)</f>
        <v>898.0292999999999</v>
      </c>
      <c r="K21" s="52">
        <f t="shared" si="3"/>
        <v>73.91342781268247</v>
      </c>
      <c r="L21" s="45">
        <v>316.9452</v>
      </c>
      <c r="M21" s="52">
        <f t="shared" si="4"/>
        <v>26.086572187317508</v>
      </c>
      <c r="N21" s="45">
        <v>1378.1667</v>
      </c>
      <c r="O21" s="46">
        <f t="shared" si="6"/>
        <v>2593.1412</v>
      </c>
    </row>
    <row r="22" spans="2:15" ht="12" customHeight="1">
      <c r="B22" s="7" t="s">
        <v>13</v>
      </c>
      <c r="C22" s="18" t="s">
        <v>21</v>
      </c>
      <c r="D22" s="45">
        <v>5478.2362</v>
      </c>
      <c r="E22" s="52">
        <f t="shared" si="0"/>
        <v>23.529212828819297</v>
      </c>
      <c r="F22" s="45">
        <v>654.3639</v>
      </c>
      <c r="G22" s="52">
        <f t="shared" si="1"/>
        <v>2.810515448493481</v>
      </c>
      <c r="H22" s="45">
        <v>1550.0841</v>
      </c>
      <c r="I22" s="52">
        <f t="shared" si="2"/>
        <v>6.657664503671604</v>
      </c>
      <c r="J22" s="45">
        <f>SUM(D22,F22,H22)</f>
        <v>7682.684200000001</v>
      </c>
      <c r="K22" s="52">
        <f t="shared" si="3"/>
        <v>32.99739278098438</v>
      </c>
      <c r="L22" s="45">
        <v>15600.0165</v>
      </c>
      <c r="M22" s="52">
        <f t="shared" si="4"/>
        <v>67.0026072190156</v>
      </c>
      <c r="N22" s="45">
        <v>14174.5418</v>
      </c>
      <c r="O22" s="46">
        <f t="shared" si="6"/>
        <v>37457.2425</v>
      </c>
    </row>
    <row r="23" spans="1:61" s="11" customFormat="1" ht="12" customHeight="1">
      <c r="A23" s="3"/>
      <c r="B23" s="16"/>
      <c r="C23" s="17" t="s">
        <v>2</v>
      </c>
      <c r="D23" s="47">
        <f>SUM(D18:D22)</f>
        <v>40875.085399999996</v>
      </c>
      <c r="E23" s="53">
        <f t="shared" si="0"/>
        <v>18.726760633978657</v>
      </c>
      <c r="F23" s="47">
        <f>SUM(F18:F22)</f>
        <v>47606.3673</v>
      </c>
      <c r="G23" s="53">
        <f t="shared" si="1"/>
        <v>21.810671130252093</v>
      </c>
      <c r="H23" s="47">
        <f>SUM(H18:H22)</f>
        <v>30159.5039</v>
      </c>
      <c r="I23" s="53">
        <f t="shared" si="2"/>
        <v>13.81745884682227</v>
      </c>
      <c r="J23" s="47">
        <f>SUM(J18:J22)</f>
        <v>118640.95659999999</v>
      </c>
      <c r="K23" s="53">
        <f t="shared" si="3"/>
        <v>54.35489061105302</v>
      </c>
      <c r="L23" s="47">
        <f>SUM(L18:L22)</f>
        <v>99630.03110000001</v>
      </c>
      <c r="M23" s="53">
        <f t="shared" si="4"/>
        <v>45.64510938894698</v>
      </c>
      <c r="N23" s="47">
        <f>SUM(N18:N22)</f>
        <v>111494.08350000001</v>
      </c>
      <c r="O23" s="48">
        <f t="shared" si="6"/>
        <v>329765.0712</v>
      </c>
      <c r="BI23" s="4"/>
    </row>
    <row r="24" spans="2:15" ht="12" customHeight="1">
      <c r="B24" s="13"/>
      <c r="C24" s="14" t="s">
        <v>22</v>
      </c>
      <c r="D24" s="45">
        <v>56537.0446</v>
      </c>
      <c r="E24" s="52">
        <f t="shared" si="0"/>
        <v>38.012183794551845</v>
      </c>
      <c r="F24" s="45">
        <v>357.8394</v>
      </c>
      <c r="G24" s="52">
        <f t="shared" si="1"/>
        <v>0.24059016770275526</v>
      </c>
      <c r="H24" s="45">
        <v>79003.0396</v>
      </c>
      <c r="I24" s="52">
        <f t="shared" si="2"/>
        <v>53.11699758716178</v>
      </c>
      <c r="J24" s="45">
        <f aca="true" t="shared" si="7" ref="J24:J32">SUM(D24,F24,H24)</f>
        <v>135897.9236</v>
      </c>
      <c r="K24" s="52">
        <f t="shared" si="3"/>
        <v>91.36977154941638</v>
      </c>
      <c r="L24" s="45">
        <v>12836.0847</v>
      </c>
      <c r="M24" s="52">
        <f t="shared" si="4"/>
        <v>8.630228450583617</v>
      </c>
      <c r="N24" s="45">
        <v>810.4313</v>
      </c>
      <c r="O24" s="46">
        <f t="shared" si="6"/>
        <v>149544.4396</v>
      </c>
    </row>
    <row r="25" spans="2:15" ht="12" customHeight="1">
      <c r="B25" s="7" t="s">
        <v>0</v>
      </c>
      <c r="C25" s="15" t="s">
        <v>23</v>
      </c>
      <c r="D25" s="45">
        <v>22.9832</v>
      </c>
      <c r="E25" s="52">
        <f t="shared" si="0"/>
        <v>3.654973968695007</v>
      </c>
      <c r="F25" s="45">
        <v>495.2735</v>
      </c>
      <c r="G25" s="52">
        <f t="shared" si="1"/>
        <v>78.76238947946615</v>
      </c>
      <c r="H25" s="45">
        <v>0</v>
      </c>
      <c r="I25" s="52">
        <f t="shared" si="2"/>
        <v>0</v>
      </c>
      <c r="J25" s="45">
        <f t="shared" si="7"/>
        <v>518.2567</v>
      </c>
      <c r="K25" s="52">
        <f t="shared" si="3"/>
        <v>82.41736344816117</v>
      </c>
      <c r="L25" s="45">
        <v>110.5631</v>
      </c>
      <c r="M25" s="52">
        <f t="shared" si="4"/>
        <v>17.582636551838863</v>
      </c>
      <c r="N25" s="45">
        <v>939.7611</v>
      </c>
      <c r="O25" s="46">
        <f t="shared" si="6"/>
        <v>1568.5809</v>
      </c>
    </row>
    <row r="26" spans="2:15" ht="12" customHeight="1">
      <c r="B26" s="7"/>
      <c r="C26" s="15" t="s">
        <v>24</v>
      </c>
      <c r="D26" s="45">
        <v>563.3328</v>
      </c>
      <c r="E26" s="52">
        <f t="shared" si="0"/>
        <v>6.5932857456827145</v>
      </c>
      <c r="F26" s="45">
        <v>1262.7153</v>
      </c>
      <c r="G26" s="52">
        <f t="shared" si="1"/>
        <v>14.778906515554343</v>
      </c>
      <c r="H26" s="45">
        <v>4808.5266</v>
      </c>
      <c r="I26" s="52">
        <f t="shared" si="2"/>
        <v>56.27932527542541</v>
      </c>
      <c r="J26" s="45">
        <f t="shared" si="7"/>
        <v>6634.5747</v>
      </c>
      <c r="K26" s="52">
        <f t="shared" si="3"/>
        <v>77.65151753666247</v>
      </c>
      <c r="L26" s="45">
        <v>1909.4627</v>
      </c>
      <c r="M26" s="52">
        <f t="shared" si="4"/>
        <v>22.34848246333753</v>
      </c>
      <c r="N26" s="45">
        <v>1885.3444</v>
      </c>
      <c r="O26" s="46">
        <f t="shared" si="6"/>
        <v>10429.381800000001</v>
      </c>
    </row>
    <row r="27" spans="2:15" ht="12" customHeight="1">
      <c r="B27" s="7"/>
      <c r="C27" s="15" t="s">
        <v>25</v>
      </c>
      <c r="D27" s="45">
        <v>624786.3555</v>
      </c>
      <c r="E27" s="52">
        <f t="shared" si="0"/>
        <v>29.908475982478627</v>
      </c>
      <c r="F27" s="45">
        <v>181847.8509</v>
      </c>
      <c r="G27" s="52">
        <f t="shared" si="1"/>
        <v>8.705042985062443</v>
      </c>
      <c r="H27" s="45">
        <v>479247.9282</v>
      </c>
      <c r="I27" s="52">
        <f t="shared" si="2"/>
        <v>22.941562382154718</v>
      </c>
      <c r="J27" s="45">
        <f t="shared" si="7"/>
        <v>1285882.1346</v>
      </c>
      <c r="K27" s="52">
        <f t="shared" si="3"/>
        <v>61.55508134969578</v>
      </c>
      <c r="L27" s="45">
        <v>803112.1554</v>
      </c>
      <c r="M27" s="52">
        <f t="shared" si="4"/>
        <v>38.44491865030421</v>
      </c>
      <c r="N27" s="45">
        <v>946535.8578</v>
      </c>
      <c r="O27" s="46">
        <f t="shared" si="6"/>
        <v>3035530.1478</v>
      </c>
    </row>
    <row r="28" spans="2:15" ht="12" customHeight="1">
      <c r="B28" s="7" t="s">
        <v>10</v>
      </c>
      <c r="C28" s="15" t="s">
        <v>26</v>
      </c>
      <c r="D28" s="45">
        <v>135865.1116</v>
      </c>
      <c r="E28" s="52">
        <f t="shared" si="0"/>
        <v>25.900788236240373</v>
      </c>
      <c r="F28" s="45">
        <v>25725.0328</v>
      </c>
      <c r="G28" s="52">
        <f t="shared" si="1"/>
        <v>4.904118644415391</v>
      </c>
      <c r="H28" s="45">
        <v>64911.9143</v>
      </c>
      <c r="I28" s="52">
        <f t="shared" si="2"/>
        <v>12.374550953471438</v>
      </c>
      <c r="J28" s="45">
        <f t="shared" si="7"/>
        <v>226502.0587</v>
      </c>
      <c r="K28" s="52">
        <f t="shared" si="3"/>
        <v>43.1794578341272</v>
      </c>
      <c r="L28" s="45">
        <v>298057.6974</v>
      </c>
      <c r="M28" s="52">
        <f t="shared" si="4"/>
        <v>56.8205421658728</v>
      </c>
      <c r="N28" s="45">
        <v>51181.642</v>
      </c>
      <c r="O28" s="46">
        <f t="shared" si="6"/>
        <v>575741.3981</v>
      </c>
    </row>
    <row r="29" spans="2:15" ht="12" customHeight="1">
      <c r="B29" s="7"/>
      <c r="C29" s="15" t="s">
        <v>27</v>
      </c>
      <c r="D29" s="45">
        <v>454.0029</v>
      </c>
      <c r="E29" s="52">
        <f t="shared" si="0"/>
        <v>9.590520148254974</v>
      </c>
      <c r="F29" s="45">
        <v>0</v>
      </c>
      <c r="G29" s="52">
        <f t="shared" si="1"/>
        <v>0</v>
      </c>
      <c r="H29" s="45">
        <v>0</v>
      </c>
      <c r="I29" s="52">
        <f t="shared" si="2"/>
        <v>0</v>
      </c>
      <c r="J29" s="45">
        <f t="shared" si="7"/>
        <v>454.0029</v>
      </c>
      <c r="K29" s="52">
        <f t="shared" si="3"/>
        <v>9.590520148254974</v>
      </c>
      <c r="L29" s="45">
        <v>4279.8686</v>
      </c>
      <c r="M29" s="52">
        <f t="shared" si="4"/>
        <v>90.409479851745</v>
      </c>
      <c r="N29" s="45">
        <v>796.321</v>
      </c>
      <c r="O29" s="46">
        <f t="shared" si="6"/>
        <v>5530.1925</v>
      </c>
    </row>
    <row r="30" spans="2:15" ht="12" customHeight="1">
      <c r="B30" s="7"/>
      <c r="C30" s="15" t="s">
        <v>28</v>
      </c>
      <c r="D30" s="45">
        <v>110.3081</v>
      </c>
      <c r="E30" s="52">
        <f t="shared" si="0"/>
        <v>27.50635429921674</v>
      </c>
      <c r="F30" s="45">
        <v>40</v>
      </c>
      <c r="G30" s="52">
        <f t="shared" si="1"/>
        <v>9.974373341292884</v>
      </c>
      <c r="H30" s="45">
        <v>0</v>
      </c>
      <c r="I30" s="52">
        <f t="shared" si="2"/>
        <v>0</v>
      </c>
      <c r="J30" s="45">
        <f t="shared" si="7"/>
        <v>150.3081</v>
      </c>
      <c r="K30" s="52">
        <f t="shared" si="3"/>
        <v>37.48072764050962</v>
      </c>
      <c r="L30" s="45">
        <v>250.7196</v>
      </c>
      <c r="M30" s="52">
        <f t="shared" si="4"/>
        <v>62.51927235949039</v>
      </c>
      <c r="N30" s="45">
        <v>0</v>
      </c>
      <c r="O30" s="46">
        <f t="shared" si="6"/>
        <v>401.0277</v>
      </c>
    </row>
    <row r="31" spans="2:15" ht="12" customHeight="1">
      <c r="B31" s="7" t="s">
        <v>13</v>
      </c>
      <c r="C31" s="15" t="s">
        <v>29</v>
      </c>
      <c r="D31" s="45">
        <v>26.5514</v>
      </c>
      <c r="E31" s="52">
        <f t="shared" si="0"/>
        <v>0.3933619005189985</v>
      </c>
      <c r="F31" s="45">
        <v>734.3844</v>
      </c>
      <c r="G31" s="52">
        <f t="shared" si="1"/>
        <v>10.879985360301317</v>
      </c>
      <c r="H31" s="45">
        <v>0</v>
      </c>
      <c r="I31" s="52">
        <f t="shared" si="2"/>
        <v>0</v>
      </c>
      <c r="J31" s="45">
        <f t="shared" si="7"/>
        <v>760.9358</v>
      </c>
      <c r="K31" s="52">
        <f t="shared" si="3"/>
        <v>11.273347260820314</v>
      </c>
      <c r="L31" s="45">
        <v>5988.9299</v>
      </c>
      <c r="M31" s="52">
        <f t="shared" si="4"/>
        <v>88.72665273917968</v>
      </c>
      <c r="N31" s="45">
        <v>1138.2269</v>
      </c>
      <c r="O31" s="46">
        <f t="shared" si="6"/>
        <v>7888.0926</v>
      </c>
    </row>
    <row r="32" spans="2:15" ht="12" customHeight="1">
      <c r="B32" s="7"/>
      <c r="C32" s="15" t="s">
        <v>30</v>
      </c>
      <c r="D32" s="45">
        <v>190544.037</v>
      </c>
      <c r="E32" s="52">
        <f t="shared" si="0"/>
        <v>55.856471449427346</v>
      </c>
      <c r="F32" s="45">
        <v>54255.3071</v>
      </c>
      <c r="G32" s="52">
        <f t="shared" si="1"/>
        <v>15.90451246716822</v>
      </c>
      <c r="H32" s="45">
        <v>54649.1832</v>
      </c>
      <c r="I32" s="52">
        <f t="shared" si="2"/>
        <v>16.01997411834685</v>
      </c>
      <c r="J32" s="45">
        <f t="shared" si="7"/>
        <v>299448.5273</v>
      </c>
      <c r="K32" s="52">
        <f t="shared" si="3"/>
        <v>87.78095803494242</v>
      </c>
      <c r="L32" s="45">
        <v>41683.0051</v>
      </c>
      <c r="M32" s="52">
        <f t="shared" si="4"/>
        <v>12.219041965057581</v>
      </c>
      <c r="N32" s="45">
        <v>83951.1144</v>
      </c>
      <c r="O32" s="46">
        <f t="shared" si="6"/>
        <v>425082.64680000005</v>
      </c>
    </row>
    <row r="33" spans="1:61" s="11" customFormat="1" ht="12" customHeight="1">
      <c r="A33" s="3"/>
      <c r="B33" s="16"/>
      <c r="C33" s="17" t="s">
        <v>2</v>
      </c>
      <c r="D33" s="47">
        <f>SUM(D24:D32)</f>
        <v>1008909.7271</v>
      </c>
      <c r="E33" s="53">
        <f t="shared" si="0"/>
        <v>32.29051324894112</v>
      </c>
      <c r="F33" s="47">
        <f>SUM(F24:F32)</f>
        <v>264718.4034</v>
      </c>
      <c r="G33" s="53">
        <f t="shared" si="1"/>
        <v>8.472406284352333</v>
      </c>
      <c r="H33" s="47">
        <f>SUM(H24:H32)</f>
        <v>682620.5918999999</v>
      </c>
      <c r="I33" s="53">
        <f t="shared" si="2"/>
        <v>21.84751388026039</v>
      </c>
      <c r="J33" s="47">
        <f>SUM(J24:J32)</f>
        <v>1956248.7223999999</v>
      </c>
      <c r="K33" s="53">
        <f t="shared" si="3"/>
        <v>62.610433413553835</v>
      </c>
      <c r="L33" s="47">
        <f>SUM(L24:L32)</f>
        <v>1168228.4864999999</v>
      </c>
      <c r="M33" s="53">
        <f t="shared" si="4"/>
        <v>37.38956658644616</v>
      </c>
      <c r="N33" s="47">
        <f>SUM(N24:N32)</f>
        <v>1087238.6989</v>
      </c>
      <c r="O33" s="48">
        <f t="shared" si="6"/>
        <v>4211715.9078</v>
      </c>
      <c r="BI33" s="4"/>
    </row>
    <row r="34" spans="2:15" ht="12" customHeight="1">
      <c r="B34" s="7"/>
      <c r="C34" s="15" t="s">
        <v>31</v>
      </c>
      <c r="D34" s="45">
        <v>567415.4354</v>
      </c>
      <c r="E34" s="52">
        <f t="shared" si="0"/>
        <v>31.93047708275593</v>
      </c>
      <c r="F34" s="45">
        <v>304757.807</v>
      </c>
      <c r="G34" s="52">
        <f t="shared" si="1"/>
        <v>17.1498016534297</v>
      </c>
      <c r="H34" s="45">
        <v>288508.4123</v>
      </c>
      <c r="I34" s="52">
        <f t="shared" si="2"/>
        <v>16.23539063690309</v>
      </c>
      <c r="J34" s="45">
        <f aca="true" t="shared" si="8" ref="J34:J43">SUM(D34,F34,H34)</f>
        <v>1160681.6546999998</v>
      </c>
      <c r="K34" s="52">
        <f t="shared" si="3"/>
        <v>65.31566937308872</v>
      </c>
      <c r="L34" s="45">
        <v>616352.3493</v>
      </c>
      <c r="M34" s="52">
        <f t="shared" si="4"/>
        <v>34.684330626911304</v>
      </c>
      <c r="N34" s="45">
        <v>496423.0267</v>
      </c>
      <c r="O34" s="46">
        <f t="shared" si="6"/>
        <v>2273457.0306999995</v>
      </c>
    </row>
    <row r="35" spans="2:15" ht="12" customHeight="1">
      <c r="B35" s="7"/>
      <c r="C35" s="15" t="s">
        <v>32</v>
      </c>
      <c r="D35" s="45">
        <v>147684.8713</v>
      </c>
      <c r="E35" s="52">
        <f t="shared" si="0"/>
        <v>58.827039645668386</v>
      </c>
      <c r="F35" s="45">
        <v>37775.6219</v>
      </c>
      <c r="G35" s="52">
        <f t="shared" si="1"/>
        <v>15.047093094843486</v>
      </c>
      <c r="H35" s="45">
        <v>33960.9638</v>
      </c>
      <c r="I35" s="52">
        <f t="shared" si="2"/>
        <v>13.527607440639105</v>
      </c>
      <c r="J35" s="45">
        <f t="shared" si="8"/>
        <v>219421.457</v>
      </c>
      <c r="K35" s="52">
        <f t="shared" si="3"/>
        <v>87.40174018115098</v>
      </c>
      <c r="L35" s="45">
        <v>31627.8431</v>
      </c>
      <c r="M35" s="52">
        <f t="shared" si="4"/>
        <v>12.598259818849023</v>
      </c>
      <c r="N35" s="45">
        <v>85290.17</v>
      </c>
      <c r="O35" s="46">
        <f t="shared" si="6"/>
        <v>336339.4701</v>
      </c>
    </row>
    <row r="36" spans="2:15" ht="12" customHeight="1">
      <c r="B36" s="7" t="s">
        <v>33</v>
      </c>
      <c r="C36" s="15" t="s">
        <v>34</v>
      </c>
      <c r="D36" s="45">
        <v>109903.5235</v>
      </c>
      <c r="E36" s="52">
        <f t="shared" si="0"/>
        <v>30.45699295724571</v>
      </c>
      <c r="F36" s="45">
        <v>75558.6851</v>
      </c>
      <c r="G36" s="52">
        <f t="shared" si="1"/>
        <v>20.939186175859472</v>
      </c>
      <c r="H36" s="45">
        <v>124805.4447</v>
      </c>
      <c r="I36" s="52">
        <f t="shared" si="2"/>
        <v>34.586685023377065</v>
      </c>
      <c r="J36" s="45">
        <f t="shared" si="8"/>
        <v>310267.6533</v>
      </c>
      <c r="K36" s="52">
        <f t="shared" si="3"/>
        <v>85.98286415648225</v>
      </c>
      <c r="L36" s="45">
        <v>50580.5882</v>
      </c>
      <c r="M36" s="52">
        <f t="shared" si="4"/>
        <v>14.01713584351775</v>
      </c>
      <c r="N36" s="45">
        <v>141244.1748</v>
      </c>
      <c r="O36" s="46">
        <f t="shared" si="6"/>
        <v>502092.41630000004</v>
      </c>
    </row>
    <row r="37" spans="2:15" ht="12" customHeight="1">
      <c r="B37" s="7" t="s">
        <v>35</v>
      </c>
      <c r="C37" s="15" t="s">
        <v>36</v>
      </c>
      <c r="D37" s="45">
        <v>46735.6</v>
      </c>
      <c r="E37" s="52">
        <f t="shared" si="0"/>
        <v>24.42098035895695</v>
      </c>
      <c r="F37" s="45">
        <v>33148.2553</v>
      </c>
      <c r="G37" s="52">
        <f t="shared" si="1"/>
        <v>17.321119053034316</v>
      </c>
      <c r="H37" s="45">
        <v>55028.4591</v>
      </c>
      <c r="I37" s="52">
        <f t="shared" si="2"/>
        <v>28.754288355445652</v>
      </c>
      <c r="J37" s="45">
        <f t="shared" si="8"/>
        <v>134912.3144</v>
      </c>
      <c r="K37" s="52">
        <f t="shared" si="3"/>
        <v>70.49638776743691</v>
      </c>
      <c r="L37" s="45">
        <v>56462.4761</v>
      </c>
      <c r="M37" s="52">
        <f t="shared" si="4"/>
        <v>29.503612232563103</v>
      </c>
      <c r="N37" s="45">
        <v>102344.7311</v>
      </c>
      <c r="O37" s="46">
        <f t="shared" si="6"/>
        <v>293719.5216</v>
      </c>
    </row>
    <row r="38" spans="2:15" ht="12" customHeight="1">
      <c r="B38" s="7" t="s">
        <v>37</v>
      </c>
      <c r="C38" s="15" t="s">
        <v>38</v>
      </c>
      <c r="D38" s="45">
        <v>48980.5107</v>
      </c>
      <c r="E38" s="52">
        <f t="shared" si="0"/>
        <v>23.792984140707922</v>
      </c>
      <c r="F38" s="45">
        <v>58482.1996</v>
      </c>
      <c r="G38" s="52">
        <f t="shared" si="1"/>
        <v>28.408565523521894</v>
      </c>
      <c r="H38" s="45">
        <v>71347.5508</v>
      </c>
      <c r="I38" s="52">
        <f t="shared" si="2"/>
        <v>34.65809401335525</v>
      </c>
      <c r="J38" s="45">
        <f t="shared" si="8"/>
        <v>178810.2611</v>
      </c>
      <c r="K38" s="52">
        <f t="shared" si="3"/>
        <v>86.85964367758507</v>
      </c>
      <c r="L38" s="45">
        <v>27050.8886</v>
      </c>
      <c r="M38" s="52">
        <f t="shared" si="4"/>
        <v>13.140356322414922</v>
      </c>
      <c r="N38" s="45">
        <v>68879.7252</v>
      </c>
      <c r="O38" s="46">
        <f t="shared" si="6"/>
        <v>274740.8749</v>
      </c>
    </row>
    <row r="39" spans="2:15" ht="12" customHeight="1">
      <c r="B39" s="7" t="s">
        <v>39</v>
      </c>
      <c r="C39" s="15" t="s">
        <v>40</v>
      </c>
      <c r="D39" s="45">
        <v>68740.2945</v>
      </c>
      <c r="E39" s="52">
        <f t="shared" si="0"/>
        <v>57.22783468999393</v>
      </c>
      <c r="F39" s="45">
        <v>20703.7272</v>
      </c>
      <c r="G39" s="52">
        <f t="shared" si="1"/>
        <v>17.236316578020055</v>
      </c>
      <c r="H39" s="45">
        <v>12328.7845</v>
      </c>
      <c r="I39" s="52">
        <f t="shared" si="2"/>
        <v>10.26398921369997</v>
      </c>
      <c r="J39" s="45">
        <f t="shared" si="8"/>
        <v>101772.8062</v>
      </c>
      <c r="K39" s="52">
        <f t="shared" si="3"/>
        <v>84.72814048171395</v>
      </c>
      <c r="L39" s="45">
        <v>18344.0825</v>
      </c>
      <c r="M39" s="52">
        <f t="shared" si="4"/>
        <v>15.27185951828604</v>
      </c>
      <c r="N39" s="45">
        <v>45774.8026</v>
      </c>
      <c r="O39" s="46">
        <f t="shared" si="6"/>
        <v>165891.6913</v>
      </c>
    </row>
    <row r="40" spans="2:15" ht="12" customHeight="1">
      <c r="B40" s="7" t="s">
        <v>41</v>
      </c>
      <c r="C40" s="15" t="s">
        <v>42</v>
      </c>
      <c r="D40" s="45">
        <v>68630.2147</v>
      </c>
      <c r="E40" s="52">
        <f aca="true" t="shared" si="9" ref="E40:E71">IF($O40-$N40=0,"",D40/($O40-$N40)*100)</f>
        <v>12.836425086839967</v>
      </c>
      <c r="F40" s="45">
        <v>55073.0928</v>
      </c>
      <c r="G40" s="52">
        <f aca="true" t="shared" si="10" ref="G40:G71">IF($O40-$N40=0,"",F40/($O40-$N40)*100)</f>
        <v>10.300734641702727</v>
      </c>
      <c r="H40" s="45">
        <v>373830.9337</v>
      </c>
      <c r="I40" s="52">
        <f aca="true" t="shared" si="11" ref="I40:I71">IF($O40-$N40=0,"",H40/($O40-$N40)*100)</f>
        <v>69.92041036968357</v>
      </c>
      <c r="J40" s="45">
        <f t="shared" si="8"/>
        <v>497534.2412</v>
      </c>
      <c r="K40" s="52">
        <f aca="true" t="shared" si="12" ref="K40:K71">IF($O40-$N40=0,"",J40/($O40-$N40)*100)</f>
        <v>93.05757009822625</v>
      </c>
      <c r="L40" s="45">
        <v>37117.8464</v>
      </c>
      <c r="M40" s="52">
        <f aca="true" t="shared" si="13" ref="M40:M71">IF($O40-$N40=0,"",L40/($O40-$N40)*100)</f>
        <v>6.942429901773754</v>
      </c>
      <c r="N40" s="45">
        <v>132095.1282</v>
      </c>
      <c r="O40" s="46">
        <f t="shared" si="6"/>
        <v>666747.2158</v>
      </c>
    </row>
    <row r="41" spans="2:15" ht="12" customHeight="1">
      <c r="B41" s="7" t="s">
        <v>1</v>
      </c>
      <c r="C41" s="15" t="s">
        <v>43</v>
      </c>
      <c r="D41" s="45">
        <v>29802.0367</v>
      </c>
      <c r="E41" s="52">
        <f t="shared" si="9"/>
        <v>36.54223839324566</v>
      </c>
      <c r="F41" s="45">
        <v>9887.2279</v>
      </c>
      <c r="G41" s="52">
        <f t="shared" si="10"/>
        <v>12.123380781225254</v>
      </c>
      <c r="H41" s="45">
        <v>33049.2517</v>
      </c>
      <c r="I41" s="52">
        <f t="shared" si="11"/>
        <v>40.52386239561203</v>
      </c>
      <c r="J41" s="45">
        <f t="shared" si="8"/>
        <v>72738.5163</v>
      </c>
      <c r="K41" s="52">
        <f t="shared" si="12"/>
        <v>89.18948157008295</v>
      </c>
      <c r="L41" s="45">
        <v>8816.5225</v>
      </c>
      <c r="M41" s="52">
        <f t="shared" si="13"/>
        <v>10.810518429917046</v>
      </c>
      <c r="N41" s="45">
        <v>20611.9969</v>
      </c>
      <c r="O41" s="46">
        <f t="shared" si="6"/>
        <v>102167.03570000001</v>
      </c>
    </row>
    <row r="42" spans="2:15" ht="12" customHeight="1">
      <c r="B42" s="7" t="s">
        <v>13</v>
      </c>
      <c r="C42" s="15" t="s">
        <v>44</v>
      </c>
      <c r="D42" s="45">
        <v>5416.6903</v>
      </c>
      <c r="E42" s="52">
        <f t="shared" si="9"/>
        <v>20.30325592886346</v>
      </c>
      <c r="F42" s="45">
        <v>8841.3482</v>
      </c>
      <c r="G42" s="52">
        <f t="shared" si="10"/>
        <v>33.139822533475154</v>
      </c>
      <c r="H42" s="45">
        <v>6035.2775</v>
      </c>
      <c r="I42" s="52">
        <f t="shared" si="11"/>
        <v>22.62189213295271</v>
      </c>
      <c r="J42" s="45">
        <f t="shared" si="8"/>
        <v>20293.316</v>
      </c>
      <c r="K42" s="52">
        <f t="shared" si="12"/>
        <v>76.06497059529133</v>
      </c>
      <c r="L42" s="45">
        <v>6385.6084</v>
      </c>
      <c r="M42" s="52">
        <f t="shared" si="13"/>
        <v>23.93502940470869</v>
      </c>
      <c r="N42" s="45">
        <v>14592.1025</v>
      </c>
      <c r="O42" s="46">
        <f t="shared" si="6"/>
        <v>41271.0269</v>
      </c>
    </row>
    <row r="43" spans="2:15" ht="12" customHeight="1">
      <c r="B43" s="7"/>
      <c r="C43" s="15" t="s">
        <v>45</v>
      </c>
      <c r="D43" s="45">
        <v>7705.2411</v>
      </c>
      <c r="E43" s="52">
        <f t="shared" si="9"/>
        <v>38.8795990887432</v>
      </c>
      <c r="F43" s="45">
        <v>4593.5064</v>
      </c>
      <c r="G43" s="52">
        <f t="shared" si="10"/>
        <v>23.178208822508626</v>
      </c>
      <c r="H43" s="45">
        <v>4920.3255</v>
      </c>
      <c r="I43" s="52">
        <f t="shared" si="11"/>
        <v>24.827293571140807</v>
      </c>
      <c r="J43" s="45">
        <f t="shared" si="8"/>
        <v>17219.073</v>
      </c>
      <c r="K43" s="52">
        <f t="shared" si="12"/>
        <v>86.88510148239263</v>
      </c>
      <c r="L43" s="45">
        <v>2599.1383</v>
      </c>
      <c r="M43" s="52">
        <f t="shared" si="13"/>
        <v>13.114898517607394</v>
      </c>
      <c r="N43" s="45">
        <v>28641.5374</v>
      </c>
      <c r="O43" s="46">
        <f t="shared" si="6"/>
        <v>48459.7487</v>
      </c>
    </row>
    <row r="44" spans="1:61" s="11" customFormat="1" ht="12" customHeight="1">
      <c r="A44" s="3"/>
      <c r="B44" s="16"/>
      <c r="C44" s="17" t="s">
        <v>2</v>
      </c>
      <c r="D44" s="47">
        <f>SUM(D34:D43)</f>
        <v>1101014.4181999997</v>
      </c>
      <c r="E44" s="53">
        <f t="shared" si="9"/>
        <v>30.849479511060647</v>
      </c>
      <c r="F44" s="47">
        <f>SUM(F34:F43)</f>
        <v>608821.4713999999</v>
      </c>
      <c r="G44" s="53">
        <f t="shared" si="10"/>
        <v>17.058655361256466</v>
      </c>
      <c r="H44" s="47">
        <f>SUM(H34:H43)</f>
        <v>1003815.4035999998</v>
      </c>
      <c r="I44" s="53">
        <f t="shared" si="11"/>
        <v>28.126046502526425</v>
      </c>
      <c r="J44" s="47">
        <f>SUM(J34:J43)</f>
        <v>2713651.2931999997</v>
      </c>
      <c r="K44" s="53">
        <f t="shared" si="12"/>
        <v>76.03418137484354</v>
      </c>
      <c r="L44" s="47">
        <f>SUM(L34:L43)</f>
        <v>855337.3434</v>
      </c>
      <c r="M44" s="53">
        <f t="shared" si="13"/>
        <v>23.965818625156448</v>
      </c>
      <c r="N44" s="47">
        <f>SUM(N34:N43)</f>
        <v>1135897.3954</v>
      </c>
      <c r="O44" s="48">
        <f t="shared" si="6"/>
        <v>4704886.032</v>
      </c>
      <c r="BI44" s="4"/>
    </row>
    <row r="45" spans="2:15" ht="12" customHeight="1">
      <c r="B45" s="13"/>
      <c r="C45" s="14" t="s">
        <v>46</v>
      </c>
      <c r="D45" s="45">
        <v>223252.7388</v>
      </c>
      <c r="E45" s="52">
        <f t="shared" si="9"/>
        <v>46.21044642489677</v>
      </c>
      <c r="F45" s="45">
        <v>27361.5728</v>
      </c>
      <c r="G45" s="52">
        <f t="shared" si="10"/>
        <v>5.663493763935463</v>
      </c>
      <c r="H45" s="45">
        <v>77195.4229</v>
      </c>
      <c r="I45" s="52">
        <f t="shared" si="11"/>
        <v>15.97845998818134</v>
      </c>
      <c r="J45" s="45">
        <f aca="true" t="shared" si="14" ref="J45:J63">SUM(D45,F45,H45)</f>
        <v>327809.7345</v>
      </c>
      <c r="K45" s="52">
        <f t="shared" si="12"/>
        <v>67.85240017701358</v>
      </c>
      <c r="L45" s="45">
        <v>155312.0617</v>
      </c>
      <c r="M45" s="52">
        <f t="shared" si="13"/>
        <v>32.147599822986415</v>
      </c>
      <c r="N45" s="45">
        <v>163955.1591</v>
      </c>
      <c r="O45" s="46">
        <f t="shared" si="6"/>
        <v>647076.9553</v>
      </c>
    </row>
    <row r="46" spans="2:15" ht="12" customHeight="1">
      <c r="B46" s="7"/>
      <c r="C46" s="15" t="s">
        <v>47</v>
      </c>
      <c r="D46" s="45">
        <v>15367.9337</v>
      </c>
      <c r="E46" s="52">
        <f t="shared" si="9"/>
        <v>0.9704212047888178</v>
      </c>
      <c r="F46" s="45">
        <v>83456.0504</v>
      </c>
      <c r="G46" s="52">
        <f t="shared" si="10"/>
        <v>5.269903069407716</v>
      </c>
      <c r="H46" s="45">
        <v>1400186.1181</v>
      </c>
      <c r="I46" s="52">
        <f t="shared" si="11"/>
        <v>88.41593972097758</v>
      </c>
      <c r="J46" s="45">
        <f t="shared" si="14"/>
        <v>1499010.1022</v>
      </c>
      <c r="K46" s="52">
        <f t="shared" si="12"/>
        <v>94.65626399517411</v>
      </c>
      <c r="L46" s="45">
        <v>84625.2949</v>
      </c>
      <c r="M46" s="52">
        <f t="shared" si="13"/>
        <v>5.343736004825879</v>
      </c>
      <c r="N46" s="45">
        <v>715557.552</v>
      </c>
      <c r="O46" s="46">
        <f t="shared" si="6"/>
        <v>2299192.9491000003</v>
      </c>
    </row>
    <row r="47" spans="2:15" ht="12" customHeight="1">
      <c r="B47" s="7"/>
      <c r="C47" s="15" t="s">
        <v>48</v>
      </c>
      <c r="D47" s="45">
        <v>130970.3529</v>
      </c>
      <c r="E47" s="52">
        <f t="shared" si="9"/>
        <v>20.759433205547893</v>
      </c>
      <c r="F47" s="45">
        <v>182505.405</v>
      </c>
      <c r="G47" s="52">
        <f t="shared" si="10"/>
        <v>28.927987753394586</v>
      </c>
      <c r="H47" s="45">
        <v>260964.32</v>
      </c>
      <c r="I47" s="52">
        <f t="shared" si="11"/>
        <v>41.364104548207465</v>
      </c>
      <c r="J47" s="45">
        <f t="shared" si="14"/>
        <v>574440.0778999999</v>
      </c>
      <c r="K47" s="52">
        <f t="shared" si="12"/>
        <v>91.05152550714993</v>
      </c>
      <c r="L47" s="45">
        <v>56455.5328</v>
      </c>
      <c r="M47" s="52">
        <f t="shared" si="13"/>
        <v>8.94847449285004</v>
      </c>
      <c r="N47" s="45">
        <v>127871.6445</v>
      </c>
      <c r="O47" s="46">
        <f t="shared" si="6"/>
        <v>758767.2552</v>
      </c>
    </row>
    <row r="48" spans="2:15" ht="12" customHeight="1">
      <c r="B48" s="7" t="s">
        <v>49</v>
      </c>
      <c r="C48" s="15" t="s">
        <v>50</v>
      </c>
      <c r="D48" s="45">
        <v>19919.8054</v>
      </c>
      <c r="E48" s="52">
        <f t="shared" si="9"/>
        <v>23.20528437575642</v>
      </c>
      <c r="F48" s="45">
        <v>23236.9929</v>
      </c>
      <c r="G48" s="52">
        <f t="shared" si="10"/>
        <v>27.06959317393396</v>
      </c>
      <c r="H48" s="45">
        <v>39238.2879</v>
      </c>
      <c r="I48" s="52">
        <f t="shared" si="11"/>
        <v>45.710066481738934</v>
      </c>
      <c r="J48" s="45">
        <f t="shared" si="14"/>
        <v>82395.0862</v>
      </c>
      <c r="K48" s="52">
        <f t="shared" si="12"/>
        <v>95.98494403142932</v>
      </c>
      <c r="L48" s="45">
        <v>3446.5914</v>
      </c>
      <c r="M48" s="52">
        <f t="shared" si="13"/>
        <v>4.015055968570678</v>
      </c>
      <c r="N48" s="45">
        <v>39471.2769</v>
      </c>
      <c r="O48" s="46">
        <f t="shared" si="6"/>
        <v>125312.9545</v>
      </c>
    </row>
    <row r="49" spans="2:15" ht="12" customHeight="1">
      <c r="B49" s="7"/>
      <c r="C49" s="15" t="s">
        <v>51</v>
      </c>
      <c r="D49" s="45">
        <v>10279.526</v>
      </c>
      <c r="E49" s="52">
        <f t="shared" si="9"/>
        <v>26.024211658192016</v>
      </c>
      <c r="F49" s="45">
        <v>15573.4661</v>
      </c>
      <c r="G49" s="52">
        <f t="shared" si="10"/>
        <v>39.42664068733112</v>
      </c>
      <c r="H49" s="45">
        <v>5374.6021</v>
      </c>
      <c r="I49" s="52">
        <f t="shared" si="11"/>
        <v>13.60663737111646</v>
      </c>
      <c r="J49" s="45">
        <f t="shared" si="14"/>
        <v>31227.5942</v>
      </c>
      <c r="K49" s="52">
        <f t="shared" si="12"/>
        <v>79.0574897166396</v>
      </c>
      <c r="L49" s="45">
        <v>8272.2613</v>
      </c>
      <c r="M49" s="52">
        <f t="shared" si="13"/>
        <v>20.942510283360406</v>
      </c>
      <c r="N49" s="45">
        <v>4991.1639</v>
      </c>
      <c r="O49" s="46">
        <f t="shared" si="6"/>
        <v>44491.0194</v>
      </c>
    </row>
    <row r="50" spans="2:15" ht="12" customHeight="1">
      <c r="B50" s="7"/>
      <c r="C50" s="15" t="s">
        <v>52</v>
      </c>
      <c r="D50" s="45">
        <v>52464.9523</v>
      </c>
      <c r="E50" s="52">
        <f t="shared" si="9"/>
        <v>23.59779851181088</v>
      </c>
      <c r="F50" s="45">
        <v>51028.9372</v>
      </c>
      <c r="G50" s="52">
        <f t="shared" si="10"/>
        <v>22.951904567298172</v>
      </c>
      <c r="H50" s="45">
        <v>47926.4491</v>
      </c>
      <c r="I50" s="52">
        <f t="shared" si="11"/>
        <v>21.556460830868986</v>
      </c>
      <c r="J50" s="45">
        <f t="shared" si="14"/>
        <v>151420.3386</v>
      </c>
      <c r="K50" s="52">
        <f t="shared" si="12"/>
        <v>68.10616390997804</v>
      </c>
      <c r="L50" s="45">
        <v>70909.521</v>
      </c>
      <c r="M50" s="52">
        <f t="shared" si="13"/>
        <v>31.89383609002199</v>
      </c>
      <c r="N50" s="45">
        <v>169368.2041</v>
      </c>
      <c r="O50" s="46">
        <f t="shared" si="6"/>
        <v>391698.06369999994</v>
      </c>
    </row>
    <row r="51" spans="2:15" ht="12" customHeight="1">
      <c r="B51" s="7" t="s">
        <v>53</v>
      </c>
      <c r="C51" s="15" t="s">
        <v>54</v>
      </c>
      <c r="D51" s="45">
        <v>36497.7624</v>
      </c>
      <c r="E51" s="52">
        <f t="shared" si="9"/>
        <v>46.24060379568882</v>
      </c>
      <c r="F51" s="45">
        <v>5973.7225</v>
      </c>
      <c r="G51" s="52">
        <f t="shared" si="10"/>
        <v>7.568369049054134</v>
      </c>
      <c r="H51" s="45">
        <v>2530.2716</v>
      </c>
      <c r="I51" s="52">
        <f t="shared" si="11"/>
        <v>3.2057112233018326</v>
      </c>
      <c r="J51" s="45">
        <f t="shared" si="14"/>
        <v>45001.756499999996</v>
      </c>
      <c r="K51" s="52">
        <f t="shared" si="12"/>
        <v>57.01468406804479</v>
      </c>
      <c r="L51" s="45">
        <v>33928.3599</v>
      </c>
      <c r="M51" s="52">
        <f t="shared" si="13"/>
        <v>42.985315931955235</v>
      </c>
      <c r="N51" s="45">
        <v>121910.627</v>
      </c>
      <c r="O51" s="46">
        <f t="shared" si="6"/>
        <v>200840.74339999998</v>
      </c>
    </row>
    <row r="52" spans="2:15" ht="12" customHeight="1">
      <c r="B52" s="7"/>
      <c r="C52" s="15" t="s">
        <v>55</v>
      </c>
      <c r="D52" s="45">
        <v>73408.3872</v>
      </c>
      <c r="E52" s="52">
        <f t="shared" si="9"/>
        <v>57.96215870005405</v>
      </c>
      <c r="F52" s="45">
        <v>6492.0969</v>
      </c>
      <c r="G52" s="52">
        <f t="shared" si="10"/>
        <v>5.126062091361802</v>
      </c>
      <c r="H52" s="45">
        <v>14940.6534</v>
      </c>
      <c r="I52" s="52">
        <f t="shared" si="11"/>
        <v>11.796915263836528</v>
      </c>
      <c r="J52" s="45">
        <f t="shared" si="14"/>
        <v>94841.1375</v>
      </c>
      <c r="K52" s="52">
        <f t="shared" si="12"/>
        <v>74.88513605525237</v>
      </c>
      <c r="L52" s="45">
        <v>31807.6776</v>
      </c>
      <c r="M52" s="52">
        <f t="shared" si="13"/>
        <v>25.11486394474764</v>
      </c>
      <c r="N52" s="45">
        <v>153601.8303</v>
      </c>
      <c r="O52" s="46">
        <f t="shared" si="6"/>
        <v>280250.6454</v>
      </c>
    </row>
    <row r="53" spans="2:15" ht="12" customHeight="1">
      <c r="B53" s="7"/>
      <c r="C53" s="15" t="s">
        <v>56</v>
      </c>
      <c r="D53" s="45">
        <v>74031.8521</v>
      </c>
      <c r="E53" s="52">
        <f t="shared" si="9"/>
        <v>41.87157247821946</v>
      </c>
      <c r="F53" s="45">
        <v>15196.868</v>
      </c>
      <c r="G53" s="52">
        <f t="shared" si="10"/>
        <v>8.595175479932832</v>
      </c>
      <c r="H53" s="45">
        <v>20407.5681</v>
      </c>
      <c r="I53" s="52">
        <f t="shared" si="11"/>
        <v>11.542288117405473</v>
      </c>
      <c r="J53" s="45">
        <f t="shared" si="14"/>
        <v>109636.28820000001</v>
      </c>
      <c r="K53" s="52">
        <f t="shared" si="12"/>
        <v>62.009036075557766</v>
      </c>
      <c r="L53" s="45">
        <v>67170.6663</v>
      </c>
      <c r="M53" s="52">
        <f t="shared" si="13"/>
        <v>37.99096392444224</v>
      </c>
      <c r="N53" s="45">
        <v>265536.0401</v>
      </c>
      <c r="O53" s="46">
        <f t="shared" si="6"/>
        <v>442342.9946</v>
      </c>
    </row>
    <row r="54" spans="2:15" ht="12" customHeight="1">
      <c r="B54" s="7" t="s">
        <v>41</v>
      </c>
      <c r="C54" s="15" t="s">
        <v>57</v>
      </c>
      <c r="D54" s="45">
        <v>16597.7624</v>
      </c>
      <c r="E54" s="52">
        <f t="shared" si="9"/>
        <v>24.091289790541314</v>
      </c>
      <c r="F54" s="45">
        <v>3776.6808</v>
      </c>
      <c r="G54" s="52">
        <f t="shared" si="10"/>
        <v>5.481769735369474</v>
      </c>
      <c r="H54" s="45">
        <v>13061.6368</v>
      </c>
      <c r="I54" s="52">
        <f t="shared" si="11"/>
        <v>18.958680676595222</v>
      </c>
      <c r="J54" s="45">
        <f t="shared" si="14"/>
        <v>33436.08</v>
      </c>
      <c r="K54" s="52">
        <f t="shared" si="12"/>
        <v>48.531740202506015</v>
      </c>
      <c r="L54" s="45">
        <v>35459.2035</v>
      </c>
      <c r="M54" s="52">
        <f t="shared" si="13"/>
        <v>51.468259797493964</v>
      </c>
      <c r="N54" s="45">
        <v>136399.3016</v>
      </c>
      <c r="O54" s="46">
        <f t="shared" si="6"/>
        <v>205294.58510000003</v>
      </c>
    </row>
    <row r="55" spans="2:15" ht="12" customHeight="1">
      <c r="B55" s="7"/>
      <c r="C55" s="15" t="s">
        <v>58</v>
      </c>
      <c r="D55" s="45">
        <v>21587.9566</v>
      </c>
      <c r="E55" s="52">
        <f t="shared" si="9"/>
        <v>9.744594882449869</v>
      </c>
      <c r="F55" s="45">
        <v>8818.007</v>
      </c>
      <c r="G55" s="52">
        <f t="shared" si="10"/>
        <v>3.980363101415866</v>
      </c>
      <c r="H55" s="45">
        <v>145255.1411</v>
      </c>
      <c r="I55" s="52">
        <f t="shared" si="11"/>
        <v>65.56676626877199</v>
      </c>
      <c r="J55" s="45">
        <f t="shared" si="14"/>
        <v>175661.10470000003</v>
      </c>
      <c r="K55" s="52">
        <f t="shared" si="12"/>
        <v>79.29172425263774</v>
      </c>
      <c r="L55" s="45">
        <v>45876.6489</v>
      </c>
      <c r="M55" s="52">
        <f t="shared" si="13"/>
        <v>20.708275747362276</v>
      </c>
      <c r="N55" s="45">
        <v>245202.996</v>
      </c>
      <c r="O55" s="46">
        <f t="shared" si="6"/>
        <v>466740.74960000004</v>
      </c>
    </row>
    <row r="56" spans="2:15" ht="12" customHeight="1">
      <c r="B56" s="7"/>
      <c r="C56" s="15" t="s">
        <v>59</v>
      </c>
      <c r="D56" s="45">
        <v>23738.9064</v>
      </c>
      <c r="E56" s="52">
        <f t="shared" si="9"/>
        <v>91.44742968398198</v>
      </c>
      <c r="F56" s="45">
        <v>613.1446</v>
      </c>
      <c r="G56" s="52">
        <f t="shared" si="10"/>
        <v>2.3619663328135982</v>
      </c>
      <c r="H56" s="45">
        <v>1492.4551</v>
      </c>
      <c r="I56" s="52">
        <f t="shared" si="11"/>
        <v>5.749261592511704</v>
      </c>
      <c r="J56" s="45">
        <f t="shared" si="14"/>
        <v>25844.5061</v>
      </c>
      <c r="K56" s="52">
        <f t="shared" si="12"/>
        <v>99.55865760930728</v>
      </c>
      <c r="L56" s="45">
        <v>114.5684</v>
      </c>
      <c r="M56" s="52">
        <f t="shared" si="13"/>
        <v>0.4413423906927036</v>
      </c>
      <c r="N56" s="45">
        <v>13115.4805</v>
      </c>
      <c r="O56" s="46">
        <f t="shared" si="6"/>
        <v>39074.555</v>
      </c>
    </row>
    <row r="57" spans="2:15" ht="12" customHeight="1">
      <c r="B57" s="7" t="s">
        <v>1</v>
      </c>
      <c r="C57" s="15" t="s">
        <v>60</v>
      </c>
      <c r="D57" s="45">
        <v>3907.5863</v>
      </c>
      <c r="E57" s="52">
        <f t="shared" si="9"/>
        <v>23.55843427067987</v>
      </c>
      <c r="F57" s="45">
        <v>1026.3152</v>
      </c>
      <c r="G57" s="52">
        <f t="shared" si="10"/>
        <v>6.187548354389426</v>
      </c>
      <c r="H57" s="45">
        <v>2440.0289</v>
      </c>
      <c r="I57" s="52">
        <f t="shared" si="11"/>
        <v>14.710682259073666</v>
      </c>
      <c r="J57" s="45">
        <f t="shared" si="14"/>
        <v>7373.930399999999</v>
      </c>
      <c r="K57" s="52">
        <f t="shared" si="12"/>
        <v>44.45666488414296</v>
      </c>
      <c r="L57" s="45">
        <v>9212.8523</v>
      </c>
      <c r="M57" s="52">
        <f t="shared" si="13"/>
        <v>55.54333511585704</v>
      </c>
      <c r="N57" s="45">
        <v>234.5775</v>
      </c>
      <c r="O57" s="46">
        <f t="shared" si="6"/>
        <v>16821.3602</v>
      </c>
    </row>
    <row r="58" spans="2:15" ht="12" customHeight="1">
      <c r="B58" s="7"/>
      <c r="C58" s="15" t="s">
        <v>61</v>
      </c>
      <c r="D58" s="45">
        <v>132477.9445</v>
      </c>
      <c r="E58" s="52">
        <f t="shared" si="9"/>
        <v>40.41165868062187</v>
      </c>
      <c r="F58" s="45">
        <v>44076.52</v>
      </c>
      <c r="G58" s="52">
        <f t="shared" si="10"/>
        <v>13.445296791041342</v>
      </c>
      <c r="H58" s="45">
        <v>53512.0361</v>
      </c>
      <c r="I58" s="52">
        <f t="shared" si="11"/>
        <v>16.323548393961648</v>
      </c>
      <c r="J58" s="45">
        <f t="shared" si="14"/>
        <v>230066.5006</v>
      </c>
      <c r="K58" s="52">
        <f t="shared" si="12"/>
        <v>70.18050386562486</v>
      </c>
      <c r="L58" s="45">
        <v>97754.6006</v>
      </c>
      <c r="M58" s="52">
        <f t="shared" si="13"/>
        <v>29.819496134375136</v>
      </c>
      <c r="N58" s="45">
        <v>114424.8956</v>
      </c>
      <c r="O58" s="46">
        <f t="shared" si="6"/>
        <v>442245.9968</v>
      </c>
    </row>
    <row r="59" spans="2:15" ht="12" customHeight="1">
      <c r="B59" s="7"/>
      <c r="C59" s="15" t="s">
        <v>62</v>
      </c>
      <c r="D59" s="45">
        <v>42977.6149</v>
      </c>
      <c r="E59" s="52">
        <f t="shared" si="9"/>
        <v>48.84140418915631</v>
      </c>
      <c r="F59" s="45">
        <v>4808.0959</v>
      </c>
      <c r="G59" s="52">
        <f t="shared" si="10"/>
        <v>5.464103947567487</v>
      </c>
      <c r="H59" s="45">
        <v>1262.7873</v>
      </c>
      <c r="I59" s="52">
        <f t="shared" si="11"/>
        <v>1.435079751813621</v>
      </c>
      <c r="J59" s="45">
        <f t="shared" si="14"/>
        <v>49048.4981</v>
      </c>
      <c r="K59" s="52">
        <f t="shared" si="12"/>
        <v>55.740587888537405</v>
      </c>
      <c r="L59" s="45">
        <v>38945.7265</v>
      </c>
      <c r="M59" s="52">
        <f t="shared" si="13"/>
        <v>44.259412111462595</v>
      </c>
      <c r="N59" s="45">
        <v>33724.6576</v>
      </c>
      <c r="O59" s="46">
        <f t="shared" si="6"/>
        <v>121718.8822</v>
      </c>
    </row>
    <row r="60" spans="2:15" ht="12" customHeight="1">
      <c r="B60" s="7" t="s">
        <v>13</v>
      </c>
      <c r="C60" s="15" t="s">
        <v>63</v>
      </c>
      <c r="D60" s="45">
        <v>21067.7324</v>
      </c>
      <c r="E60" s="52">
        <f t="shared" si="9"/>
        <v>36.04844055499089</v>
      </c>
      <c r="F60" s="45">
        <v>9106.9883</v>
      </c>
      <c r="G60" s="52">
        <f t="shared" si="10"/>
        <v>15.582727183659669</v>
      </c>
      <c r="H60" s="45">
        <v>15866.8008</v>
      </c>
      <c r="I60" s="52">
        <f t="shared" si="11"/>
        <v>27.14926383993191</v>
      </c>
      <c r="J60" s="45">
        <f t="shared" si="14"/>
        <v>46041.5215</v>
      </c>
      <c r="K60" s="52">
        <f t="shared" si="12"/>
        <v>78.78043157858248</v>
      </c>
      <c r="L60" s="45">
        <v>12401.3184</v>
      </c>
      <c r="M60" s="52">
        <f t="shared" si="13"/>
        <v>21.21956842141752</v>
      </c>
      <c r="N60" s="45">
        <v>10005.2559</v>
      </c>
      <c r="O60" s="46">
        <f t="shared" si="6"/>
        <v>68448.09580000001</v>
      </c>
    </row>
    <row r="61" spans="2:15" ht="12" customHeight="1">
      <c r="B61" s="7"/>
      <c r="C61" s="15" t="s">
        <v>64</v>
      </c>
      <c r="D61" s="45">
        <v>162543.0298</v>
      </c>
      <c r="E61" s="52">
        <f t="shared" si="9"/>
        <v>49.53769355137113</v>
      </c>
      <c r="F61" s="45">
        <v>55841.807</v>
      </c>
      <c r="G61" s="52">
        <f t="shared" si="10"/>
        <v>17.01872006400124</v>
      </c>
      <c r="H61" s="45">
        <v>55349.8145</v>
      </c>
      <c r="I61" s="52">
        <f t="shared" si="11"/>
        <v>16.8687771613461</v>
      </c>
      <c r="J61" s="45">
        <f t="shared" si="14"/>
        <v>273734.65129999997</v>
      </c>
      <c r="K61" s="52">
        <f t="shared" si="12"/>
        <v>83.42519077671847</v>
      </c>
      <c r="L61" s="45">
        <v>54385.2472</v>
      </c>
      <c r="M61" s="52">
        <f t="shared" si="13"/>
        <v>16.57480922328153</v>
      </c>
      <c r="N61" s="45">
        <v>82849.9332</v>
      </c>
      <c r="O61" s="46">
        <f t="shared" si="6"/>
        <v>410969.8317</v>
      </c>
    </row>
    <row r="62" spans="2:15" ht="12" customHeight="1">
      <c r="B62" s="7"/>
      <c r="C62" s="15" t="s">
        <v>65</v>
      </c>
      <c r="D62" s="45">
        <v>29785.8118</v>
      </c>
      <c r="E62" s="52">
        <f t="shared" si="9"/>
        <v>57.43757883567695</v>
      </c>
      <c r="F62" s="45">
        <v>8587.0877</v>
      </c>
      <c r="G62" s="52">
        <f t="shared" si="10"/>
        <v>16.558941889830308</v>
      </c>
      <c r="H62" s="45">
        <v>3783.3559</v>
      </c>
      <c r="I62" s="52">
        <f t="shared" si="11"/>
        <v>7.295648150495383</v>
      </c>
      <c r="J62" s="45">
        <f t="shared" si="14"/>
        <v>42156.2554</v>
      </c>
      <c r="K62" s="52">
        <f t="shared" si="12"/>
        <v>81.29216887600265</v>
      </c>
      <c r="L62" s="45">
        <v>9701.4524</v>
      </c>
      <c r="M62" s="52">
        <f t="shared" si="13"/>
        <v>18.707831123997344</v>
      </c>
      <c r="N62" s="45">
        <v>17258.3894</v>
      </c>
      <c r="O62" s="46">
        <f t="shared" si="6"/>
        <v>69116.0972</v>
      </c>
    </row>
    <row r="63" spans="2:15" ht="12" customHeight="1">
      <c r="B63" s="7"/>
      <c r="C63" s="18" t="s">
        <v>66</v>
      </c>
      <c r="D63" s="45">
        <v>238534.3705</v>
      </c>
      <c r="E63" s="52">
        <f t="shared" si="9"/>
        <v>51.47694109722257</v>
      </c>
      <c r="F63" s="45">
        <v>101209.6442</v>
      </c>
      <c r="G63" s="52">
        <f t="shared" si="10"/>
        <v>21.84156053500162</v>
      </c>
      <c r="H63" s="45">
        <v>39906.0826</v>
      </c>
      <c r="I63" s="52">
        <f t="shared" si="11"/>
        <v>8.61193738711587</v>
      </c>
      <c r="J63" s="45">
        <f t="shared" si="14"/>
        <v>379650.0973</v>
      </c>
      <c r="K63" s="52">
        <f t="shared" si="12"/>
        <v>81.93043901934007</v>
      </c>
      <c r="L63" s="45">
        <v>83730.9145</v>
      </c>
      <c r="M63" s="52">
        <f t="shared" si="13"/>
        <v>18.069560980659936</v>
      </c>
      <c r="N63" s="45">
        <v>117180.3179</v>
      </c>
      <c r="O63" s="46">
        <f t="shared" si="6"/>
        <v>580561.3297</v>
      </c>
    </row>
    <row r="64" spans="1:61" s="11" customFormat="1" ht="12" customHeight="1">
      <c r="A64" s="3"/>
      <c r="B64" s="16"/>
      <c r="C64" s="17" t="s">
        <v>2</v>
      </c>
      <c r="D64" s="47">
        <f>SUM(D45:D63)</f>
        <v>1329412.0264</v>
      </c>
      <c r="E64" s="53">
        <f t="shared" si="9"/>
        <v>26.178258833130485</v>
      </c>
      <c r="F64" s="47">
        <f>SUM(F45:F63)</f>
        <v>648689.4025000001</v>
      </c>
      <c r="G64" s="53">
        <f t="shared" si="10"/>
        <v>12.773736617186483</v>
      </c>
      <c r="H64" s="47">
        <f>SUM(H45:H63)</f>
        <v>2200693.8323</v>
      </c>
      <c r="I64" s="53">
        <f t="shared" si="11"/>
        <v>43.335197523697715</v>
      </c>
      <c r="J64" s="47">
        <f>SUM(J45:J63)</f>
        <v>4178795.2611999996</v>
      </c>
      <c r="K64" s="53">
        <f t="shared" si="12"/>
        <v>82.28719297401467</v>
      </c>
      <c r="L64" s="47">
        <f>SUM(L45:L63)</f>
        <v>899510.4995999999</v>
      </c>
      <c r="M64" s="53">
        <f t="shared" si="13"/>
        <v>17.712807025985327</v>
      </c>
      <c r="N64" s="47">
        <f>SUM(N45:N63)</f>
        <v>2532659.3031</v>
      </c>
      <c r="O64" s="48">
        <f t="shared" si="6"/>
        <v>7610965.0638999995</v>
      </c>
      <c r="BI64" s="4"/>
    </row>
    <row r="65" spans="2:15" ht="12" customHeight="1">
      <c r="B65" s="7"/>
      <c r="C65" s="15" t="s">
        <v>67</v>
      </c>
      <c r="D65" s="45">
        <v>9819.0424</v>
      </c>
      <c r="E65" s="52">
        <f t="shared" si="9"/>
        <v>45.22888019980806</v>
      </c>
      <c r="F65" s="45">
        <v>4270.5611</v>
      </c>
      <c r="G65" s="52">
        <f t="shared" si="10"/>
        <v>19.671235596035366</v>
      </c>
      <c r="H65" s="45">
        <v>1948.7186</v>
      </c>
      <c r="I65" s="52">
        <f t="shared" si="11"/>
        <v>8.976268409080063</v>
      </c>
      <c r="J65" s="45">
        <f aca="true" t="shared" si="15" ref="J65:J71">SUM(D65,F65,H65)</f>
        <v>16038.322100000001</v>
      </c>
      <c r="K65" s="52">
        <f t="shared" si="12"/>
        <v>73.87638420492351</v>
      </c>
      <c r="L65" s="45">
        <v>5671.3518</v>
      </c>
      <c r="M65" s="52">
        <f t="shared" si="13"/>
        <v>26.1236157950765</v>
      </c>
      <c r="N65" s="45">
        <v>11341.4642</v>
      </c>
      <c r="O65" s="46">
        <f t="shared" si="6"/>
        <v>33051.138100000004</v>
      </c>
    </row>
    <row r="66" spans="2:15" ht="12" customHeight="1">
      <c r="B66" s="7" t="s">
        <v>68</v>
      </c>
      <c r="C66" s="15" t="s">
        <v>98</v>
      </c>
      <c r="D66" s="45">
        <v>100334.1972</v>
      </c>
      <c r="E66" s="52">
        <f t="shared" si="9"/>
        <v>24.281952018757703</v>
      </c>
      <c r="F66" s="45">
        <v>129496.4855</v>
      </c>
      <c r="G66" s="52">
        <f t="shared" si="10"/>
        <v>31.3395386145448</v>
      </c>
      <c r="H66" s="45">
        <v>100640.0486</v>
      </c>
      <c r="I66" s="52">
        <f t="shared" si="11"/>
        <v>24.355971338460495</v>
      </c>
      <c r="J66" s="45">
        <f t="shared" si="15"/>
        <v>330470.7313</v>
      </c>
      <c r="K66" s="52">
        <f t="shared" si="12"/>
        <v>79.97746197176299</v>
      </c>
      <c r="L66" s="45">
        <v>82734.0931</v>
      </c>
      <c r="M66" s="52">
        <f t="shared" si="13"/>
        <v>20.022538028237022</v>
      </c>
      <c r="N66" s="45">
        <v>193593.165</v>
      </c>
      <c r="O66" s="46">
        <f t="shared" si="6"/>
        <v>606797.9894</v>
      </c>
    </row>
    <row r="67" spans="2:15" ht="12" customHeight="1">
      <c r="B67" s="7" t="s">
        <v>41</v>
      </c>
      <c r="C67" s="15" t="s">
        <v>99</v>
      </c>
      <c r="D67" s="45">
        <v>11696.635</v>
      </c>
      <c r="E67" s="52">
        <f t="shared" si="9"/>
        <v>56.650240054468085</v>
      </c>
      <c r="F67" s="45">
        <v>5117.2518</v>
      </c>
      <c r="G67" s="52">
        <f t="shared" si="10"/>
        <v>24.78435403764919</v>
      </c>
      <c r="H67" s="45">
        <v>722.0191</v>
      </c>
      <c r="I67" s="52">
        <f t="shared" si="11"/>
        <v>3.496950647678669</v>
      </c>
      <c r="J67" s="45">
        <f t="shared" si="15"/>
        <v>17535.9059</v>
      </c>
      <c r="K67" s="52">
        <f t="shared" si="12"/>
        <v>84.93154473979595</v>
      </c>
      <c r="L67" s="45">
        <v>3111.1999</v>
      </c>
      <c r="M67" s="52">
        <f t="shared" si="13"/>
        <v>15.068455260204075</v>
      </c>
      <c r="N67" s="45">
        <v>4133.2868</v>
      </c>
      <c r="O67" s="46">
        <f t="shared" si="6"/>
        <v>24780.3926</v>
      </c>
    </row>
    <row r="68" spans="2:15" ht="12" customHeight="1">
      <c r="B68" s="7" t="s">
        <v>1</v>
      </c>
      <c r="C68" s="15" t="s">
        <v>69</v>
      </c>
      <c r="D68" s="45">
        <v>16021.3487</v>
      </c>
      <c r="E68" s="52">
        <f t="shared" si="9"/>
        <v>54.639288212456115</v>
      </c>
      <c r="F68" s="45">
        <v>4603.5944</v>
      </c>
      <c r="G68" s="52">
        <f t="shared" si="10"/>
        <v>15.700121503182125</v>
      </c>
      <c r="H68" s="45">
        <v>2788.6447</v>
      </c>
      <c r="I68" s="52">
        <f t="shared" si="11"/>
        <v>9.510407914998954</v>
      </c>
      <c r="J68" s="45">
        <f t="shared" si="15"/>
        <v>23413.5878</v>
      </c>
      <c r="K68" s="52">
        <f t="shared" si="12"/>
        <v>79.8498176306372</v>
      </c>
      <c r="L68" s="45">
        <v>5908.4426</v>
      </c>
      <c r="M68" s="52">
        <f t="shared" si="13"/>
        <v>20.150182369362795</v>
      </c>
      <c r="N68" s="45">
        <v>6799.0138</v>
      </c>
      <c r="O68" s="46">
        <f t="shared" si="6"/>
        <v>36121.044200000004</v>
      </c>
    </row>
    <row r="69" spans="2:15" ht="12" customHeight="1">
      <c r="B69" s="7" t="s">
        <v>13</v>
      </c>
      <c r="C69" s="15" t="s">
        <v>70</v>
      </c>
      <c r="D69" s="45">
        <v>24431.3286</v>
      </c>
      <c r="E69" s="52">
        <f t="shared" si="9"/>
        <v>52.1716843662596</v>
      </c>
      <c r="F69" s="45">
        <v>10821.6365</v>
      </c>
      <c r="G69" s="52">
        <f t="shared" si="10"/>
        <v>23.10897671788485</v>
      </c>
      <c r="H69" s="45">
        <v>9240.4671</v>
      </c>
      <c r="I69" s="52">
        <f t="shared" si="11"/>
        <v>19.732481226502195</v>
      </c>
      <c r="J69" s="45">
        <f t="shared" si="15"/>
        <v>44493.4322</v>
      </c>
      <c r="K69" s="52">
        <f t="shared" si="12"/>
        <v>95.01314231064664</v>
      </c>
      <c r="L69" s="45">
        <v>2335.2813</v>
      </c>
      <c r="M69" s="52">
        <f t="shared" si="13"/>
        <v>4.986857689353349</v>
      </c>
      <c r="N69" s="45">
        <v>34655.7783</v>
      </c>
      <c r="O69" s="46">
        <f t="shared" si="6"/>
        <v>81484.4918</v>
      </c>
    </row>
    <row r="70" spans="2:15" ht="12" customHeight="1">
      <c r="B70" s="7"/>
      <c r="C70" s="15" t="s">
        <v>71</v>
      </c>
      <c r="D70" s="45">
        <v>154431.8493</v>
      </c>
      <c r="E70" s="52">
        <f t="shared" si="9"/>
        <v>23.066546736518404</v>
      </c>
      <c r="F70" s="45">
        <v>188868.2439</v>
      </c>
      <c r="G70" s="52">
        <f t="shared" si="10"/>
        <v>28.2101017031822</v>
      </c>
      <c r="H70" s="45">
        <v>234082.8784</v>
      </c>
      <c r="I70" s="52">
        <f t="shared" si="11"/>
        <v>34.96353685659292</v>
      </c>
      <c r="J70" s="45">
        <f t="shared" si="15"/>
        <v>577382.9716</v>
      </c>
      <c r="K70" s="52">
        <f t="shared" si="12"/>
        <v>86.24018529629353</v>
      </c>
      <c r="L70" s="45">
        <v>92122.7462</v>
      </c>
      <c r="M70" s="52">
        <f t="shared" si="13"/>
        <v>13.759814703706477</v>
      </c>
      <c r="N70" s="45">
        <v>416178.2499</v>
      </c>
      <c r="O70" s="46">
        <f t="shared" si="6"/>
        <v>1085683.9677</v>
      </c>
    </row>
    <row r="71" spans="2:15" ht="12" customHeight="1">
      <c r="B71" s="7"/>
      <c r="C71" s="15" t="s">
        <v>72</v>
      </c>
      <c r="D71" s="45">
        <v>125785.8448</v>
      </c>
      <c r="E71" s="52">
        <f t="shared" si="9"/>
        <v>31.59591726631636</v>
      </c>
      <c r="F71" s="45">
        <v>93916.5149</v>
      </c>
      <c r="G71" s="52">
        <f t="shared" si="10"/>
        <v>23.59071833113902</v>
      </c>
      <c r="H71" s="45">
        <v>69811.1835</v>
      </c>
      <c r="I71" s="52">
        <f t="shared" si="11"/>
        <v>17.53574403890023</v>
      </c>
      <c r="J71" s="45">
        <f t="shared" si="15"/>
        <v>289513.5432</v>
      </c>
      <c r="K71" s="52">
        <f t="shared" si="12"/>
        <v>72.72237963635561</v>
      </c>
      <c r="L71" s="45">
        <v>108594.3634</v>
      </c>
      <c r="M71" s="52">
        <f t="shared" si="13"/>
        <v>27.277620363644395</v>
      </c>
      <c r="N71" s="45">
        <v>154257.4401</v>
      </c>
      <c r="O71" s="46">
        <f t="shared" si="6"/>
        <v>552365.3467</v>
      </c>
    </row>
    <row r="72" spans="1:61" s="11" customFormat="1" ht="12" customHeight="1">
      <c r="A72" s="3"/>
      <c r="B72" s="16"/>
      <c r="C72" s="17" t="s">
        <v>2</v>
      </c>
      <c r="D72" s="47">
        <f>SUM(D65:D71)</f>
        <v>442520.246</v>
      </c>
      <c r="E72" s="53">
        <f aca="true" t="shared" si="16" ref="E72:E102">IF($O72-$N72=0,"",D72/($O72-$N72)*100)</f>
        <v>27.6691714907837</v>
      </c>
      <c r="F72" s="47">
        <f>SUM(F65:F71)</f>
        <v>437094.2881</v>
      </c>
      <c r="G72" s="53">
        <f aca="true" t="shared" si="17" ref="G72:G102">IF($O72-$N72=0,"",F72/($O72-$N72)*100)</f>
        <v>27.32990620067792</v>
      </c>
      <c r="H72" s="47">
        <f>SUM(H65:H71)</f>
        <v>419233.95999999996</v>
      </c>
      <c r="I72" s="53">
        <f aca="true" t="shared" si="18" ref="I72:I102">IF($O72-$N72=0,"",H72/($O72-$N72)*100)</f>
        <v>26.213165248037836</v>
      </c>
      <c r="J72" s="47">
        <f>SUM(J65:J71)</f>
        <v>1298848.4941</v>
      </c>
      <c r="K72" s="53">
        <f aca="true" t="shared" si="19" ref="K72:K102">IF($O72-$N72=0,"",J72/($O72-$N72)*100)</f>
        <v>81.21224293949948</v>
      </c>
      <c r="L72" s="47">
        <f>SUM(L65:L71)</f>
        <v>300477.47829999996</v>
      </c>
      <c r="M72" s="53">
        <f aca="true" t="shared" si="20" ref="M72:M102">IF($O72-$N72=0,"",L72/($O72-$N72)*100)</f>
        <v>18.787757060500546</v>
      </c>
      <c r="N72" s="47">
        <f>SUM(N65:N71)</f>
        <v>820958.3981</v>
      </c>
      <c r="O72" s="48">
        <f t="shared" si="6"/>
        <v>2420284.3704999997</v>
      </c>
      <c r="BI72" s="4"/>
    </row>
    <row r="73" spans="2:15" ht="12" customHeight="1">
      <c r="B73" s="13"/>
      <c r="C73" s="14" t="s">
        <v>73</v>
      </c>
      <c r="D73" s="45">
        <v>17136.6212</v>
      </c>
      <c r="E73" s="52">
        <f t="shared" si="16"/>
        <v>18.188690026152255</v>
      </c>
      <c r="F73" s="45">
        <v>22767.0754</v>
      </c>
      <c r="G73" s="52">
        <f t="shared" si="17"/>
        <v>24.164814779977537</v>
      </c>
      <c r="H73" s="45">
        <v>34824.5671</v>
      </c>
      <c r="I73" s="52">
        <f t="shared" si="18"/>
        <v>36.96255223735936</v>
      </c>
      <c r="J73" s="45">
        <f aca="true" t="shared" si="21" ref="J73:J81">SUM(D73,F73,H73)</f>
        <v>74728.26370000001</v>
      </c>
      <c r="K73" s="52">
        <f t="shared" si="19"/>
        <v>79.31605704348917</v>
      </c>
      <c r="L73" s="45">
        <v>19487.5439</v>
      </c>
      <c r="M73" s="52">
        <f t="shared" si="20"/>
        <v>20.68394295651083</v>
      </c>
      <c r="N73" s="45">
        <v>83292.7626</v>
      </c>
      <c r="O73" s="46">
        <f aca="true" t="shared" si="22" ref="O73:O101">SUM(J73,L73,N73)</f>
        <v>177508.57020000002</v>
      </c>
    </row>
    <row r="74" spans="2:15" ht="12" customHeight="1">
      <c r="B74" s="7" t="s">
        <v>74</v>
      </c>
      <c r="C74" s="15" t="s">
        <v>75</v>
      </c>
      <c r="D74" s="45">
        <v>1527.4295</v>
      </c>
      <c r="E74" s="52">
        <f t="shared" si="16"/>
        <v>35.06068084626595</v>
      </c>
      <c r="F74" s="45">
        <v>2281.0776</v>
      </c>
      <c r="G74" s="52">
        <f t="shared" si="17"/>
        <v>52.35995096282107</v>
      </c>
      <c r="H74" s="45">
        <v>299.708</v>
      </c>
      <c r="I74" s="52">
        <f t="shared" si="18"/>
        <v>6.8795100101658875</v>
      </c>
      <c r="J74" s="45">
        <f t="shared" si="21"/>
        <v>4108.215099999999</v>
      </c>
      <c r="K74" s="52">
        <f t="shared" si="19"/>
        <v>94.30014181925289</v>
      </c>
      <c r="L74" s="45">
        <v>248.3161</v>
      </c>
      <c r="M74" s="52">
        <f t="shared" si="20"/>
        <v>5.699858180747105</v>
      </c>
      <c r="N74" s="45">
        <v>1530.9778</v>
      </c>
      <c r="O74" s="46">
        <f t="shared" si="22"/>
        <v>5887.508999999999</v>
      </c>
    </row>
    <row r="75" spans="2:15" ht="12" customHeight="1">
      <c r="B75" s="7"/>
      <c r="C75" s="15" t="s">
        <v>76</v>
      </c>
      <c r="D75" s="45">
        <v>8203.653</v>
      </c>
      <c r="E75" s="52">
        <f t="shared" si="16"/>
        <v>23.883470332693378</v>
      </c>
      <c r="F75" s="45">
        <v>14187.1245</v>
      </c>
      <c r="G75" s="52">
        <f t="shared" si="17"/>
        <v>41.303278807864906</v>
      </c>
      <c r="H75" s="45">
        <v>6102.2412</v>
      </c>
      <c r="I75" s="52">
        <f t="shared" si="18"/>
        <v>17.765585241494154</v>
      </c>
      <c r="J75" s="45">
        <f t="shared" si="21"/>
        <v>28493.0187</v>
      </c>
      <c r="K75" s="52">
        <f t="shared" si="19"/>
        <v>82.95233438205246</v>
      </c>
      <c r="L75" s="45">
        <v>5855.6454</v>
      </c>
      <c r="M75" s="52">
        <f t="shared" si="20"/>
        <v>17.047665617947576</v>
      </c>
      <c r="N75" s="45">
        <v>17044.4514</v>
      </c>
      <c r="O75" s="46">
        <f t="shared" si="22"/>
        <v>51393.1155</v>
      </c>
    </row>
    <row r="76" spans="2:15" ht="12" customHeight="1">
      <c r="B76" s="7" t="s">
        <v>41</v>
      </c>
      <c r="C76" s="15" t="s">
        <v>77</v>
      </c>
      <c r="D76" s="45">
        <v>4183.5468</v>
      </c>
      <c r="E76" s="52">
        <f t="shared" si="16"/>
        <v>25.260583537768582</v>
      </c>
      <c r="F76" s="45">
        <v>6859.8894</v>
      </c>
      <c r="G76" s="52">
        <f t="shared" si="17"/>
        <v>41.42054996218835</v>
      </c>
      <c r="H76" s="45">
        <v>3661.3265</v>
      </c>
      <c r="I76" s="52">
        <f t="shared" si="18"/>
        <v>22.107376428129324</v>
      </c>
      <c r="J76" s="45">
        <f t="shared" si="21"/>
        <v>14704.7627</v>
      </c>
      <c r="K76" s="52">
        <f t="shared" si="19"/>
        <v>88.78850992808624</v>
      </c>
      <c r="L76" s="45">
        <v>1856.7977</v>
      </c>
      <c r="M76" s="52">
        <f t="shared" si="20"/>
        <v>11.211490071913758</v>
      </c>
      <c r="N76" s="45">
        <v>8837.7143</v>
      </c>
      <c r="O76" s="46">
        <f t="shared" si="22"/>
        <v>25399.274699999998</v>
      </c>
    </row>
    <row r="77" spans="2:15" ht="12" customHeight="1">
      <c r="B77" s="7"/>
      <c r="C77" s="15" t="s">
        <v>78</v>
      </c>
      <c r="D77" s="45">
        <v>40070.4311</v>
      </c>
      <c r="E77" s="52">
        <f t="shared" si="16"/>
        <v>58.1999740254001</v>
      </c>
      <c r="F77" s="45">
        <v>18590.1142</v>
      </c>
      <c r="G77" s="52">
        <f t="shared" si="17"/>
        <v>27.001061228143904</v>
      </c>
      <c r="H77" s="45">
        <v>6783.5859</v>
      </c>
      <c r="I77" s="52">
        <f t="shared" si="18"/>
        <v>9.852764553338442</v>
      </c>
      <c r="J77" s="45">
        <f t="shared" si="21"/>
        <v>65444.131199999996</v>
      </c>
      <c r="K77" s="52">
        <f t="shared" si="19"/>
        <v>95.05379980688244</v>
      </c>
      <c r="L77" s="45">
        <v>3405.4375</v>
      </c>
      <c r="M77" s="52">
        <f t="shared" si="20"/>
        <v>4.94620019311755</v>
      </c>
      <c r="N77" s="45">
        <v>50453.8114</v>
      </c>
      <c r="O77" s="46">
        <f t="shared" si="22"/>
        <v>119303.38010000001</v>
      </c>
    </row>
    <row r="78" spans="2:15" ht="12" customHeight="1">
      <c r="B78" s="7" t="s">
        <v>1</v>
      </c>
      <c r="C78" s="15" t="s">
        <v>79</v>
      </c>
      <c r="D78" s="45">
        <v>18528.0173</v>
      </c>
      <c r="E78" s="52">
        <f t="shared" si="16"/>
        <v>25.64932071046459</v>
      </c>
      <c r="F78" s="45">
        <v>30643.4206</v>
      </c>
      <c r="G78" s="52">
        <f t="shared" si="17"/>
        <v>42.42131847723702</v>
      </c>
      <c r="H78" s="45">
        <v>9709.2541</v>
      </c>
      <c r="I78" s="52">
        <f t="shared" si="18"/>
        <v>13.441037334863307</v>
      </c>
      <c r="J78" s="45">
        <f t="shared" si="21"/>
        <v>58880.692</v>
      </c>
      <c r="K78" s="52">
        <f t="shared" si="19"/>
        <v>81.51167652256493</v>
      </c>
      <c r="L78" s="45">
        <v>13355.2066</v>
      </c>
      <c r="M78" s="52">
        <f t="shared" si="20"/>
        <v>18.48832347743508</v>
      </c>
      <c r="N78" s="45">
        <v>26470.4503</v>
      </c>
      <c r="O78" s="46">
        <f t="shared" si="22"/>
        <v>98706.3489</v>
      </c>
    </row>
    <row r="79" spans="2:15" ht="12" customHeight="1">
      <c r="B79" s="7"/>
      <c r="C79" s="15" t="s">
        <v>80</v>
      </c>
      <c r="D79" s="45">
        <v>39007.5354</v>
      </c>
      <c r="E79" s="52">
        <f t="shared" si="16"/>
        <v>22.461855942257564</v>
      </c>
      <c r="F79" s="45">
        <v>52063.1928</v>
      </c>
      <c r="G79" s="52">
        <f t="shared" si="17"/>
        <v>29.979744287243054</v>
      </c>
      <c r="H79" s="45">
        <v>37897.1874</v>
      </c>
      <c r="I79" s="52">
        <f t="shared" si="18"/>
        <v>21.82248007382539</v>
      </c>
      <c r="J79" s="45">
        <f t="shared" si="21"/>
        <v>128967.91560000001</v>
      </c>
      <c r="K79" s="52">
        <f t="shared" si="19"/>
        <v>74.26408030332603</v>
      </c>
      <c r="L79" s="45">
        <v>44693.3148</v>
      </c>
      <c r="M79" s="52">
        <f t="shared" si="20"/>
        <v>25.735919696673992</v>
      </c>
      <c r="N79" s="45">
        <v>80916.473</v>
      </c>
      <c r="O79" s="46">
        <f t="shared" si="22"/>
        <v>254577.7034</v>
      </c>
    </row>
    <row r="80" spans="2:15" ht="12" customHeight="1">
      <c r="B80" s="7" t="s">
        <v>13</v>
      </c>
      <c r="C80" s="15" t="s">
        <v>81</v>
      </c>
      <c r="D80" s="45">
        <v>12892.129</v>
      </c>
      <c r="E80" s="52">
        <f t="shared" si="16"/>
        <v>2.9594112475972727</v>
      </c>
      <c r="F80" s="45">
        <v>260672.6991</v>
      </c>
      <c r="G80" s="52">
        <f t="shared" si="17"/>
        <v>59.83788384820532</v>
      </c>
      <c r="H80" s="45">
        <v>152484.2653</v>
      </c>
      <c r="I80" s="52">
        <f t="shared" si="18"/>
        <v>35.003035558395865</v>
      </c>
      <c r="J80" s="45">
        <f t="shared" si="21"/>
        <v>426049.0934</v>
      </c>
      <c r="K80" s="52">
        <f t="shared" si="19"/>
        <v>97.80033065419846</v>
      </c>
      <c r="L80" s="45">
        <v>9582.4536</v>
      </c>
      <c r="M80" s="52">
        <f t="shared" si="20"/>
        <v>2.1996693458015337</v>
      </c>
      <c r="N80" s="45">
        <v>18913.7115</v>
      </c>
      <c r="O80" s="46">
        <f t="shared" si="22"/>
        <v>454545.2585</v>
      </c>
    </row>
    <row r="81" spans="2:15" ht="12" customHeight="1">
      <c r="B81" s="7"/>
      <c r="C81" s="18" t="s">
        <v>82</v>
      </c>
      <c r="D81" s="45">
        <v>26323.9099</v>
      </c>
      <c r="E81" s="52">
        <f t="shared" si="16"/>
        <v>25.225823013260555</v>
      </c>
      <c r="F81" s="45">
        <v>32223.5366</v>
      </c>
      <c r="G81" s="52">
        <f t="shared" si="17"/>
        <v>30.879350150523187</v>
      </c>
      <c r="H81" s="45">
        <v>17995.0729</v>
      </c>
      <c r="I81" s="52">
        <f t="shared" si="18"/>
        <v>17.24441869807955</v>
      </c>
      <c r="J81" s="45">
        <f t="shared" si="21"/>
        <v>76542.51939999999</v>
      </c>
      <c r="K81" s="52">
        <f t="shared" si="19"/>
        <v>73.34959186186329</v>
      </c>
      <c r="L81" s="45">
        <v>27810.5076</v>
      </c>
      <c r="M81" s="52">
        <f t="shared" si="20"/>
        <v>26.650408138136715</v>
      </c>
      <c r="N81" s="45">
        <v>65317.0935</v>
      </c>
      <c r="O81" s="46">
        <f t="shared" si="22"/>
        <v>169670.1205</v>
      </c>
    </row>
    <row r="82" spans="1:61" s="11" customFormat="1" ht="12" customHeight="1">
      <c r="A82" s="3"/>
      <c r="B82" s="16"/>
      <c r="C82" s="17" t="s">
        <v>2</v>
      </c>
      <c r="D82" s="47">
        <f>SUM(D73:D81)</f>
        <v>167873.27319999997</v>
      </c>
      <c r="E82" s="53">
        <f t="shared" si="16"/>
        <v>16.716885124371938</v>
      </c>
      <c r="F82" s="47">
        <f>SUM(F73:F81)</f>
        <v>440288.1302</v>
      </c>
      <c r="G82" s="53">
        <f t="shared" si="17"/>
        <v>43.84406137961642</v>
      </c>
      <c r="H82" s="47">
        <f>SUM(H73:H81)</f>
        <v>269757.2084</v>
      </c>
      <c r="I82" s="53">
        <f t="shared" si="18"/>
        <v>26.86252658528649</v>
      </c>
      <c r="J82" s="47">
        <f>SUM(J73:J81)</f>
        <v>877918.6118000001</v>
      </c>
      <c r="K82" s="53">
        <f t="shared" si="19"/>
        <v>87.42347308927485</v>
      </c>
      <c r="L82" s="47">
        <f>SUM(L73:L81)</f>
        <v>126295.2232</v>
      </c>
      <c r="M82" s="53">
        <f t="shared" si="20"/>
        <v>12.576526910725141</v>
      </c>
      <c r="N82" s="47">
        <f>SUM(N73:N81)</f>
        <v>352777.4458</v>
      </c>
      <c r="O82" s="48">
        <f t="shared" si="22"/>
        <v>1356991.2808</v>
      </c>
      <c r="BI82" s="4"/>
    </row>
    <row r="83" spans="2:15" ht="12" customHeight="1">
      <c r="B83" s="7"/>
      <c r="C83" s="15" t="s">
        <v>100</v>
      </c>
      <c r="D83" s="45">
        <v>5921.5695</v>
      </c>
      <c r="E83" s="52">
        <f t="shared" si="16"/>
        <v>59.16821191825349</v>
      </c>
      <c r="F83" s="45">
        <v>2158.0664</v>
      </c>
      <c r="G83" s="52">
        <f t="shared" si="17"/>
        <v>21.563359188617547</v>
      </c>
      <c r="H83" s="45">
        <v>0</v>
      </c>
      <c r="I83" s="52">
        <f t="shared" si="18"/>
        <v>0</v>
      </c>
      <c r="J83" s="45">
        <f aca="true" t="shared" si="23" ref="J83:J95">SUM(D83,F83,H83)</f>
        <v>8079.635899999999</v>
      </c>
      <c r="K83" s="52">
        <f t="shared" si="19"/>
        <v>80.73157110687103</v>
      </c>
      <c r="L83" s="45">
        <v>1928.3892</v>
      </c>
      <c r="M83" s="52">
        <f t="shared" si="20"/>
        <v>19.268428893128977</v>
      </c>
      <c r="N83" s="45">
        <v>112.8409</v>
      </c>
      <c r="O83" s="46">
        <f aca="true" t="shared" si="24" ref="O83:O96">SUM(J83,L83,N83)</f>
        <v>10120.865999999998</v>
      </c>
    </row>
    <row r="84" spans="2:15" ht="12" customHeight="1">
      <c r="B84" s="7"/>
      <c r="C84" s="15" t="s">
        <v>101</v>
      </c>
      <c r="D84" s="45">
        <v>155.0304</v>
      </c>
      <c r="E84" s="52">
        <f t="shared" si="16"/>
        <v>7.364963274092318</v>
      </c>
      <c r="F84" s="45">
        <v>66.1075</v>
      </c>
      <c r="G84" s="52">
        <f t="shared" si="17"/>
        <v>3.1405408851558017</v>
      </c>
      <c r="H84" s="45">
        <v>1434.4459</v>
      </c>
      <c r="I84" s="52">
        <f t="shared" si="18"/>
        <v>68.14561126187058</v>
      </c>
      <c r="J84" s="45">
        <f t="shared" si="23"/>
        <v>1655.5837999999999</v>
      </c>
      <c r="K84" s="52">
        <f t="shared" si="19"/>
        <v>78.65111542111872</v>
      </c>
      <c r="L84" s="45">
        <v>449.388</v>
      </c>
      <c r="M84" s="52">
        <f t="shared" si="20"/>
        <v>21.348884578881293</v>
      </c>
      <c r="N84" s="45">
        <v>1.6138</v>
      </c>
      <c r="O84" s="46">
        <f t="shared" si="24"/>
        <v>2106.5856</v>
      </c>
    </row>
    <row r="85" spans="2:15" ht="12" customHeight="1">
      <c r="B85" s="7"/>
      <c r="C85" s="15" t="s">
        <v>102</v>
      </c>
      <c r="D85" s="45">
        <v>53388.8957</v>
      </c>
      <c r="E85" s="52">
        <f t="shared" si="16"/>
        <v>21.153114982204087</v>
      </c>
      <c r="F85" s="45">
        <v>2642.1452</v>
      </c>
      <c r="G85" s="52">
        <f t="shared" si="17"/>
        <v>1.0468394313553597</v>
      </c>
      <c r="H85" s="45">
        <v>4234.3661</v>
      </c>
      <c r="I85" s="52">
        <f t="shared" si="18"/>
        <v>1.6776903102351879</v>
      </c>
      <c r="J85" s="45">
        <f t="shared" si="23"/>
        <v>60265.407</v>
      </c>
      <c r="K85" s="52">
        <f t="shared" si="19"/>
        <v>23.87764472379463</v>
      </c>
      <c r="L85" s="45">
        <v>192127.1874</v>
      </c>
      <c r="M85" s="52">
        <f t="shared" si="20"/>
        <v>76.12235527620535</v>
      </c>
      <c r="N85" s="45">
        <v>148644.1945</v>
      </c>
      <c r="O85" s="46">
        <f t="shared" si="24"/>
        <v>401036.78890000004</v>
      </c>
    </row>
    <row r="86" spans="2:15" ht="12" customHeight="1">
      <c r="B86" s="7" t="s">
        <v>103</v>
      </c>
      <c r="C86" s="15" t="s">
        <v>83</v>
      </c>
      <c r="D86" s="45">
        <v>103.8587</v>
      </c>
      <c r="E86" s="52">
        <f t="shared" si="16"/>
        <v>15.571049838627872</v>
      </c>
      <c r="F86" s="45">
        <v>62.0052</v>
      </c>
      <c r="G86" s="52">
        <f t="shared" si="17"/>
        <v>9.29615005246637</v>
      </c>
      <c r="H86" s="45">
        <v>254.8644</v>
      </c>
      <c r="I86" s="52">
        <f t="shared" si="18"/>
        <v>38.21062919612886</v>
      </c>
      <c r="J86" s="45">
        <f t="shared" si="23"/>
        <v>420.7283</v>
      </c>
      <c r="K86" s="52">
        <f t="shared" si="19"/>
        <v>63.077829087223115</v>
      </c>
      <c r="L86" s="45">
        <v>246.2704</v>
      </c>
      <c r="M86" s="52">
        <f t="shared" si="20"/>
        <v>36.92217091277689</v>
      </c>
      <c r="N86" s="45">
        <v>0</v>
      </c>
      <c r="O86" s="46">
        <f t="shared" si="24"/>
        <v>666.9987</v>
      </c>
    </row>
    <row r="87" spans="2:15" ht="12" customHeight="1">
      <c r="B87" s="7"/>
      <c r="C87" s="15" t="s">
        <v>104</v>
      </c>
      <c r="D87" s="45">
        <v>1755.4998</v>
      </c>
      <c r="E87" s="52">
        <f t="shared" si="16"/>
        <v>11.821389935820317</v>
      </c>
      <c r="F87" s="45">
        <v>0.0489</v>
      </c>
      <c r="G87" s="52">
        <f t="shared" si="17"/>
        <v>0.0003292885409964806</v>
      </c>
      <c r="H87" s="45">
        <v>0</v>
      </c>
      <c r="I87" s="52">
        <f t="shared" si="18"/>
        <v>0</v>
      </c>
      <c r="J87" s="45">
        <f t="shared" si="23"/>
        <v>1755.5487</v>
      </c>
      <c r="K87" s="52">
        <f t="shared" si="19"/>
        <v>11.821719224361313</v>
      </c>
      <c r="L87" s="45">
        <v>13094.6492</v>
      </c>
      <c r="M87" s="52">
        <f t="shared" si="20"/>
        <v>88.1782807756387</v>
      </c>
      <c r="N87" s="45">
        <v>94.8819</v>
      </c>
      <c r="O87" s="46">
        <f t="shared" si="24"/>
        <v>14945.0798</v>
      </c>
    </row>
    <row r="88" spans="2:15" ht="12" customHeight="1">
      <c r="B88" s="7"/>
      <c r="C88" s="15" t="s">
        <v>105</v>
      </c>
      <c r="D88" s="45">
        <v>3559.3771</v>
      </c>
      <c r="E88" s="52">
        <f t="shared" si="16"/>
        <v>58.81106408560319</v>
      </c>
      <c r="F88" s="45">
        <v>468.5681</v>
      </c>
      <c r="G88" s="52">
        <f t="shared" si="17"/>
        <v>7.742081769748231</v>
      </c>
      <c r="H88" s="45">
        <v>1473.0438</v>
      </c>
      <c r="I88" s="52">
        <f t="shared" si="18"/>
        <v>24.33888595920349</v>
      </c>
      <c r="J88" s="45">
        <f t="shared" si="23"/>
        <v>5500.989</v>
      </c>
      <c r="K88" s="52">
        <f t="shared" si="19"/>
        <v>90.89203181455491</v>
      </c>
      <c r="L88" s="45">
        <v>551.2346</v>
      </c>
      <c r="M88" s="52">
        <f t="shared" si="20"/>
        <v>9.107968185445099</v>
      </c>
      <c r="N88" s="45">
        <v>8409.0878</v>
      </c>
      <c r="O88" s="46">
        <f t="shared" si="24"/>
        <v>14461.311399999999</v>
      </c>
    </row>
    <row r="89" spans="2:15" ht="12" customHeight="1">
      <c r="B89" s="7" t="s">
        <v>106</v>
      </c>
      <c r="C89" s="15" t="s">
        <v>107</v>
      </c>
      <c r="D89" s="45">
        <v>21481.0012</v>
      </c>
      <c r="E89" s="52">
        <f t="shared" si="16"/>
        <v>22.32436206499529</v>
      </c>
      <c r="F89" s="45">
        <v>1767.0291</v>
      </c>
      <c r="G89" s="52">
        <f t="shared" si="17"/>
        <v>1.836404040970994</v>
      </c>
      <c r="H89" s="45">
        <v>0</v>
      </c>
      <c r="I89" s="52">
        <f t="shared" si="18"/>
        <v>0</v>
      </c>
      <c r="J89" s="45">
        <f t="shared" si="23"/>
        <v>23248.0303</v>
      </c>
      <c r="K89" s="52">
        <f t="shared" si="19"/>
        <v>24.160766105966285</v>
      </c>
      <c r="L89" s="45">
        <v>72974.2095</v>
      </c>
      <c r="M89" s="52">
        <f t="shared" si="20"/>
        <v>75.83923389403373</v>
      </c>
      <c r="N89" s="45">
        <v>48081.6974</v>
      </c>
      <c r="O89" s="46">
        <f t="shared" si="24"/>
        <v>144303.9372</v>
      </c>
    </row>
    <row r="90" spans="2:15" ht="12" customHeight="1">
      <c r="B90" s="7"/>
      <c r="C90" s="15" t="s">
        <v>108</v>
      </c>
      <c r="D90" s="45">
        <v>844.4774</v>
      </c>
      <c r="E90" s="52">
        <f t="shared" si="16"/>
        <v>14.213074311509184</v>
      </c>
      <c r="F90" s="45">
        <v>172.3247</v>
      </c>
      <c r="G90" s="52">
        <f t="shared" si="17"/>
        <v>2.9003307451549643</v>
      </c>
      <c r="H90" s="45">
        <v>68.3955</v>
      </c>
      <c r="I90" s="52">
        <f t="shared" si="18"/>
        <v>1.1511383538183808</v>
      </c>
      <c r="J90" s="45">
        <f t="shared" si="23"/>
        <v>1085.1976</v>
      </c>
      <c r="K90" s="52">
        <f t="shared" si="19"/>
        <v>18.264543410482524</v>
      </c>
      <c r="L90" s="45">
        <v>4856.3558</v>
      </c>
      <c r="M90" s="52">
        <f t="shared" si="20"/>
        <v>81.73545658951753</v>
      </c>
      <c r="N90" s="45">
        <v>28717.1834</v>
      </c>
      <c r="O90" s="46">
        <f t="shared" si="24"/>
        <v>34658.7368</v>
      </c>
    </row>
    <row r="91" spans="2:15" ht="12" customHeight="1">
      <c r="B91" s="7"/>
      <c r="C91" s="15" t="s">
        <v>109</v>
      </c>
      <c r="D91" s="45">
        <v>513.0386</v>
      </c>
      <c r="E91" s="52">
        <f t="shared" si="16"/>
        <v>21.70005396689228</v>
      </c>
      <c r="F91" s="45">
        <v>149.7238</v>
      </c>
      <c r="G91" s="52">
        <f t="shared" si="17"/>
        <v>6.33288516717492</v>
      </c>
      <c r="H91" s="45">
        <v>0</v>
      </c>
      <c r="I91" s="52">
        <f t="shared" si="18"/>
        <v>0</v>
      </c>
      <c r="J91" s="45">
        <f>SUM(D91,F91,H91)</f>
        <v>662.7624</v>
      </c>
      <c r="K91" s="52">
        <f t="shared" si="19"/>
        <v>28.0329391340672</v>
      </c>
      <c r="L91" s="45">
        <v>1701.4649</v>
      </c>
      <c r="M91" s="52">
        <f t="shared" si="20"/>
        <v>71.96706086593285</v>
      </c>
      <c r="N91" s="45">
        <v>15313.0223</v>
      </c>
      <c r="O91" s="46">
        <f>SUM(J91,L91,N91)</f>
        <v>17677.2496</v>
      </c>
    </row>
    <row r="92" spans="2:15" ht="12" customHeight="1">
      <c r="B92" s="7" t="s">
        <v>110</v>
      </c>
      <c r="C92" s="15" t="s">
        <v>111</v>
      </c>
      <c r="D92" s="45">
        <v>7980.6835</v>
      </c>
      <c r="E92" s="52">
        <f t="shared" si="16"/>
        <v>58.400314696586264</v>
      </c>
      <c r="F92" s="45">
        <v>1978.2047</v>
      </c>
      <c r="G92" s="52">
        <f t="shared" si="17"/>
        <v>14.475925152810035</v>
      </c>
      <c r="H92" s="45">
        <v>0</v>
      </c>
      <c r="I92" s="52">
        <f t="shared" si="18"/>
        <v>0</v>
      </c>
      <c r="J92" s="45">
        <f>SUM(D92,F92,H92)</f>
        <v>9958.8882</v>
      </c>
      <c r="K92" s="52">
        <f t="shared" si="19"/>
        <v>72.8762398493963</v>
      </c>
      <c r="L92" s="45">
        <v>3706.5921</v>
      </c>
      <c r="M92" s="52">
        <f t="shared" si="20"/>
        <v>27.123760150603708</v>
      </c>
      <c r="N92" s="45">
        <v>1812.3932</v>
      </c>
      <c r="O92" s="46">
        <f>SUM(J92,L92,N92)</f>
        <v>15477.8735</v>
      </c>
    </row>
    <row r="93" spans="2:15" ht="12" customHeight="1">
      <c r="B93" s="7"/>
      <c r="C93" s="15" t="s">
        <v>112</v>
      </c>
      <c r="D93" s="45">
        <v>38998.7735</v>
      </c>
      <c r="E93" s="52">
        <f t="shared" si="16"/>
        <v>22.32055232677754</v>
      </c>
      <c r="F93" s="45">
        <v>12.7432</v>
      </c>
      <c r="G93" s="52">
        <f t="shared" si="17"/>
        <v>0.007293441226057828</v>
      </c>
      <c r="H93" s="45">
        <v>98374.1074</v>
      </c>
      <c r="I93" s="52">
        <f t="shared" si="18"/>
        <v>56.30342225561872</v>
      </c>
      <c r="J93" s="45">
        <f t="shared" si="23"/>
        <v>137385.6241</v>
      </c>
      <c r="K93" s="52">
        <f t="shared" si="19"/>
        <v>78.6312680236223</v>
      </c>
      <c r="L93" s="45">
        <v>37335.74</v>
      </c>
      <c r="M93" s="52">
        <f t="shared" si="20"/>
        <v>21.368731976377696</v>
      </c>
      <c r="N93" s="45">
        <v>6551.4535</v>
      </c>
      <c r="O93" s="46">
        <f t="shared" si="24"/>
        <v>181272.81759999998</v>
      </c>
    </row>
    <row r="94" spans="2:15" ht="12" customHeight="1">
      <c r="B94" s="7"/>
      <c r="C94" s="15" t="s">
        <v>113</v>
      </c>
      <c r="D94" s="45">
        <v>2503.7479</v>
      </c>
      <c r="E94" s="52">
        <f t="shared" si="16"/>
        <v>13.27262401303545</v>
      </c>
      <c r="F94" s="45">
        <v>0</v>
      </c>
      <c r="G94" s="52">
        <f t="shared" si="17"/>
        <v>0</v>
      </c>
      <c r="H94" s="45">
        <v>2209.5579</v>
      </c>
      <c r="I94" s="52">
        <f t="shared" si="18"/>
        <v>11.71309269664577</v>
      </c>
      <c r="J94" s="45">
        <f t="shared" si="23"/>
        <v>4713.3058</v>
      </c>
      <c r="K94" s="52">
        <f t="shared" si="19"/>
        <v>24.985716709681224</v>
      </c>
      <c r="L94" s="45">
        <v>14150.695</v>
      </c>
      <c r="M94" s="52">
        <f t="shared" si="20"/>
        <v>75.01428329031876</v>
      </c>
      <c r="N94" s="45">
        <v>6.5985</v>
      </c>
      <c r="O94" s="46">
        <f t="shared" si="24"/>
        <v>18870.5993</v>
      </c>
    </row>
    <row r="95" spans="2:15" ht="12" customHeight="1">
      <c r="B95" s="7"/>
      <c r="C95" s="18" t="s">
        <v>114</v>
      </c>
      <c r="D95" s="45">
        <v>6724.7491</v>
      </c>
      <c r="E95" s="52">
        <f t="shared" si="16"/>
        <v>3.7647895970095</v>
      </c>
      <c r="F95" s="45">
        <v>24737.6445</v>
      </c>
      <c r="G95" s="52">
        <f t="shared" si="17"/>
        <v>13.84914519236402</v>
      </c>
      <c r="H95" s="45">
        <v>19022.645</v>
      </c>
      <c r="I95" s="52">
        <f t="shared" si="18"/>
        <v>10.649654721483182</v>
      </c>
      <c r="J95" s="45">
        <f t="shared" si="23"/>
        <v>50485.0386</v>
      </c>
      <c r="K95" s="52">
        <f t="shared" si="19"/>
        <v>28.2635895108567</v>
      </c>
      <c r="L95" s="45">
        <v>128137.1374</v>
      </c>
      <c r="M95" s="52">
        <f t="shared" si="20"/>
        <v>71.7364104891433</v>
      </c>
      <c r="N95" s="45">
        <v>23905.4693</v>
      </c>
      <c r="O95" s="46">
        <f t="shared" si="24"/>
        <v>202527.6453</v>
      </c>
    </row>
    <row r="96" spans="1:61" s="11" customFormat="1" ht="12" customHeight="1">
      <c r="A96" s="3"/>
      <c r="B96" s="16"/>
      <c r="C96" s="17" t="s">
        <v>2</v>
      </c>
      <c r="D96" s="47">
        <f>SUM(D83:D95)</f>
        <v>143930.70239999998</v>
      </c>
      <c r="E96" s="53">
        <f t="shared" si="16"/>
        <v>18.536399391434564</v>
      </c>
      <c r="F96" s="47">
        <f>SUM(F83:F95)</f>
        <v>34214.6113</v>
      </c>
      <c r="G96" s="53">
        <f t="shared" si="17"/>
        <v>4.406396199727642</v>
      </c>
      <c r="H96" s="47">
        <f>SUM(H83:H95)</f>
        <v>127071.42599999999</v>
      </c>
      <c r="I96" s="53">
        <f t="shared" si="18"/>
        <v>16.365144227734437</v>
      </c>
      <c r="J96" s="47">
        <f>SUM(J83:J95)</f>
        <v>305216.7397</v>
      </c>
      <c r="K96" s="53">
        <f t="shared" si="19"/>
        <v>39.30793981889665</v>
      </c>
      <c r="L96" s="47">
        <f>SUM(L83:L95)</f>
        <v>471259.3135000001</v>
      </c>
      <c r="M96" s="53">
        <f t="shared" si="20"/>
        <v>60.692060181103336</v>
      </c>
      <c r="N96" s="47">
        <f>SUM(N83:N95)</f>
        <v>281650.43650000007</v>
      </c>
      <c r="O96" s="48">
        <f t="shared" si="24"/>
        <v>1058126.4897000003</v>
      </c>
      <c r="BI96" s="4"/>
    </row>
    <row r="97" spans="2:15" ht="12" customHeight="1">
      <c r="B97" s="7"/>
      <c r="C97" s="15" t="s">
        <v>115</v>
      </c>
      <c r="D97" s="45">
        <v>92887.5116</v>
      </c>
      <c r="E97" s="52">
        <f t="shared" si="16"/>
        <v>42.60395832252927</v>
      </c>
      <c r="F97" s="45">
        <v>28800.7941</v>
      </c>
      <c r="G97" s="52">
        <f t="shared" si="17"/>
        <v>13.209825630554914</v>
      </c>
      <c r="H97" s="45">
        <v>9326.2257</v>
      </c>
      <c r="I97" s="52">
        <f t="shared" si="18"/>
        <v>4.277583974262709</v>
      </c>
      <c r="J97" s="45">
        <f>SUM(D97,F97,H97)</f>
        <v>131014.53139999999</v>
      </c>
      <c r="K97" s="52">
        <f t="shared" si="19"/>
        <v>60.091367927346894</v>
      </c>
      <c r="L97" s="45">
        <v>87011.0119</v>
      </c>
      <c r="M97" s="52">
        <f t="shared" si="20"/>
        <v>39.90863207265312</v>
      </c>
      <c r="N97" s="45">
        <v>126991.3335</v>
      </c>
      <c r="O97" s="46">
        <f t="shared" si="22"/>
        <v>345016.87679999997</v>
      </c>
    </row>
    <row r="98" spans="2:15" ht="12" customHeight="1">
      <c r="B98" s="7" t="s">
        <v>84</v>
      </c>
      <c r="C98" s="15" t="s">
        <v>116</v>
      </c>
      <c r="D98" s="45">
        <v>2148.9975</v>
      </c>
      <c r="E98" s="52">
        <f t="shared" si="16"/>
        <v>17.285472140592486</v>
      </c>
      <c r="F98" s="45">
        <v>2202.7783</v>
      </c>
      <c r="G98" s="52">
        <f t="shared" si="17"/>
        <v>17.718058274405475</v>
      </c>
      <c r="H98" s="45">
        <v>6223.3644</v>
      </c>
      <c r="I98" s="52">
        <f t="shared" si="18"/>
        <v>50.05766268083378</v>
      </c>
      <c r="J98" s="45">
        <f>SUM(D98,F98,H98)</f>
        <v>10575.1402</v>
      </c>
      <c r="K98" s="52">
        <f t="shared" si="19"/>
        <v>85.06119309583173</v>
      </c>
      <c r="L98" s="45">
        <v>1857.2509</v>
      </c>
      <c r="M98" s="52">
        <f t="shared" si="20"/>
        <v>14.938806904168256</v>
      </c>
      <c r="N98" s="45">
        <v>2072.9321</v>
      </c>
      <c r="O98" s="46">
        <f t="shared" si="22"/>
        <v>14505.3232</v>
      </c>
    </row>
    <row r="99" spans="2:15" ht="12" customHeight="1">
      <c r="B99" s="7" t="s">
        <v>85</v>
      </c>
      <c r="C99" s="15" t="s">
        <v>117</v>
      </c>
      <c r="D99" s="45">
        <v>18169.217</v>
      </c>
      <c r="E99" s="52">
        <f t="shared" si="16"/>
        <v>20.49864739707163</v>
      </c>
      <c r="F99" s="45">
        <v>26568.0948</v>
      </c>
      <c r="G99" s="52">
        <f t="shared" si="17"/>
        <v>29.974324557694054</v>
      </c>
      <c r="H99" s="45">
        <v>38725.2194</v>
      </c>
      <c r="I99" s="52">
        <f t="shared" si="18"/>
        <v>43.69008405011827</v>
      </c>
      <c r="J99" s="45">
        <f>SUM(D99,F99,H99)</f>
        <v>83462.5312</v>
      </c>
      <c r="K99" s="52">
        <f t="shared" si="19"/>
        <v>94.16305600488396</v>
      </c>
      <c r="L99" s="45">
        <v>5173.6439</v>
      </c>
      <c r="M99" s="52">
        <f t="shared" si="20"/>
        <v>5.836943995116053</v>
      </c>
      <c r="N99" s="45">
        <v>26007.649</v>
      </c>
      <c r="O99" s="46">
        <f t="shared" si="22"/>
        <v>114643.8241</v>
      </c>
    </row>
    <row r="100" spans="2:15" ht="12" customHeight="1">
      <c r="B100" s="7" t="s">
        <v>13</v>
      </c>
      <c r="C100" s="18" t="s">
        <v>118</v>
      </c>
      <c r="D100" s="45">
        <v>11054.3442</v>
      </c>
      <c r="E100" s="52">
        <f t="shared" si="16"/>
        <v>11.6190336506546</v>
      </c>
      <c r="F100" s="45">
        <v>28420.2826</v>
      </c>
      <c r="G100" s="52">
        <f t="shared" si="17"/>
        <v>29.872076888153476</v>
      </c>
      <c r="H100" s="45">
        <v>39867.7172</v>
      </c>
      <c r="I100" s="52">
        <f t="shared" si="18"/>
        <v>41.90428118943331</v>
      </c>
      <c r="J100" s="45">
        <f>SUM(D100,F100,H100)</f>
        <v>79342.344</v>
      </c>
      <c r="K100" s="52">
        <f t="shared" si="19"/>
        <v>83.39539172824139</v>
      </c>
      <c r="L100" s="45">
        <v>15797.618</v>
      </c>
      <c r="M100" s="52">
        <f t="shared" si="20"/>
        <v>16.60460827175861</v>
      </c>
      <c r="N100" s="45">
        <v>2514.0226</v>
      </c>
      <c r="O100" s="46">
        <f t="shared" si="22"/>
        <v>97653.9846</v>
      </c>
    </row>
    <row r="101" spans="1:61" s="11" customFormat="1" ht="12" customHeight="1">
      <c r="A101" s="3"/>
      <c r="B101" s="16"/>
      <c r="C101" s="17" t="s">
        <v>2</v>
      </c>
      <c r="D101" s="43">
        <f>SUM(D97:D100)</f>
        <v>124260.07029999999</v>
      </c>
      <c r="E101" s="51">
        <f t="shared" si="16"/>
        <v>29.99754941693636</v>
      </c>
      <c r="F101" s="43">
        <f>SUM(F97:F100)</f>
        <v>85991.9498</v>
      </c>
      <c r="G101" s="51">
        <f t="shared" si="17"/>
        <v>20.75926528414503</v>
      </c>
      <c r="H101" s="43">
        <f>SUM(H97:H100)</f>
        <v>94142.5267</v>
      </c>
      <c r="I101" s="51">
        <f t="shared" si="18"/>
        <v>22.726891189586755</v>
      </c>
      <c r="J101" s="43">
        <f>SUM(J97:J100)</f>
        <v>304394.5468</v>
      </c>
      <c r="K101" s="51">
        <f t="shared" si="19"/>
        <v>73.48370589066815</v>
      </c>
      <c r="L101" s="43">
        <f>SUM(L97:L100)</f>
        <v>109839.5247</v>
      </c>
      <c r="M101" s="51">
        <f t="shared" si="20"/>
        <v>26.516294109331852</v>
      </c>
      <c r="N101" s="43">
        <f>SUM(N97:N100)</f>
        <v>157585.9372</v>
      </c>
      <c r="O101" s="44">
        <f t="shared" si="22"/>
        <v>571820.0087</v>
      </c>
      <c r="BI101" s="4"/>
    </row>
    <row r="102" spans="1:61" s="11" customFormat="1" ht="12" customHeight="1">
      <c r="A102" s="3"/>
      <c r="B102" s="61" t="s">
        <v>119</v>
      </c>
      <c r="C102" s="62"/>
      <c r="D102" s="49">
        <f>SUM(D101,D96,D82,D72,D64,D44,D33,D23,D17)</f>
        <v>4614371.9085</v>
      </c>
      <c r="E102" s="54">
        <f t="shared" si="16"/>
        <v>27.943439578893344</v>
      </c>
      <c r="F102" s="49">
        <f>SUM(F101,F96,F82,F72,F64,F44,F33,F23,F17)</f>
        <v>2684145.4867000002</v>
      </c>
      <c r="G102" s="54">
        <f t="shared" si="17"/>
        <v>16.25448895664382</v>
      </c>
      <c r="H102" s="49">
        <f>SUM(H101,H96,H82,H72,H64,H44,H33,H23,H17)</f>
        <v>5005829.1247</v>
      </c>
      <c r="I102" s="54">
        <f t="shared" si="18"/>
        <v>30.314002959026766</v>
      </c>
      <c r="J102" s="49">
        <f>SUM(J101,J96,J82,J72,J64,J44,J33,J23,J17)</f>
        <v>12304346.519899998</v>
      </c>
      <c r="K102" s="54">
        <f t="shared" si="19"/>
        <v>74.51193149456392</v>
      </c>
      <c r="L102" s="49">
        <f>SUM(L101,L96,L82,L72,L64,L44,L33,L23,L17)</f>
        <v>4208910.180199999</v>
      </c>
      <c r="M102" s="54">
        <f t="shared" si="20"/>
        <v>25.48806850543607</v>
      </c>
      <c r="N102" s="49">
        <f>SUM(N101,N96,N82,N72,N64,N44,N33,N23,N17)</f>
        <v>6898513.6139</v>
      </c>
      <c r="O102" s="50">
        <f>SUM(O101,O96,O82,O72,O64,O44,O33,O23,O17)</f>
        <v>23411770.314</v>
      </c>
      <c r="BI102" s="4"/>
    </row>
    <row r="103" spans="2:9" ht="12" customHeight="1">
      <c r="B103" s="8"/>
      <c r="C103" s="8"/>
      <c r="D103" s="9"/>
      <c r="E103" s="9"/>
      <c r="F103" s="9"/>
      <c r="G103" s="9"/>
      <c r="H103" s="9"/>
      <c r="I103" s="9"/>
    </row>
    <row r="104" spans="2:9" ht="12" customHeight="1">
      <c r="B104" s="8"/>
      <c r="C104" s="8"/>
      <c r="D104" s="9"/>
      <c r="E104" s="9"/>
      <c r="F104" s="9"/>
      <c r="G104" s="9"/>
      <c r="H104" s="9"/>
      <c r="I104" s="9"/>
    </row>
  </sheetData>
  <mergeCells count="3">
    <mergeCell ref="L5:M6"/>
    <mergeCell ref="B7:C7"/>
    <mergeCell ref="B102:C102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