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'Sheet1'!$B$2:$O$102</definedName>
  </definedNames>
  <calcPr fullCalcOnLoad="1"/>
</workbook>
</file>

<file path=xl/sharedStrings.xml><?xml version="1.0" encoding="utf-8"?>
<sst xmlns="http://schemas.openxmlformats.org/spreadsheetml/2006/main" count="148" uniqueCount="120">
  <si>
    <t>鉱</t>
  </si>
  <si>
    <t>業</t>
  </si>
  <si>
    <t>計</t>
  </si>
  <si>
    <t xml:space="preserve">麦         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</si>
  <si>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</si>
  <si>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</si>
  <si>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</si>
  <si>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</si>
  <si>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</si>
  <si>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</si>
  <si>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</si>
  <si>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</si>
  <si>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</si>
  <si>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</si>
  <si>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</si>
  <si>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</si>
  <si>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</si>
  <si>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</si>
  <si>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</si>
  <si>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</si>
  <si>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</si>
  <si>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</si>
  <si>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</si>
  <si>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</si>
  <si>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</si>
  <si>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</si>
  <si>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</si>
  <si>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</si>
  <si>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</si>
  <si>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</si>
  <si>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</si>
  <si>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</si>
  <si>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</si>
  <si>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</si>
  <si>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</si>
  <si>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</si>
  <si>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</si>
  <si>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</si>
  <si>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</si>
  <si>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</si>
  <si>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</si>
  <si>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</si>
  <si>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</si>
  <si>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</si>
  <si>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</si>
  <si>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</si>
  <si>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</si>
  <si>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</si>
  <si>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</si>
  <si>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</si>
  <si>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</si>
  <si>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</si>
  <si>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</si>
  <si>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</si>
  <si>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</si>
  <si>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</si>
  <si>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</si>
  <si>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</si>
  <si>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</si>
  <si>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</si>
  <si>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</si>
  <si>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</si>
  <si>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</si>
  <si>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</si>
  <si>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</si>
  <si>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</si>
  <si>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</si>
  <si>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</si>
  <si>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</si>
  <si>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</si>
  <si>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</si>
  <si>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</si>
  <si>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</si>
  <si>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</si>
  <si>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</si>
  <si>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</si>
  <si>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</si>
  <si>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</si>
  <si>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</si>
  <si>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</si>
  <si>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</si>
  <si>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</si>
  <si>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</si>
  <si>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</si>
  <si>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</si>
  <si>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</si>
  <si>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 xml:space="preserve"> 品類品目</t>
  </si>
  <si>
    <t>指　　　　　　　定　　　　　　　あ　　　　　　　り</t>
  </si>
  <si>
    <t>指　定　な　し</t>
  </si>
  <si>
    <t>日　　単　　位</t>
  </si>
  <si>
    <t>午　前　・　午　後</t>
  </si>
  <si>
    <t>時　間　単　位</t>
  </si>
  <si>
    <t>不　明</t>
  </si>
  <si>
    <t>合　計</t>
  </si>
  <si>
    <t xml:space="preserve">到着日時指定 </t>
  </si>
  <si>
    <t>構成比</t>
  </si>
  <si>
    <t>紙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</si>
  <si>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</si>
  <si>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</si>
  <si>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</si>
  <si>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</si>
  <si>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</si>
  <si>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</si>
  <si>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</si>
  <si>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</si>
  <si>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</si>
  <si>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</si>
  <si>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</si>
  <si>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</si>
  <si>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</si>
  <si>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</si>
  <si>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</si>
  <si>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</si>
  <si>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</si>
  <si>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</si>
  <si>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</si>
  <si>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</si>
  <si>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合　　　　　　　計</t>
  </si>
  <si>
    <t>表Ⅱ－10－５　品類品目・到着日時指定の有無別流動量　－件数－</t>
  </si>
  <si>
    <t>(３日間調査　単位：件，％）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</si>
</sst>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  <numFmt numFmtId="186" formatCode="#,##0.0_);\-#,##0.0_);"/>
  </numFmts>
  <fonts count="11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17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38" fontId="2" fillId="0" borderId="3" xfId="17" applyNumberFormat="1" applyFont="1" applyBorder="1" applyAlignment="1">
      <alignment horizontal="distributed" vertical="center"/>
    </xf>
    <xf numFmtId="38" fontId="2" fillId="0" borderId="4" xfId="17" applyNumberFormat="1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7" xfId="17" applyNumberFormat="1" applyFont="1" applyBorder="1" applyAlignment="1">
      <alignment horizontal="distributed" vertical="center"/>
    </xf>
    <xf numFmtId="38" fontId="2" fillId="0" borderId="8" xfId="17" applyNumberFormat="1" applyFont="1" applyBorder="1" applyAlignment="1">
      <alignment horizontal="centerContinuous" vertical="center"/>
    </xf>
    <xf numFmtId="38" fontId="2" fillId="0" borderId="9" xfId="17" applyNumberFormat="1" applyFont="1" applyBorder="1" applyAlignment="1">
      <alignment horizontal="centerContinuous" vertical="center"/>
    </xf>
    <xf numFmtId="38" fontId="7" fillId="0" borderId="10" xfId="17" applyNumberFormat="1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/>
    </xf>
    <xf numFmtId="38" fontId="2" fillId="0" borderId="3" xfId="17" applyNumberFormat="1" applyFont="1" applyBorder="1" applyAlignment="1">
      <alignment horizontal="centerContinuous" vertical="center" wrapText="1"/>
    </xf>
    <xf numFmtId="38" fontId="2" fillId="0" borderId="3" xfId="17" applyNumberFormat="1" applyFont="1" applyBorder="1" applyAlignment="1">
      <alignment horizontal="centerContinuous" vertical="center"/>
    </xf>
    <xf numFmtId="38" fontId="2" fillId="0" borderId="4" xfId="17" applyNumberFormat="1" applyFont="1" applyBorder="1" applyAlignment="1">
      <alignment horizontal="centerContinuous" vertical="center" wrapText="1"/>
    </xf>
    <xf numFmtId="38" fontId="2" fillId="0" borderId="4" xfId="17" applyNumberFormat="1" applyFont="1" applyBorder="1" applyAlignment="1">
      <alignment horizontal="centerContinuous" vertical="center"/>
    </xf>
    <xf numFmtId="38" fontId="2" fillId="0" borderId="7" xfId="17" applyNumberFormat="1" applyFont="1" applyBorder="1" applyAlignment="1">
      <alignment horizontal="center" vertical="center"/>
    </xf>
    <xf numFmtId="38" fontId="2" fillId="0" borderId="13" xfId="17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8" fontId="2" fillId="0" borderId="15" xfId="17" applyNumberFormat="1" applyFont="1" applyBorder="1" applyAlignment="1">
      <alignment horizontal="center" vertical="center"/>
    </xf>
    <xf numFmtId="38" fontId="2" fillId="0" borderId="16" xfId="17" applyNumberFormat="1" applyFont="1" applyBorder="1" applyAlignment="1">
      <alignment horizontal="centerContinuous" vertical="center"/>
    </xf>
    <xf numFmtId="38" fontId="2" fillId="0" borderId="17" xfId="17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8" fontId="2" fillId="0" borderId="4" xfId="17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5" fontId="2" fillId="0" borderId="19" xfId="17" applyNumberFormat="1" applyFont="1" applyBorder="1" applyAlignment="1">
      <alignment vertical="center"/>
    </xf>
    <xf numFmtId="185" fontId="2" fillId="0" borderId="20" xfId="17" applyNumberFormat="1" applyFont="1" applyBorder="1" applyAlignment="1">
      <alignment vertical="center"/>
    </xf>
    <xf numFmtId="185" fontId="2" fillId="0" borderId="21" xfId="17" applyNumberFormat="1" applyFont="1" applyBorder="1" applyAlignment="1">
      <alignment vertical="center"/>
    </xf>
    <xf numFmtId="185" fontId="2" fillId="0" borderId="22" xfId="17" applyNumberFormat="1" applyFont="1" applyBorder="1" applyAlignment="1">
      <alignment vertical="center"/>
    </xf>
    <xf numFmtId="185" fontId="2" fillId="0" borderId="15" xfId="17" applyNumberFormat="1" applyFont="1" applyBorder="1" applyAlignment="1">
      <alignment vertical="center"/>
    </xf>
    <xf numFmtId="185" fontId="2" fillId="0" borderId="23" xfId="17" applyNumberFormat="1" applyFont="1" applyBorder="1" applyAlignment="1">
      <alignment vertical="center"/>
    </xf>
    <xf numFmtId="185" fontId="2" fillId="0" borderId="24" xfId="17" applyNumberFormat="1" applyFont="1" applyBorder="1" applyAlignment="1">
      <alignment vertical="center"/>
    </xf>
    <xf numFmtId="185" fontId="2" fillId="0" borderId="25" xfId="17" applyNumberFormat="1" applyFont="1" applyBorder="1" applyAlignment="1">
      <alignment vertical="center"/>
    </xf>
    <xf numFmtId="186" fontId="2" fillId="0" borderId="19" xfId="17" applyNumberFormat="1" applyFont="1" applyBorder="1" applyAlignment="1">
      <alignment vertical="center"/>
    </xf>
    <xf numFmtId="186" fontId="2" fillId="0" borderId="21" xfId="17" applyNumberFormat="1" applyFont="1" applyBorder="1" applyAlignment="1">
      <alignment vertical="center"/>
    </xf>
    <xf numFmtId="186" fontId="2" fillId="0" borderId="15" xfId="17" applyNumberFormat="1" applyFont="1" applyBorder="1" applyAlignment="1">
      <alignment vertical="center"/>
    </xf>
    <xf numFmtId="186" fontId="2" fillId="0" borderId="24" xfId="17" applyNumberFormat="1" applyFont="1" applyBorder="1" applyAlignment="1">
      <alignment vertical="center"/>
    </xf>
    <xf numFmtId="38" fontId="2" fillId="0" borderId="26" xfId="17" applyNumberFormat="1" applyFont="1" applyBorder="1" applyAlignment="1">
      <alignment horizontal="center" vertical="center" wrapText="1"/>
    </xf>
    <xf numFmtId="38" fontId="2" fillId="0" borderId="10" xfId="17" applyNumberFormat="1" applyFont="1" applyBorder="1" applyAlignment="1">
      <alignment horizontal="center" vertical="center" wrapText="1"/>
    </xf>
    <xf numFmtId="38" fontId="2" fillId="0" borderId="21" xfId="17" applyNumberFormat="1" applyFont="1" applyBorder="1" applyAlignment="1">
      <alignment horizontal="center" vertical="center" wrapText="1"/>
    </xf>
    <xf numFmtId="38" fontId="2" fillId="0" borderId="0" xfId="17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4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0.59765625" style="1" customWidth="1"/>
    <col min="4" max="4" width="10.59765625" style="2" customWidth="1"/>
    <col min="5" max="5" width="6.59765625" style="2" customWidth="1"/>
    <col min="6" max="6" width="10.59765625" style="2" customWidth="1"/>
    <col min="7" max="7" width="6.59765625" style="2" customWidth="1"/>
    <col min="8" max="8" width="10.59765625" style="2" customWidth="1"/>
    <col min="9" max="9" width="6.59765625" style="2" customWidth="1"/>
    <col min="10" max="10" width="10.59765625" style="3" customWidth="1"/>
    <col min="11" max="11" width="6.59765625" style="3" customWidth="1"/>
    <col min="12" max="12" width="10.59765625" style="3" customWidth="1"/>
    <col min="13" max="13" width="6.59765625" style="3" customWidth="1"/>
    <col min="14" max="15" width="10.59765625" style="3" customWidth="1"/>
    <col min="16" max="60" width="9" style="3" customWidth="1"/>
    <col min="61" max="61" width="9" style="4" customWidth="1"/>
    <col min="62" max="16384" width="9" style="3" customWidth="1"/>
  </cols>
  <sheetData>
    <row r="1" spans="2:4" s="38" customFormat="1" ht="12">
      <c r="B1" s="39"/>
      <c r="D1" s="40"/>
    </row>
    <row r="2" spans="2:17" s="38" customFormat="1" ht="13.5">
      <c r="B2" s="41" t="s">
        <v>118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1"/>
      <c r="Q2" s="41"/>
    </row>
    <row r="3" ht="12" customHeight="1"/>
    <row r="4" spans="3:61" ht="12" customHeight="1">
      <c r="C4" s="5"/>
      <c r="I4" s="6"/>
      <c r="O4" s="12" t="s">
        <v>119</v>
      </c>
      <c r="BI4" s="3"/>
    </row>
    <row r="5" spans="2:61" ht="13.5" customHeight="1">
      <c r="B5" s="31"/>
      <c r="C5" s="32" t="s">
        <v>94</v>
      </c>
      <c r="D5" s="19" t="s">
        <v>87</v>
      </c>
      <c r="E5" s="20"/>
      <c r="F5" s="20"/>
      <c r="G5" s="20"/>
      <c r="H5" s="21"/>
      <c r="I5" s="22"/>
      <c r="J5" s="22"/>
      <c r="K5" s="23"/>
      <c r="L5" s="55" t="s">
        <v>88</v>
      </c>
      <c r="M5" s="56"/>
      <c r="N5" s="36"/>
      <c r="O5" s="24"/>
      <c r="BI5" s="3"/>
    </row>
    <row r="6" spans="2:61" ht="13.5" customHeight="1">
      <c r="B6" s="7"/>
      <c r="C6" s="8"/>
      <c r="D6" s="25" t="s">
        <v>89</v>
      </c>
      <c r="E6" s="26"/>
      <c r="F6" s="25" t="s">
        <v>90</v>
      </c>
      <c r="G6" s="26"/>
      <c r="H6" s="25" t="s">
        <v>91</v>
      </c>
      <c r="I6" s="26"/>
      <c r="J6" s="27" t="s">
        <v>2</v>
      </c>
      <c r="K6" s="28"/>
      <c r="L6" s="57"/>
      <c r="M6" s="58"/>
      <c r="N6" s="37" t="s">
        <v>92</v>
      </c>
      <c r="O6" s="34" t="s">
        <v>93</v>
      </c>
      <c r="BI6" s="3"/>
    </row>
    <row r="7" spans="2:61" ht="13.5" customHeight="1">
      <c r="B7" s="59" t="s">
        <v>86</v>
      </c>
      <c r="C7" s="60"/>
      <c r="D7" s="29"/>
      <c r="E7" s="30" t="s">
        <v>95</v>
      </c>
      <c r="F7" s="29"/>
      <c r="G7" s="30" t="s">
        <v>95</v>
      </c>
      <c r="H7" s="29"/>
      <c r="I7" s="30" t="s">
        <v>95</v>
      </c>
      <c r="J7" s="29"/>
      <c r="K7" s="30" t="s">
        <v>95</v>
      </c>
      <c r="L7" s="29"/>
      <c r="M7" s="33" t="s">
        <v>95</v>
      </c>
      <c r="N7" s="29"/>
      <c r="O7" s="35"/>
      <c r="BI7" s="3"/>
    </row>
    <row r="8" spans="2:15" ht="12" customHeight="1">
      <c r="B8" s="13"/>
      <c r="C8" s="14" t="s">
        <v>3</v>
      </c>
      <c r="D8" s="43">
        <v>2198.7173</v>
      </c>
      <c r="E8" s="51">
        <f aca="true" t="shared" si="0" ref="E8:E39">IF($O8-$N8=0,"",D8/($O8-$N8)*100)</f>
        <v>19.769507180913294</v>
      </c>
      <c r="F8" s="43">
        <v>6028.611</v>
      </c>
      <c r="G8" s="51">
        <f aca="true" t="shared" si="1" ref="G8:G39">IF($O8-$N8=0,"",F8/($O8-$N8)*100)</f>
        <v>54.20554450334879</v>
      </c>
      <c r="H8" s="43">
        <v>1627.3654</v>
      </c>
      <c r="I8" s="51">
        <f aca="true" t="shared" si="2" ref="I8:I39">IF($O8-$N8=0,"",H8/($O8-$N8)*100)</f>
        <v>14.63226398467408</v>
      </c>
      <c r="J8" s="43">
        <f>SUM(D8,F8,H8)</f>
        <v>9854.6937</v>
      </c>
      <c r="K8" s="51">
        <f aca="true" t="shared" si="3" ref="K8:K39">IF($O8-$N8=0,"",J8/($O8-$N8)*100)</f>
        <v>88.60731566893617</v>
      </c>
      <c r="L8" s="43">
        <v>1267.0671</v>
      </c>
      <c r="M8" s="51">
        <f aca="true" t="shared" si="4" ref="M8:M39">IF($O8-$N8=0,"",L8/($O8-$N8)*100)</f>
        <v>11.392684331063837</v>
      </c>
      <c r="N8" s="43">
        <v>1916.5904</v>
      </c>
      <c r="O8" s="44">
        <f>SUM(J8,L8,N8)</f>
        <v>13038.351200000001</v>
      </c>
    </row>
    <row r="9" spans="2:15" ht="12" customHeight="1">
      <c r="B9" s="7" t="s">
        <v>4</v>
      </c>
      <c r="C9" s="15" t="s">
        <v>5</v>
      </c>
      <c r="D9" s="45">
        <v>13076.9228</v>
      </c>
      <c r="E9" s="52">
        <f t="shared" si="0"/>
        <v>35.06844158848884</v>
      </c>
      <c r="F9" s="45">
        <v>2860.299</v>
      </c>
      <c r="G9" s="52">
        <f t="shared" si="1"/>
        <v>7.670476452389321</v>
      </c>
      <c r="H9" s="45">
        <v>6930.6386</v>
      </c>
      <c r="I9" s="52">
        <f t="shared" si="2"/>
        <v>18.585924122380387</v>
      </c>
      <c r="J9" s="45">
        <f aca="true" t="shared" si="5" ref="J9:J16">SUM(D9,F9,H9)</f>
        <v>22867.860399999998</v>
      </c>
      <c r="K9" s="52">
        <f t="shared" si="3"/>
        <v>61.324842163258545</v>
      </c>
      <c r="L9" s="45">
        <v>14421.8571</v>
      </c>
      <c r="M9" s="52">
        <f t="shared" si="4"/>
        <v>38.675157836741455</v>
      </c>
      <c r="N9" s="45">
        <v>76904.0444</v>
      </c>
      <c r="O9" s="46">
        <f aca="true" t="shared" si="6" ref="O9:O72">SUM(J9,L9,N9)</f>
        <v>114193.7619</v>
      </c>
    </row>
    <row r="10" spans="2:15" ht="12" customHeight="1">
      <c r="B10" s="7"/>
      <c r="C10" s="15" t="s">
        <v>6</v>
      </c>
      <c r="D10" s="45">
        <v>3222.6363</v>
      </c>
      <c r="E10" s="52">
        <f t="shared" si="0"/>
        <v>17.623905788361892</v>
      </c>
      <c r="F10" s="45">
        <v>7417.0337</v>
      </c>
      <c r="G10" s="52">
        <f t="shared" si="1"/>
        <v>40.562164324253786</v>
      </c>
      <c r="H10" s="45">
        <v>302.1013</v>
      </c>
      <c r="I10" s="52">
        <f t="shared" si="2"/>
        <v>1.6521271263969974</v>
      </c>
      <c r="J10" s="45">
        <f t="shared" si="5"/>
        <v>10941.7713</v>
      </c>
      <c r="K10" s="52">
        <f t="shared" si="3"/>
        <v>59.83819723901268</v>
      </c>
      <c r="L10" s="45">
        <v>7343.8252</v>
      </c>
      <c r="M10" s="52">
        <f t="shared" si="4"/>
        <v>40.16180276098731</v>
      </c>
      <c r="N10" s="45">
        <v>26397.5537</v>
      </c>
      <c r="O10" s="46">
        <f t="shared" si="6"/>
        <v>44683.150200000004</v>
      </c>
    </row>
    <row r="11" spans="2:15" ht="12" customHeight="1">
      <c r="B11" s="7" t="s">
        <v>7</v>
      </c>
      <c r="C11" s="15" t="s">
        <v>8</v>
      </c>
      <c r="D11" s="45">
        <v>43153.517</v>
      </c>
      <c r="E11" s="52">
        <f t="shared" si="0"/>
        <v>30.00905853396287</v>
      </c>
      <c r="F11" s="45">
        <v>34750.4111</v>
      </c>
      <c r="G11" s="52">
        <f t="shared" si="1"/>
        <v>24.16551867091559</v>
      </c>
      <c r="H11" s="45">
        <v>47160.8215</v>
      </c>
      <c r="I11" s="52">
        <f t="shared" si="2"/>
        <v>32.7957476305645</v>
      </c>
      <c r="J11" s="45">
        <f t="shared" si="5"/>
        <v>125064.74959999998</v>
      </c>
      <c r="K11" s="52">
        <f t="shared" si="3"/>
        <v>86.97032483544295</v>
      </c>
      <c r="L11" s="45">
        <v>18736.886</v>
      </c>
      <c r="M11" s="52">
        <f t="shared" si="4"/>
        <v>13.029675164557029</v>
      </c>
      <c r="N11" s="45">
        <v>137113.1793</v>
      </c>
      <c r="O11" s="46">
        <f t="shared" si="6"/>
        <v>280914.8149</v>
      </c>
    </row>
    <row r="12" spans="2:15" ht="12" customHeight="1">
      <c r="B12" s="7"/>
      <c r="C12" s="15" t="s">
        <v>9</v>
      </c>
      <c r="D12" s="45">
        <v>2.9754</v>
      </c>
      <c r="E12" s="52">
        <f t="shared" si="0"/>
        <v>25.641158221302966</v>
      </c>
      <c r="F12" s="45">
        <v>0</v>
      </c>
      <c r="G12" s="52">
        <f t="shared" si="1"/>
        <v>0</v>
      </c>
      <c r="H12" s="45">
        <v>0</v>
      </c>
      <c r="I12" s="52">
        <f t="shared" si="2"/>
        <v>0</v>
      </c>
      <c r="J12" s="45">
        <f t="shared" si="5"/>
        <v>2.9754</v>
      </c>
      <c r="K12" s="52">
        <f t="shared" si="3"/>
        <v>25.641158221302966</v>
      </c>
      <c r="L12" s="45">
        <v>8.6286</v>
      </c>
      <c r="M12" s="52">
        <f t="shared" si="4"/>
        <v>74.35884177869691</v>
      </c>
      <c r="N12" s="45">
        <v>166.4472</v>
      </c>
      <c r="O12" s="46">
        <f t="shared" si="6"/>
        <v>178.05120000000002</v>
      </c>
    </row>
    <row r="13" spans="2:15" ht="12" customHeight="1">
      <c r="B13" s="7" t="s">
        <v>10</v>
      </c>
      <c r="C13" s="15" t="s">
        <v>11</v>
      </c>
      <c r="D13" s="45">
        <v>24603.1318</v>
      </c>
      <c r="E13" s="52">
        <f t="shared" si="0"/>
        <v>14.534813230632567</v>
      </c>
      <c r="F13" s="45">
        <v>29932.5953</v>
      </c>
      <c r="G13" s="52">
        <f t="shared" si="1"/>
        <v>17.683304943869395</v>
      </c>
      <c r="H13" s="45">
        <v>56486.7779</v>
      </c>
      <c r="I13" s="52">
        <f t="shared" si="2"/>
        <v>33.3707421254689</v>
      </c>
      <c r="J13" s="45">
        <f t="shared" si="5"/>
        <v>111022.505</v>
      </c>
      <c r="K13" s="52">
        <f t="shared" si="3"/>
        <v>65.58886029997086</v>
      </c>
      <c r="L13" s="45">
        <v>58247.8627</v>
      </c>
      <c r="M13" s="52">
        <f t="shared" si="4"/>
        <v>34.41113970002914</v>
      </c>
      <c r="N13" s="45">
        <v>210902.9239</v>
      </c>
      <c r="O13" s="46">
        <f t="shared" si="6"/>
        <v>380173.2916</v>
      </c>
    </row>
    <row r="14" spans="2:15" ht="12" customHeight="1">
      <c r="B14" s="7"/>
      <c r="C14" s="15" t="s">
        <v>12</v>
      </c>
      <c r="D14" s="45">
        <v>83760.2663</v>
      </c>
      <c r="E14" s="52">
        <f t="shared" si="0"/>
        <v>24.2188677367084</v>
      </c>
      <c r="F14" s="45">
        <v>79446.8601</v>
      </c>
      <c r="G14" s="52">
        <f t="shared" si="1"/>
        <v>22.971667615849928</v>
      </c>
      <c r="H14" s="45">
        <v>91404.3577</v>
      </c>
      <c r="I14" s="52">
        <f t="shared" si="2"/>
        <v>26.429119049912618</v>
      </c>
      <c r="J14" s="45">
        <f t="shared" si="5"/>
        <v>254611.4841</v>
      </c>
      <c r="K14" s="52">
        <f t="shared" si="3"/>
        <v>73.61965440247094</v>
      </c>
      <c r="L14" s="45">
        <v>91235.6761</v>
      </c>
      <c r="M14" s="52">
        <f t="shared" si="4"/>
        <v>26.38034559752907</v>
      </c>
      <c r="N14" s="45">
        <v>214949.7177</v>
      </c>
      <c r="O14" s="46">
        <f t="shared" si="6"/>
        <v>560796.8779</v>
      </c>
    </row>
    <row r="15" spans="2:15" ht="12" customHeight="1">
      <c r="B15" s="7" t="s">
        <v>13</v>
      </c>
      <c r="C15" s="15" t="s">
        <v>14</v>
      </c>
      <c r="D15" s="45">
        <v>17.2353</v>
      </c>
      <c r="E15" s="52">
        <f t="shared" si="0"/>
        <v>59.12076754468711</v>
      </c>
      <c r="F15" s="45">
        <v>0</v>
      </c>
      <c r="G15" s="52">
        <f t="shared" si="1"/>
        <v>0</v>
      </c>
      <c r="H15" s="45">
        <v>0</v>
      </c>
      <c r="I15" s="52">
        <f t="shared" si="2"/>
        <v>0</v>
      </c>
      <c r="J15" s="45">
        <f t="shared" si="5"/>
        <v>17.2353</v>
      </c>
      <c r="K15" s="52">
        <f t="shared" si="3"/>
        <v>59.12076754468711</v>
      </c>
      <c r="L15" s="45">
        <v>11.9174</v>
      </c>
      <c r="M15" s="52">
        <f t="shared" si="4"/>
        <v>40.879232455312895</v>
      </c>
      <c r="N15" s="45">
        <v>0</v>
      </c>
      <c r="O15" s="46">
        <f t="shared" si="6"/>
        <v>29.1527</v>
      </c>
    </row>
    <row r="16" spans="2:15" ht="12" customHeight="1">
      <c r="B16" s="7"/>
      <c r="C16" s="15" t="s">
        <v>15</v>
      </c>
      <c r="D16" s="45">
        <v>60240.4457</v>
      </c>
      <c r="E16" s="52">
        <f t="shared" si="0"/>
        <v>26.680618764289143</v>
      </c>
      <c r="F16" s="45">
        <v>67852.4069</v>
      </c>
      <c r="G16" s="52">
        <f t="shared" si="1"/>
        <v>30.051972220688967</v>
      </c>
      <c r="H16" s="45">
        <v>27749.8682</v>
      </c>
      <c r="I16" s="52">
        <f t="shared" si="2"/>
        <v>12.290474374818091</v>
      </c>
      <c r="J16" s="45">
        <f t="shared" si="5"/>
        <v>155842.7208</v>
      </c>
      <c r="K16" s="52">
        <f t="shared" si="3"/>
        <v>69.0230653597962</v>
      </c>
      <c r="L16" s="45">
        <v>69940.8198</v>
      </c>
      <c r="M16" s="52">
        <f t="shared" si="4"/>
        <v>30.97693464020379</v>
      </c>
      <c r="N16" s="45">
        <v>224451.0269</v>
      </c>
      <c r="O16" s="46">
        <f t="shared" si="6"/>
        <v>450234.5675</v>
      </c>
    </row>
    <row r="17" spans="2:61" ht="12" customHeight="1">
      <c r="B17" s="16"/>
      <c r="C17" s="17" t="s">
        <v>2</v>
      </c>
      <c r="D17" s="47">
        <f>SUM(D8:D16)</f>
        <v>230275.8479</v>
      </c>
      <c r="E17" s="53">
        <f t="shared" si="0"/>
        <v>24.202862846786616</v>
      </c>
      <c r="F17" s="47">
        <f>SUM(F8:F16)</f>
        <v>228288.2171</v>
      </c>
      <c r="G17" s="53">
        <f t="shared" si="1"/>
        <v>23.99395532964509</v>
      </c>
      <c r="H17" s="47">
        <f>SUM(H8:H16)</f>
        <v>231661.9306</v>
      </c>
      <c r="I17" s="53">
        <f t="shared" si="2"/>
        <v>24.348545382703158</v>
      </c>
      <c r="J17" s="47">
        <f>SUM(J8:J16)</f>
        <v>690225.9955999999</v>
      </c>
      <c r="K17" s="53">
        <f t="shared" si="3"/>
        <v>72.54536355913486</v>
      </c>
      <c r="L17" s="47">
        <f>SUM(L8:L16)</f>
        <v>261214.54</v>
      </c>
      <c r="M17" s="53">
        <f t="shared" si="4"/>
        <v>27.454636440865134</v>
      </c>
      <c r="N17" s="47">
        <f>SUM(N8:N16)</f>
        <v>892801.4835000001</v>
      </c>
      <c r="O17" s="48">
        <f t="shared" si="6"/>
        <v>1844242.0191000002</v>
      </c>
      <c r="BI17" s="10"/>
    </row>
    <row r="18" spans="2:15" ht="12" customHeight="1">
      <c r="B18" s="7" t="s">
        <v>16</v>
      </c>
      <c r="C18" s="15" t="s">
        <v>17</v>
      </c>
      <c r="D18" s="45">
        <v>125.7835</v>
      </c>
      <c r="E18" s="52">
        <f t="shared" si="0"/>
        <v>5.195125473988316</v>
      </c>
      <c r="F18" s="45">
        <v>658.184</v>
      </c>
      <c r="G18" s="52">
        <f t="shared" si="1"/>
        <v>27.184395926107364</v>
      </c>
      <c r="H18" s="45">
        <v>187.479</v>
      </c>
      <c r="I18" s="52">
        <f t="shared" si="2"/>
        <v>7.743280547431543</v>
      </c>
      <c r="J18" s="45">
        <f>SUM(D18,F18,H18)</f>
        <v>971.4465</v>
      </c>
      <c r="K18" s="52">
        <f t="shared" si="3"/>
        <v>40.12280194752722</v>
      </c>
      <c r="L18" s="45">
        <v>1449.7366</v>
      </c>
      <c r="M18" s="52">
        <f t="shared" si="4"/>
        <v>59.87719805247277</v>
      </c>
      <c r="N18" s="45">
        <v>771.5693</v>
      </c>
      <c r="O18" s="46">
        <f t="shared" si="6"/>
        <v>3192.7524000000003</v>
      </c>
    </row>
    <row r="19" spans="2:15" ht="12" customHeight="1">
      <c r="B19" s="7"/>
      <c r="C19" s="15" t="s">
        <v>18</v>
      </c>
      <c r="D19" s="45">
        <v>15666.2032</v>
      </c>
      <c r="E19" s="52">
        <f t="shared" si="0"/>
        <v>14.818612611778075</v>
      </c>
      <c r="F19" s="45">
        <v>12433.5179</v>
      </c>
      <c r="G19" s="52">
        <f t="shared" si="1"/>
        <v>11.760825696535614</v>
      </c>
      <c r="H19" s="45">
        <v>10441.1453</v>
      </c>
      <c r="I19" s="52">
        <f t="shared" si="2"/>
        <v>9.876246685220282</v>
      </c>
      <c r="J19" s="45">
        <f>SUM(D19,F19,H19)</f>
        <v>38540.8664</v>
      </c>
      <c r="K19" s="52">
        <f t="shared" si="3"/>
        <v>36.45568499353397</v>
      </c>
      <c r="L19" s="45">
        <v>67178.9038</v>
      </c>
      <c r="M19" s="52">
        <f t="shared" si="4"/>
        <v>63.54431500646602</v>
      </c>
      <c r="N19" s="45">
        <v>140620.1412</v>
      </c>
      <c r="O19" s="46">
        <f t="shared" si="6"/>
        <v>246339.9114</v>
      </c>
    </row>
    <row r="20" spans="2:15" ht="12" customHeight="1">
      <c r="B20" s="7" t="s">
        <v>10</v>
      </c>
      <c r="C20" s="15" t="s">
        <v>19</v>
      </c>
      <c r="D20" s="45">
        <v>1603.1145</v>
      </c>
      <c r="E20" s="52">
        <f t="shared" si="0"/>
        <v>20.685335575534097</v>
      </c>
      <c r="F20" s="45">
        <v>475.009</v>
      </c>
      <c r="G20" s="52">
        <f t="shared" si="1"/>
        <v>6.129144590981415</v>
      </c>
      <c r="H20" s="45">
        <v>942.1254</v>
      </c>
      <c r="I20" s="52">
        <f t="shared" si="2"/>
        <v>12.156449245037889</v>
      </c>
      <c r="J20" s="45">
        <f>SUM(D20,F20,H20)</f>
        <v>3020.2488999999996</v>
      </c>
      <c r="K20" s="52">
        <f t="shared" si="3"/>
        <v>38.97092941155339</v>
      </c>
      <c r="L20" s="45">
        <v>4729.7559</v>
      </c>
      <c r="M20" s="52">
        <f t="shared" si="4"/>
        <v>61.02907058844661</v>
      </c>
      <c r="N20" s="45">
        <v>984.6409</v>
      </c>
      <c r="O20" s="46">
        <f t="shared" si="6"/>
        <v>8734.6457</v>
      </c>
    </row>
    <row r="21" spans="2:15" ht="12" customHeight="1">
      <c r="B21" s="7"/>
      <c r="C21" s="15" t="s">
        <v>20</v>
      </c>
      <c r="D21" s="45">
        <v>136.5954</v>
      </c>
      <c r="E21" s="52">
        <f t="shared" si="0"/>
        <v>3.039137713751912</v>
      </c>
      <c r="F21" s="45">
        <v>393.0576</v>
      </c>
      <c r="G21" s="52">
        <f t="shared" si="1"/>
        <v>8.745215254955973</v>
      </c>
      <c r="H21" s="45">
        <v>11.3289</v>
      </c>
      <c r="I21" s="52">
        <f t="shared" si="2"/>
        <v>0.2520589071471223</v>
      </c>
      <c r="J21" s="45">
        <f>SUM(D21,F21,H21)</f>
        <v>540.9819</v>
      </c>
      <c r="K21" s="52">
        <f t="shared" si="3"/>
        <v>12.036411875855007</v>
      </c>
      <c r="L21" s="45">
        <v>3953.5627</v>
      </c>
      <c r="M21" s="52">
        <f t="shared" si="4"/>
        <v>87.96358812414499</v>
      </c>
      <c r="N21" s="45">
        <v>127.4186</v>
      </c>
      <c r="O21" s="46">
        <f t="shared" si="6"/>
        <v>4621.9632</v>
      </c>
    </row>
    <row r="22" spans="2:15" ht="12" customHeight="1">
      <c r="B22" s="7" t="s">
        <v>13</v>
      </c>
      <c r="C22" s="18" t="s">
        <v>21</v>
      </c>
      <c r="D22" s="45">
        <v>7549.9841</v>
      </c>
      <c r="E22" s="52">
        <f t="shared" si="0"/>
        <v>54.01797142343126</v>
      </c>
      <c r="F22" s="45">
        <v>70.4543</v>
      </c>
      <c r="G22" s="52">
        <f t="shared" si="1"/>
        <v>0.5040803150907105</v>
      </c>
      <c r="H22" s="45">
        <v>114.8787</v>
      </c>
      <c r="I22" s="52">
        <f t="shared" si="2"/>
        <v>0.8219241592523265</v>
      </c>
      <c r="J22" s="45">
        <f>SUM(D22,F22,H22)</f>
        <v>7735.3171</v>
      </c>
      <c r="K22" s="52">
        <f t="shared" si="3"/>
        <v>55.3439758977743</v>
      </c>
      <c r="L22" s="45">
        <v>6241.4834</v>
      </c>
      <c r="M22" s="52">
        <f t="shared" si="4"/>
        <v>44.65602410222568</v>
      </c>
      <c r="N22" s="45">
        <v>6860.7642</v>
      </c>
      <c r="O22" s="46">
        <f t="shared" si="6"/>
        <v>20837.564700000003</v>
      </c>
    </row>
    <row r="23" spans="1:61" s="11" customFormat="1" ht="12" customHeight="1">
      <c r="A23" s="3"/>
      <c r="B23" s="16"/>
      <c r="C23" s="17" t="s">
        <v>2</v>
      </c>
      <c r="D23" s="47">
        <f>SUM(D18:D22)</f>
        <v>25081.680699999997</v>
      </c>
      <c r="E23" s="53">
        <f t="shared" si="0"/>
        <v>18.667200622979497</v>
      </c>
      <c r="F23" s="47">
        <f>SUM(F18:F22)</f>
        <v>14030.2228</v>
      </c>
      <c r="G23" s="53">
        <f t="shared" si="1"/>
        <v>10.442082686775498</v>
      </c>
      <c r="H23" s="47">
        <f>SUM(H18:H22)</f>
        <v>11696.9573</v>
      </c>
      <c r="I23" s="53">
        <f t="shared" si="2"/>
        <v>8.70553497627153</v>
      </c>
      <c r="J23" s="47">
        <f>SUM(J18:J22)</f>
        <v>50808.860799999995</v>
      </c>
      <c r="K23" s="53">
        <f t="shared" si="3"/>
        <v>37.81481828602652</v>
      </c>
      <c r="L23" s="47">
        <f>SUM(L18:L22)</f>
        <v>83553.4424</v>
      </c>
      <c r="M23" s="53">
        <f t="shared" si="4"/>
        <v>62.18518171397348</v>
      </c>
      <c r="N23" s="47">
        <f>SUM(N18:N22)</f>
        <v>149364.53420000002</v>
      </c>
      <c r="O23" s="48">
        <f t="shared" si="6"/>
        <v>283726.8374</v>
      </c>
      <c r="BI23" s="4"/>
    </row>
    <row r="24" spans="2:15" ht="12" customHeight="1">
      <c r="B24" s="13"/>
      <c r="C24" s="14" t="s">
        <v>22</v>
      </c>
      <c r="D24" s="45">
        <v>56.5058</v>
      </c>
      <c r="E24" s="52">
        <f t="shared" si="0"/>
        <v>17.15086323727104</v>
      </c>
      <c r="F24" s="45">
        <v>65.0616</v>
      </c>
      <c r="G24" s="52">
        <f t="shared" si="1"/>
        <v>19.747753391652424</v>
      </c>
      <c r="H24" s="45">
        <v>85.3371</v>
      </c>
      <c r="I24" s="52">
        <f t="shared" si="2"/>
        <v>25.90185310473124</v>
      </c>
      <c r="J24" s="45">
        <f aca="true" t="shared" si="7" ref="J24:J32">SUM(D24,F24,H24)</f>
        <v>206.90449999999998</v>
      </c>
      <c r="K24" s="52">
        <f t="shared" si="3"/>
        <v>62.800469733654694</v>
      </c>
      <c r="L24" s="45">
        <v>122.5588</v>
      </c>
      <c r="M24" s="52">
        <f t="shared" si="4"/>
        <v>37.1995302663453</v>
      </c>
      <c r="N24" s="45">
        <v>8.2494</v>
      </c>
      <c r="O24" s="46">
        <f t="shared" si="6"/>
        <v>337.7127</v>
      </c>
    </row>
    <row r="25" spans="2:15" ht="12" customHeight="1">
      <c r="B25" s="7" t="s">
        <v>0</v>
      </c>
      <c r="C25" s="15" t="s">
        <v>23</v>
      </c>
      <c r="D25" s="45">
        <v>5.25</v>
      </c>
      <c r="E25" s="52">
        <f t="shared" si="0"/>
        <v>48.99764811289058</v>
      </c>
      <c r="F25" s="45">
        <v>3.0078</v>
      </c>
      <c r="G25" s="52">
        <f t="shared" si="1"/>
        <v>28.071452570276627</v>
      </c>
      <c r="H25" s="45">
        <v>0</v>
      </c>
      <c r="I25" s="52">
        <f t="shared" si="2"/>
        <v>0</v>
      </c>
      <c r="J25" s="45">
        <f t="shared" si="7"/>
        <v>8.2578</v>
      </c>
      <c r="K25" s="52">
        <f t="shared" si="3"/>
        <v>77.0691006831672</v>
      </c>
      <c r="L25" s="45">
        <v>2.457</v>
      </c>
      <c r="M25" s="52">
        <f t="shared" si="4"/>
        <v>22.93089931683279</v>
      </c>
      <c r="N25" s="45">
        <v>4.6845</v>
      </c>
      <c r="O25" s="46">
        <f t="shared" si="6"/>
        <v>15.3993</v>
      </c>
    </row>
    <row r="26" spans="2:15" ht="12" customHeight="1">
      <c r="B26" s="7"/>
      <c r="C26" s="15" t="s">
        <v>24</v>
      </c>
      <c r="D26" s="45">
        <v>164.7654</v>
      </c>
      <c r="E26" s="52">
        <f t="shared" si="0"/>
        <v>15.257718364306921</v>
      </c>
      <c r="F26" s="45">
        <v>152.1657</v>
      </c>
      <c r="G26" s="52">
        <f t="shared" si="1"/>
        <v>14.090952319525929</v>
      </c>
      <c r="H26" s="45">
        <v>287.2805</v>
      </c>
      <c r="I26" s="52">
        <f t="shared" si="2"/>
        <v>26.602945524711348</v>
      </c>
      <c r="J26" s="45">
        <f t="shared" si="7"/>
        <v>604.2116000000001</v>
      </c>
      <c r="K26" s="52">
        <f t="shared" si="3"/>
        <v>55.95161620854421</v>
      </c>
      <c r="L26" s="45">
        <v>475.6707</v>
      </c>
      <c r="M26" s="52">
        <f t="shared" si="4"/>
        <v>44.048383791455784</v>
      </c>
      <c r="N26" s="45">
        <v>214.9378</v>
      </c>
      <c r="O26" s="46">
        <f t="shared" si="6"/>
        <v>1294.8201000000001</v>
      </c>
    </row>
    <row r="27" spans="2:15" ht="12" customHeight="1">
      <c r="B27" s="7"/>
      <c r="C27" s="15" t="s">
        <v>25</v>
      </c>
      <c r="D27" s="45">
        <v>33516.8363</v>
      </c>
      <c r="E27" s="52">
        <f t="shared" si="0"/>
        <v>33.887867992402434</v>
      </c>
      <c r="F27" s="45">
        <v>7002.4974</v>
      </c>
      <c r="G27" s="52">
        <f t="shared" si="1"/>
        <v>7.080015111937675</v>
      </c>
      <c r="H27" s="45">
        <v>10669.0905</v>
      </c>
      <c r="I27" s="52">
        <f t="shared" si="2"/>
        <v>10.7871974319663</v>
      </c>
      <c r="J27" s="45">
        <f t="shared" si="7"/>
        <v>51188.4242</v>
      </c>
      <c r="K27" s="52">
        <f t="shared" si="3"/>
        <v>51.75508053630641</v>
      </c>
      <c r="L27" s="45">
        <v>47716.6952</v>
      </c>
      <c r="M27" s="52">
        <f t="shared" si="4"/>
        <v>48.24491946369361</v>
      </c>
      <c r="N27" s="45">
        <v>38601.9452</v>
      </c>
      <c r="O27" s="46">
        <f t="shared" si="6"/>
        <v>137507.06459999998</v>
      </c>
    </row>
    <row r="28" spans="2:15" ht="12" customHeight="1">
      <c r="B28" s="7" t="s">
        <v>10</v>
      </c>
      <c r="C28" s="15" t="s">
        <v>26</v>
      </c>
      <c r="D28" s="45">
        <v>958.5432</v>
      </c>
      <c r="E28" s="52">
        <f t="shared" si="0"/>
        <v>21.631309025170605</v>
      </c>
      <c r="F28" s="45">
        <v>1766.355</v>
      </c>
      <c r="G28" s="52">
        <f t="shared" si="1"/>
        <v>39.86108383342057</v>
      </c>
      <c r="H28" s="45">
        <v>654.8736</v>
      </c>
      <c r="I28" s="52">
        <f t="shared" si="2"/>
        <v>14.778440047382283</v>
      </c>
      <c r="J28" s="45">
        <f t="shared" si="7"/>
        <v>3379.7718</v>
      </c>
      <c r="K28" s="52">
        <f t="shared" si="3"/>
        <v>76.27083290597346</v>
      </c>
      <c r="L28" s="45">
        <v>1051.5051</v>
      </c>
      <c r="M28" s="52">
        <f t="shared" si="4"/>
        <v>23.72916709402656</v>
      </c>
      <c r="N28" s="45">
        <v>2133.9961</v>
      </c>
      <c r="O28" s="46">
        <f t="shared" si="6"/>
        <v>6565.272999999999</v>
      </c>
    </row>
    <row r="29" spans="2:15" ht="12" customHeight="1">
      <c r="B29" s="7"/>
      <c r="C29" s="15" t="s">
        <v>27</v>
      </c>
      <c r="D29" s="45">
        <v>6.0532</v>
      </c>
      <c r="E29" s="52">
        <f t="shared" si="0"/>
        <v>44.444444444444464</v>
      </c>
      <c r="F29" s="45">
        <v>0</v>
      </c>
      <c r="G29" s="52">
        <f t="shared" si="1"/>
        <v>0</v>
      </c>
      <c r="H29" s="45">
        <v>0</v>
      </c>
      <c r="I29" s="52">
        <f t="shared" si="2"/>
        <v>0</v>
      </c>
      <c r="J29" s="45">
        <f t="shared" si="7"/>
        <v>6.0532</v>
      </c>
      <c r="K29" s="52">
        <f t="shared" si="3"/>
        <v>44.444444444444464</v>
      </c>
      <c r="L29" s="45">
        <v>7.5665</v>
      </c>
      <c r="M29" s="52">
        <f t="shared" si="4"/>
        <v>55.55555555555557</v>
      </c>
      <c r="N29" s="45">
        <v>156.5058</v>
      </c>
      <c r="O29" s="46">
        <f t="shared" si="6"/>
        <v>170.1255</v>
      </c>
    </row>
    <row r="30" spans="2:15" ht="12" customHeight="1">
      <c r="B30" s="7"/>
      <c r="C30" s="15" t="s">
        <v>28</v>
      </c>
      <c r="D30" s="45">
        <v>10.0281</v>
      </c>
      <c r="E30" s="52">
        <f t="shared" si="0"/>
        <v>31.62520656465631</v>
      </c>
      <c r="F30" s="45">
        <v>3</v>
      </c>
      <c r="G30" s="52">
        <f t="shared" si="1"/>
        <v>9.460976625080418</v>
      </c>
      <c r="H30" s="45">
        <v>0</v>
      </c>
      <c r="I30" s="52">
        <f t="shared" si="2"/>
        <v>0</v>
      </c>
      <c r="J30" s="45">
        <f t="shared" si="7"/>
        <v>13.0281</v>
      </c>
      <c r="K30" s="52">
        <f t="shared" si="3"/>
        <v>41.08618318973673</v>
      </c>
      <c r="L30" s="45">
        <v>18.6811</v>
      </c>
      <c r="M30" s="52">
        <f t="shared" si="4"/>
        <v>58.91381681026326</v>
      </c>
      <c r="N30" s="45">
        <v>0</v>
      </c>
      <c r="O30" s="46">
        <f t="shared" si="6"/>
        <v>31.709200000000003</v>
      </c>
    </row>
    <row r="31" spans="2:15" ht="12" customHeight="1">
      <c r="B31" s="7" t="s">
        <v>13</v>
      </c>
      <c r="C31" s="15" t="s">
        <v>29</v>
      </c>
      <c r="D31" s="45">
        <v>11.6826</v>
      </c>
      <c r="E31" s="52">
        <f t="shared" si="0"/>
        <v>20.363320713673158</v>
      </c>
      <c r="F31" s="45">
        <v>30.0843</v>
      </c>
      <c r="G31" s="52">
        <f t="shared" si="1"/>
        <v>52.43834842812023</v>
      </c>
      <c r="H31" s="45">
        <v>0</v>
      </c>
      <c r="I31" s="52">
        <f t="shared" si="2"/>
        <v>0</v>
      </c>
      <c r="J31" s="45">
        <f t="shared" si="7"/>
        <v>41.7669</v>
      </c>
      <c r="K31" s="52">
        <f t="shared" si="3"/>
        <v>72.80166914179338</v>
      </c>
      <c r="L31" s="45">
        <v>15.6039</v>
      </c>
      <c r="M31" s="52">
        <f t="shared" si="4"/>
        <v>27.19833085820661</v>
      </c>
      <c r="N31" s="45">
        <v>89.3623</v>
      </c>
      <c r="O31" s="46">
        <f t="shared" si="6"/>
        <v>146.7331</v>
      </c>
    </row>
    <row r="32" spans="2:15" ht="12" customHeight="1">
      <c r="B32" s="7"/>
      <c r="C32" s="15" t="s">
        <v>30</v>
      </c>
      <c r="D32" s="45">
        <v>26199.2113</v>
      </c>
      <c r="E32" s="52">
        <f t="shared" si="0"/>
        <v>65.09671465302806</v>
      </c>
      <c r="F32" s="45">
        <v>5122.8451</v>
      </c>
      <c r="G32" s="52">
        <f t="shared" si="1"/>
        <v>12.728642166658005</v>
      </c>
      <c r="H32" s="45">
        <v>4197.0733</v>
      </c>
      <c r="I32" s="52">
        <f t="shared" si="2"/>
        <v>10.428393429841258</v>
      </c>
      <c r="J32" s="45">
        <f t="shared" si="7"/>
        <v>35519.1297</v>
      </c>
      <c r="K32" s="52">
        <f t="shared" si="3"/>
        <v>88.25375024952731</v>
      </c>
      <c r="L32" s="45">
        <v>4727.4656</v>
      </c>
      <c r="M32" s="52">
        <f t="shared" si="4"/>
        <v>11.746249750472684</v>
      </c>
      <c r="N32" s="45">
        <v>7386.1462</v>
      </c>
      <c r="O32" s="46">
        <f t="shared" si="6"/>
        <v>47632.741500000004</v>
      </c>
    </row>
    <row r="33" spans="1:61" s="11" customFormat="1" ht="12" customHeight="1">
      <c r="A33" s="3"/>
      <c r="B33" s="16"/>
      <c r="C33" s="17" t="s">
        <v>2</v>
      </c>
      <c r="D33" s="47">
        <f>SUM(D24:D32)</f>
        <v>60928.875900000014</v>
      </c>
      <c r="E33" s="53">
        <f t="shared" si="0"/>
        <v>41.989290697427265</v>
      </c>
      <c r="F33" s="47">
        <f>SUM(F24:F32)</f>
        <v>14145.016899999999</v>
      </c>
      <c r="G33" s="53">
        <f t="shared" si="1"/>
        <v>9.74807458304218</v>
      </c>
      <c r="H33" s="47">
        <f>SUM(H24:H32)</f>
        <v>15893.655</v>
      </c>
      <c r="I33" s="53">
        <f t="shared" si="2"/>
        <v>10.953153003100427</v>
      </c>
      <c r="J33" s="47">
        <f>SUM(J24:J32)</f>
        <v>90967.5478</v>
      </c>
      <c r="K33" s="53">
        <f t="shared" si="3"/>
        <v>62.690518283569865</v>
      </c>
      <c r="L33" s="47">
        <f>SUM(L24:L32)</f>
        <v>54138.203900000015</v>
      </c>
      <c r="M33" s="53">
        <f t="shared" si="4"/>
        <v>37.309481716430135</v>
      </c>
      <c r="N33" s="47">
        <f>SUM(N24:N32)</f>
        <v>48595.827300000004</v>
      </c>
      <c r="O33" s="48">
        <f t="shared" si="6"/>
        <v>193701.57900000003</v>
      </c>
      <c r="BI33" s="4"/>
    </row>
    <row r="34" spans="2:15" ht="12" customHeight="1">
      <c r="B34" s="7"/>
      <c r="C34" s="15" t="s">
        <v>31</v>
      </c>
      <c r="D34" s="45">
        <v>261972.1804</v>
      </c>
      <c r="E34" s="52">
        <f t="shared" si="0"/>
        <v>51.89032164671443</v>
      </c>
      <c r="F34" s="45">
        <v>55803.4919</v>
      </c>
      <c r="G34" s="52">
        <f t="shared" si="1"/>
        <v>11.053315429445588</v>
      </c>
      <c r="H34" s="45">
        <v>22375.3826</v>
      </c>
      <c r="I34" s="52">
        <f t="shared" si="2"/>
        <v>4.432019454544714</v>
      </c>
      <c r="J34" s="45">
        <f aca="true" t="shared" si="8" ref="J34:J43">SUM(D34,F34,H34)</f>
        <v>340151.05490000005</v>
      </c>
      <c r="K34" s="52">
        <f t="shared" si="3"/>
        <v>67.37565653070475</v>
      </c>
      <c r="L34" s="45">
        <v>164706.4447</v>
      </c>
      <c r="M34" s="52">
        <f t="shared" si="4"/>
        <v>32.62434346929527</v>
      </c>
      <c r="N34" s="45">
        <v>95740.6241</v>
      </c>
      <c r="O34" s="46">
        <f t="shared" si="6"/>
        <v>600598.1237</v>
      </c>
    </row>
    <row r="35" spans="2:15" ht="12" customHeight="1">
      <c r="B35" s="7"/>
      <c r="C35" s="15" t="s">
        <v>32</v>
      </c>
      <c r="D35" s="45">
        <v>185621.8019</v>
      </c>
      <c r="E35" s="52">
        <f t="shared" si="0"/>
        <v>49.172096609129696</v>
      </c>
      <c r="F35" s="45">
        <v>96952.4693</v>
      </c>
      <c r="G35" s="52">
        <f t="shared" si="1"/>
        <v>25.683169423608966</v>
      </c>
      <c r="H35" s="45">
        <v>37254.8376</v>
      </c>
      <c r="I35" s="52">
        <f t="shared" si="2"/>
        <v>9.868983356877097</v>
      </c>
      <c r="J35" s="45">
        <f t="shared" si="8"/>
        <v>319829.1087999999</v>
      </c>
      <c r="K35" s="52">
        <f t="shared" si="3"/>
        <v>84.72424938961575</v>
      </c>
      <c r="L35" s="45">
        <v>57665.0692</v>
      </c>
      <c r="M35" s="52">
        <f t="shared" si="4"/>
        <v>15.27575061038425</v>
      </c>
      <c r="N35" s="45">
        <v>135068.5256</v>
      </c>
      <c r="O35" s="46">
        <f t="shared" si="6"/>
        <v>512562.70359999995</v>
      </c>
    </row>
    <row r="36" spans="2:15" ht="12" customHeight="1">
      <c r="B36" s="7" t="s">
        <v>33</v>
      </c>
      <c r="C36" s="15" t="s">
        <v>34</v>
      </c>
      <c r="D36" s="45">
        <v>222114.0056</v>
      </c>
      <c r="E36" s="52">
        <f t="shared" si="0"/>
        <v>25.460790956749847</v>
      </c>
      <c r="F36" s="45">
        <v>249152.613</v>
      </c>
      <c r="G36" s="52">
        <f t="shared" si="1"/>
        <v>28.560209784092045</v>
      </c>
      <c r="H36" s="45">
        <v>48790.0668</v>
      </c>
      <c r="I36" s="52">
        <f t="shared" si="2"/>
        <v>5.592775152584349</v>
      </c>
      <c r="J36" s="45">
        <f t="shared" si="8"/>
        <v>520056.6854000001</v>
      </c>
      <c r="K36" s="52">
        <f t="shared" si="3"/>
        <v>59.613775893426244</v>
      </c>
      <c r="L36" s="45">
        <v>352320.0054</v>
      </c>
      <c r="M36" s="52">
        <f t="shared" si="4"/>
        <v>40.386224106573756</v>
      </c>
      <c r="N36" s="45">
        <v>745457.5822</v>
      </c>
      <c r="O36" s="46">
        <f t="shared" si="6"/>
        <v>1617834.273</v>
      </c>
    </row>
    <row r="37" spans="2:15" ht="12" customHeight="1">
      <c r="B37" s="7" t="s">
        <v>35</v>
      </c>
      <c r="C37" s="15" t="s">
        <v>36</v>
      </c>
      <c r="D37" s="45">
        <v>191375.1236</v>
      </c>
      <c r="E37" s="52">
        <f t="shared" si="0"/>
        <v>24.990226372849495</v>
      </c>
      <c r="F37" s="45">
        <v>141924.9512</v>
      </c>
      <c r="G37" s="52">
        <f t="shared" si="1"/>
        <v>18.532903293412257</v>
      </c>
      <c r="H37" s="45">
        <v>33538.5148</v>
      </c>
      <c r="I37" s="52">
        <f t="shared" si="2"/>
        <v>4.379540356629523</v>
      </c>
      <c r="J37" s="45">
        <f t="shared" si="8"/>
        <v>366838.5896</v>
      </c>
      <c r="K37" s="52">
        <f t="shared" si="3"/>
        <v>47.90267002289127</v>
      </c>
      <c r="L37" s="45">
        <v>398961.2905</v>
      </c>
      <c r="M37" s="52">
        <f t="shared" si="4"/>
        <v>52.09732997710873</v>
      </c>
      <c r="N37" s="45">
        <v>818075.8602</v>
      </c>
      <c r="O37" s="46">
        <f t="shared" si="6"/>
        <v>1583875.7403</v>
      </c>
    </row>
    <row r="38" spans="2:15" ht="12" customHeight="1">
      <c r="B38" s="7" t="s">
        <v>37</v>
      </c>
      <c r="C38" s="15" t="s">
        <v>38</v>
      </c>
      <c r="D38" s="45">
        <v>296982.6256</v>
      </c>
      <c r="E38" s="52">
        <f t="shared" si="0"/>
        <v>26.034472280288806</v>
      </c>
      <c r="F38" s="45">
        <v>192076.4169</v>
      </c>
      <c r="G38" s="52">
        <f t="shared" si="1"/>
        <v>16.83804950332504</v>
      </c>
      <c r="H38" s="45">
        <v>77864.9534</v>
      </c>
      <c r="I38" s="52">
        <f t="shared" si="2"/>
        <v>6.825897531220019</v>
      </c>
      <c r="J38" s="45">
        <f t="shared" si="8"/>
        <v>566923.9959</v>
      </c>
      <c r="K38" s="52">
        <f t="shared" si="3"/>
        <v>49.698419314833856</v>
      </c>
      <c r="L38" s="45">
        <v>573804.4291</v>
      </c>
      <c r="M38" s="52">
        <f t="shared" si="4"/>
        <v>50.301580685166144</v>
      </c>
      <c r="N38" s="45">
        <v>464903.3241</v>
      </c>
      <c r="O38" s="46">
        <f t="shared" si="6"/>
        <v>1605631.7491</v>
      </c>
    </row>
    <row r="39" spans="2:15" ht="12" customHeight="1">
      <c r="B39" s="7" t="s">
        <v>39</v>
      </c>
      <c r="C39" s="15" t="s">
        <v>40</v>
      </c>
      <c r="D39" s="45">
        <v>11466.0305</v>
      </c>
      <c r="E39" s="52">
        <f t="shared" si="0"/>
        <v>60.36415005723366</v>
      </c>
      <c r="F39" s="45">
        <v>1253.9937</v>
      </c>
      <c r="G39" s="52">
        <f t="shared" si="1"/>
        <v>6.60178462612895</v>
      </c>
      <c r="H39" s="45">
        <v>1681.5529</v>
      </c>
      <c r="I39" s="52">
        <f t="shared" si="2"/>
        <v>8.852715993104711</v>
      </c>
      <c r="J39" s="45">
        <f t="shared" si="8"/>
        <v>14401.5771</v>
      </c>
      <c r="K39" s="52">
        <f t="shared" si="3"/>
        <v>75.81865067646731</v>
      </c>
      <c r="L39" s="45">
        <v>4593.1913</v>
      </c>
      <c r="M39" s="52">
        <f t="shared" si="4"/>
        <v>24.181349323532686</v>
      </c>
      <c r="N39" s="45">
        <v>3137.4024</v>
      </c>
      <c r="O39" s="46">
        <f t="shared" si="6"/>
        <v>22132.1708</v>
      </c>
    </row>
    <row r="40" spans="2:15" ht="12" customHeight="1">
      <c r="B40" s="7" t="s">
        <v>41</v>
      </c>
      <c r="C40" s="15" t="s">
        <v>42</v>
      </c>
      <c r="D40" s="45">
        <v>51719.4055</v>
      </c>
      <c r="E40" s="52">
        <f aca="true" t="shared" si="9" ref="E40:E71">IF($O40-$N40=0,"",D40/($O40-$N40)*100)</f>
        <v>6.066496760437421</v>
      </c>
      <c r="F40" s="45">
        <v>558591.6456</v>
      </c>
      <c r="G40" s="52">
        <f aca="true" t="shared" si="10" ref="G40:G71">IF($O40-$N40=0,"",F40/($O40-$N40)*100)</f>
        <v>65.52075329713155</v>
      </c>
      <c r="H40" s="45">
        <v>135592.2782</v>
      </c>
      <c r="I40" s="52">
        <f aca="true" t="shared" si="11" ref="I40:I71">IF($O40-$N40=0,"",H40/($O40-$N40)*100)</f>
        <v>15.904477410140178</v>
      </c>
      <c r="J40" s="45">
        <f t="shared" si="8"/>
        <v>745903.3293000001</v>
      </c>
      <c r="K40" s="52">
        <f aca="true" t="shared" si="12" ref="K40:K71">IF($O40-$N40=0,"",J40/($O40-$N40)*100)</f>
        <v>87.49172746770915</v>
      </c>
      <c r="L40" s="45">
        <v>106638.2205</v>
      </c>
      <c r="M40" s="52">
        <f aca="true" t="shared" si="13" ref="M40:M71">IF($O40-$N40=0,"",L40/($O40-$N40)*100)</f>
        <v>12.508272532290835</v>
      </c>
      <c r="N40" s="45">
        <v>161431.2177</v>
      </c>
      <c r="O40" s="46">
        <f t="shared" si="6"/>
        <v>1013972.7675000002</v>
      </c>
    </row>
    <row r="41" spans="2:15" ht="12" customHeight="1">
      <c r="B41" s="7" t="s">
        <v>1</v>
      </c>
      <c r="C41" s="15" t="s">
        <v>43</v>
      </c>
      <c r="D41" s="45">
        <v>27139.2312</v>
      </c>
      <c r="E41" s="52">
        <f t="shared" si="9"/>
        <v>40.28921659983292</v>
      </c>
      <c r="F41" s="45">
        <v>19846.2365</v>
      </c>
      <c r="G41" s="52">
        <f t="shared" si="10"/>
        <v>29.462489749525773</v>
      </c>
      <c r="H41" s="45">
        <v>3903.5696</v>
      </c>
      <c r="I41" s="52">
        <f t="shared" si="11"/>
        <v>5.794996916748444</v>
      </c>
      <c r="J41" s="45">
        <f t="shared" si="8"/>
        <v>50889.037299999996</v>
      </c>
      <c r="K41" s="52">
        <f t="shared" si="12"/>
        <v>75.54670326610714</v>
      </c>
      <c r="L41" s="45">
        <v>16471.9925</v>
      </c>
      <c r="M41" s="52">
        <f t="shared" si="13"/>
        <v>24.45329673389287</v>
      </c>
      <c r="N41" s="45">
        <v>17074.2985</v>
      </c>
      <c r="O41" s="46">
        <f t="shared" si="6"/>
        <v>84435.3283</v>
      </c>
    </row>
    <row r="42" spans="2:15" ht="12" customHeight="1">
      <c r="B42" s="7" t="s">
        <v>13</v>
      </c>
      <c r="C42" s="15" t="s">
        <v>44</v>
      </c>
      <c r="D42" s="45">
        <v>70234.0232</v>
      </c>
      <c r="E42" s="52">
        <f t="shared" si="9"/>
        <v>16.45840146777079</v>
      </c>
      <c r="F42" s="45">
        <v>186789.7839</v>
      </c>
      <c r="G42" s="52">
        <f t="shared" si="10"/>
        <v>43.77168092378836</v>
      </c>
      <c r="H42" s="45">
        <v>30167.3433</v>
      </c>
      <c r="I42" s="52">
        <f t="shared" si="11"/>
        <v>7.069312345009809</v>
      </c>
      <c r="J42" s="45">
        <f t="shared" si="8"/>
        <v>287191.1504</v>
      </c>
      <c r="K42" s="52">
        <f t="shared" si="12"/>
        <v>67.29939473656896</v>
      </c>
      <c r="L42" s="45">
        <v>139545.4518</v>
      </c>
      <c r="M42" s="52">
        <f t="shared" si="13"/>
        <v>32.70060526343105</v>
      </c>
      <c r="N42" s="45">
        <v>300723.9538</v>
      </c>
      <c r="O42" s="46">
        <f t="shared" si="6"/>
        <v>727460.556</v>
      </c>
    </row>
    <row r="43" spans="2:15" ht="12" customHeight="1">
      <c r="B43" s="7"/>
      <c r="C43" s="15" t="s">
        <v>45</v>
      </c>
      <c r="D43" s="45">
        <v>7731.6281</v>
      </c>
      <c r="E43" s="52">
        <f t="shared" si="9"/>
        <v>13.942900067950564</v>
      </c>
      <c r="F43" s="45">
        <v>28942.1922</v>
      </c>
      <c r="G43" s="52">
        <f t="shared" si="10"/>
        <v>52.19315884994757</v>
      </c>
      <c r="H43" s="45">
        <v>2412.7603</v>
      </c>
      <c r="I43" s="52">
        <f t="shared" si="11"/>
        <v>4.3510726739195364</v>
      </c>
      <c r="J43" s="45">
        <f t="shared" si="8"/>
        <v>39086.5806</v>
      </c>
      <c r="K43" s="52">
        <f t="shared" si="12"/>
        <v>70.48713159181767</v>
      </c>
      <c r="L43" s="45">
        <v>16365.4994</v>
      </c>
      <c r="M43" s="52">
        <f t="shared" si="13"/>
        <v>29.512868408182353</v>
      </c>
      <c r="N43" s="45">
        <v>208621.2274</v>
      </c>
      <c r="O43" s="46">
        <f t="shared" si="6"/>
        <v>264073.3074</v>
      </c>
    </row>
    <row r="44" spans="1:61" s="11" customFormat="1" ht="12" customHeight="1">
      <c r="A44" s="3"/>
      <c r="B44" s="16"/>
      <c r="C44" s="17" t="s">
        <v>2</v>
      </c>
      <c r="D44" s="47">
        <f>SUM(D34:D43)</f>
        <v>1326356.0556000003</v>
      </c>
      <c r="E44" s="53">
        <f t="shared" si="9"/>
        <v>26.097336069730183</v>
      </c>
      <c r="F44" s="47">
        <f>SUM(F34:F43)</f>
        <v>1531333.7942000001</v>
      </c>
      <c r="G44" s="53">
        <f t="shared" si="10"/>
        <v>30.130470994905018</v>
      </c>
      <c r="H44" s="47">
        <f>SUM(H34:H43)</f>
        <v>393581.2595</v>
      </c>
      <c r="I44" s="53">
        <f t="shared" si="11"/>
        <v>7.744091306819365</v>
      </c>
      <c r="J44" s="47">
        <f>SUM(J34:J43)</f>
        <v>3251271.1093</v>
      </c>
      <c r="K44" s="53">
        <f t="shared" si="12"/>
        <v>63.97189837145456</v>
      </c>
      <c r="L44" s="47">
        <f>SUM(L34:L43)</f>
        <v>1831071.5944</v>
      </c>
      <c r="M44" s="53">
        <f t="shared" si="13"/>
        <v>36.02810162854544</v>
      </c>
      <c r="N44" s="47">
        <f>SUM(N34:N43)</f>
        <v>2950234.016</v>
      </c>
      <c r="O44" s="48">
        <f t="shared" si="6"/>
        <v>8032576.7197</v>
      </c>
      <c r="BI44" s="4"/>
    </row>
    <row r="45" spans="2:15" ht="12" customHeight="1">
      <c r="B45" s="13"/>
      <c r="C45" s="14" t="s">
        <v>46</v>
      </c>
      <c r="D45" s="45">
        <v>7201.5329</v>
      </c>
      <c r="E45" s="52">
        <f t="shared" si="9"/>
        <v>17.741492350905634</v>
      </c>
      <c r="F45" s="45">
        <v>8495.9948</v>
      </c>
      <c r="G45" s="52">
        <f t="shared" si="10"/>
        <v>20.93049200088137</v>
      </c>
      <c r="H45" s="45">
        <v>3487.0962</v>
      </c>
      <c r="I45" s="52">
        <f t="shared" si="11"/>
        <v>8.590711369126995</v>
      </c>
      <c r="J45" s="45">
        <f aca="true" t="shared" si="14" ref="J45:J63">SUM(D45,F45,H45)</f>
        <v>19184.6239</v>
      </c>
      <c r="K45" s="52">
        <f t="shared" si="12"/>
        <v>47.262695720913996</v>
      </c>
      <c r="L45" s="45">
        <v>21406.8481</v>
      </c>
      <c r="M45" s="52">
        <f t="shared" si="13"/>
        <v>52.73730427908602</v>
      </c>
      <c r="N45" s="45">
        <v>11671.6975</v>
      </c>
      <c r="O45" s="46">
        <f t="shared" si="6"/>
        <v>52263.169499999996</v>
      </c>
    </row>
    <row r="46" spans="2:15" ht="12" customHeight="1">
      <c r="B46" s="7"/>
      <c r="C46" s="15" t="s">
        <v>47</v>
      </c>
      <c r="D46" s="45">
        <v>43.9271</v>
      </c>
      <c r="E46" s="52">
        <f t="shared" si="9"/>
        <v>0.04991124897513983</v>
      </c>
      <c r="F46" s="45">
        <v>816.5263</v>
      </c>
      <c r="G46" s="52">
        <f t="shared" si="10"/>
        <v>0.9277609369625973</v>
      </c>
      <c r="H46" s="45">
        <v>74079.3624</v>
      </c>
      <c r="I46" s="52">
        <f t="shared" si="11"/>
        <v>84.17112672282056</v>
      </c>
      <c r="J46" s="45">
        <f t="shared" si="14"/>
        <v>74939.8158</v>
      </c>
      <c r="K46" s="52">
        <f t="shared" si="12"/>
        <v>85.14879890875831</v>
      </c>
      <c r="L46" s="45">
        <v>13070.6045</v>
      </c>
      <c r="M46" s="52">
        <f t="shared" si="13"/>
        <v>14.851201091241691</v>
      </c>
      <c r="N46" s="45">
        <v>73013.1668</v>
      </c>
      <c r="O46" s="46">
        <f t="shared" si="6"/>
        <v>161023.5871</v>
      </c>
    </row>
    <row r="47" spans="2:15" ht="12" customHeight="1">
      <c r="B47" s="7"/>
      <c r="C47" s="15" t="s">
        <v>48</v>
      </c>
      <c r="D47" s="45">
        <v>33819.3408</v>
      </c>
      <c r="E47" s="52">
        <f t="shared" si="9"/>
        <v>32.21579683845478</v>
      </c>
      <c r="F47" s="45">
        <v>26471.8812</v>
      </c>
      <c r="G47" s="52">
        <f t="shared" si="10"/>
        <v>25.21671701746802</v>
      </c>
      <c r="H47" s="45">
        <v>23531.8557</v>
      </c>
      <c r="I47" s="52">
        <f t="shared" si="11"/>
        <v>22.416092819379678</v>
      </c>
      <c r="J47" s="45">
        <f t="shared" si="14"/>
        <v>83823.0777</v>
      </c>
      <c r="K47" s="52">
        <f t="shared" si="12"/>
        <v>79.84860667530246</v>
      </c>
      <c r="L47" s="45">
        <v>21154.4306</v>
      </c>
      <c r="M47" s="52">
        <f t="shared" si="13"/>
        <v>20.151393324697537</v>
      </c>
      <c r="N47" s="45">
        <v>19240.8291</v>
      </c>
      <c r="O47" s="46">
        <f t="shared" si="6"/>
        <v>124218.33739999999</v>
      </c>
    </row>
    <row r="48" spans="2:15" ht="12" customHeight="1">
      <c r="B48" s="7" t="s">
        <v>49</v>
      </c>
      <c r="C48" s="15" t="s">
        <v>50</v>
      </c>
      <c r="D48" s="45">
        <v>30348.5933</v>
      </c>
      <c r="E48" s="52">
        <f t="shared" si="9"/>
        <v>30.75111129357503</v>
      </c>
      <c r="F48" s="45">
        <v>40154.7784</v>
      </c>
      <c r="G48" s="52">
        <f t="shared" si="10"/>
        <v>40.68735731310626</v>
      </c>
      <c r="H48" s="45">
        <v>23669.6359</v>
      </c>
      <c r="I48" s="52">
        <f t="shared" si="11"/>
        <v>23.98356986909502</v>
      </c>
      <c r="J48" s="45">
        <f t="shared" si="14"/>
        <v>94173.00760000001</v>
      </c>
      <c r="K48" s="52">
        <f t="shared" si="12"/>
        <v>95.42203847577633</v>
      </c>
      <c r="L48" s="45">
        <v>4518.0381</v>
      </c>
      <c r="M48" s="52">
        <f t="shared" si="13"/>
        <v>4.577961524223671</v>
      </c>
      <c r="N48" s="45">
        <v>143366.4029</v>
      </c>
      <c r="O48" s="46">
        <f t="shared" si="6"/>
        <v>242057.4486</v>
      </c>
    </row>
    <row r="49" spans="2:15" ht="12" customHeight="1">
      <c r="B49" s="7"/>
      <c r="C49" s="15" t="s">
        <v>51</v>
      </c>
      <c r="D49" s="45">
        <v>20305.5459</v>
      </c>
      <c r="E49" s="52">
        <f t="shared" si="9"/>
        <v>21.735400971738013</v>
      </c>
      <c r="F49" s="45">
        <v>43279.3555</v>
      </c>
      <c r="G49" s="52">
        <f t="shared" si="10"/>
        <v>46.326956695653024</v>
      </c>
      <c r="H49" s="45">
        <v>7004.9072</v>
      </c>
      <c r="I49" s="52">
        <f t="shared" si="11"/>
        <v>7.498171559219917</v>
      </c>
      <c r="J49" s="45">
        <f t="shared" si="14"/>
        <v>70589.8086</v>
      </c>
      <c r="K49" s="52">
        <f t="shared" si="12"/>
        <v>75.56052922661097</v>
      </c>
      <c r="L49" s="45">
        <v>22831.7295</v>
      </c>
      <c r="M49" s="52">
        <f t="shared" si="13"/>
        <v>24.439470773389033</v>
      </c>
      <c r="N49" s="45">
        <v>142173.7042</v>
      </c>
      <c r="O49" s="46">
        <f t="shared" si="6"/>
        <v>235595.2423</v>
      </c>
    </row>
    <row r="50" spans="2:15" ht="12" customHeight="1">
      <c r="B50" s="7"/>
      <c r="C50" s="15" t="s">
        <v>52</v>
      </c>
      <c r="D50" s="45">
        <v>19565.1533</v>
      </c>
      <c r="E50" s="52">
        <f t="shared" si="9"/>
        <v>30.21926646835487</v>
      </c>
      <c r="F50" s="45">
        <v>13213.5031</v>
      </c>
      <c r="G50" s="52">
        <f t="shared" si="10"/>
        <v>20.408854714127546</v>
      </c>
      <c r="H50" s="45">
        <v>6201.1412</v>
      </c>
      <c r="I50" s="52">
        <f t="shared" si="11"/>
        <v>9.577943778784185</v>
      </c>
      <c r="J50" s="45">
        <f t="shared" si="14"/>
        <v>38979.7976</v>
      </c>
      <c r="K50" s="52">
        <f t="shared" si="12"/>
        <v>60.206064961266605</v>
      </c>
      <c r="L50" s="45">
        <v>25764.174</v>
      </c>
      <c r="M50" s="52">
        <f t="shared" si="13"/>
        <v>39.793935038733395</v>
      </c>
      <c r="N50" s="45">
        <v>33638.3157</v>
      </c>
      <c r="O50" s="46">
        <f t="shared" si="6"/>
        <v>98382.2873</v>
      </c>
    </row>
    <row r="51" spans="2:15" ht="12" customHeight="1">
      <c r="B51" s="7" t="s">
        <v>53</v>
      </c>
      <c r="C51" s="15" t="s">
        <v>54</v>
      </c>
      <c r="D51" s="45">
        <v>1526.4557</v>
      </c>
      <c r="E51" s="52">
        <f t="shared" si="9"/>
        <v>25.268926959011168</v>
      </c>
      <c r="F51" s="45">
        <v>596.1093</v>
      </c>
      <c r="G51" s="52">
        <f t="shared" si="10"/>
        <v>9.867985268938545</v>
      </c>
      <c r="H51" s="45">
        <v>176.5673</v>
      </c>
      <c r="I51" s="52">
        <f t="shared" si="11"/>
        <v>2.9228926899416816</v>
      </c>
      <c r="J51" s="45">
        <f t="shared" si="14"/>
        <v>2299.1323</v>
      </c>
      <c r="K51" s="52">
        <f t="shared" si="12"/>
        <v>38.0598049178914</v>
      </c>
      <c r="L51" s="45">
        <v>3741.7087</v>
      </c>
      <c r="M51" s="52">
        <f t="shared" si="13"/>
        <v>61.940195082108595</v>
      </c>
      <c r="N51" s="45">
        <v>1262.8178</v>
      </c>
      <c r="O51" s="46">
        <f t="shared" si="6"/>
        <v>7303.6588</v>
      </c>
    </row>
    <row r="52" spans="2:15" ht="12" customHeight="1">
      <c r="B52" s="7"/>
      <c r="C52" s="15" t="s">
        <v>55</v>
      </c>
      <c r="D52" s="45">
        <v>1635.8579</v>
      </c>
      <c r="E52" s="52">
        <f t="shared" si="9"/>
        <v>31.02995154999535</v>
      </c>
      <c r="F52" s="45">
        <v>901.0749</v>
      </c>
      <c r="G52" s="52">
        <f t="shared" si="10"/>
        <v>17.092138925952497</v>
      </c>
      <c r="H52" s="45">
        <v>201.1576</v>
      </c>
      <c r="I52" s="52">
        <f t="shared" si="11"/>
        <v>3.815680189528287</v>
      </c>
      <c r="J52" s="45">
        <f t="shared" si="14"/>
        <v>2738.0904</v>
      </c>
      <c r="K52" s="52">
        <f t="shared" si="12"/>
        <v>51.93777066547614</v>
      </c>
      <c r="L52" s="45">
        <v>2533.777</v>
      </c>
      <c r="M52" s="52">
        <f t="shared" si="13"/>
        <v>48.06222933452385</v>
      </c>
      <c r="N52" s="45">
        <v>3630.23</v>
      </c>
      <c r="O52" s="46">
        <f t="shared" si="6"/>
        <v>8902.0974</v>
      </c>
    </row>
    <row r="53" spans="2:15" ht="12" customHeight="1">
      <c r="B53" s="7"/>
      <c r="C53" s="15" t="s">
        <v>56</v>
      </c>
      <c r="D53" s="45">
        <v>12622.8514</v>
      </c>
      <c r="E53" s="52">
        <f t="shared" si="9"/>
        <v>12.499876750041595</v>
      </c>
      <c r="F53" s="45">
        <v>8295.6777</v>
      </c>
      <c r="G53" s="52">
        <f t="shared" si="10"/>
        <v>8.21485934691971</v>
      </c>
      <c r="H53" s="45">
        <v>3534.3666</v>
      </c>
      <c r="I53" s="52">
        <f t="shared" si="11"/>
        <v>3.4999340077364423</v>
      </c>
      <c r="J53" s="45">
        <f t="shared" si="14"/>
        <v>24452.8957</v>
      </c>
      <c r="K53" s="52">
        <f t="shared" si="12"/>
        <v>24.214670104697746</v>
      </c>
      <c r="L53" s="45">
        <v>76530.9112</v>
      </c>
      <c r="M53" s="52">
        <f t="shared" si="13"/>
        <v>75.78532989530225</v>
      </c>
      <c r="N53" s="45">
        <v>7942.0481</v>
      </c>
      <c r="O53" s="46">
        <f t="shared" si="6"/>
        <v>108925.855</v>
      </c>
    </row>
    <row r="54" spans="2:15" ht="12" customHeight="1">
      <c r="B54" s="7" t="s">
        <v>41</v>
      </c>
      <c r="C54" s="15" t="s">
        <v>57</v>
      </c>
      <c r="D54" s="45">
        <v>4874.1571</v>
      </c>
      <c r="E54" s="52">
        <f t="shared" si="9"/>
        <v>20.031648162024624</v>
      </c>
      <c r="F54" s="45">
        <v>580.832</v>
      </c>
      <c r="G54" s="52">
        <f t="shared" si="10"/>
        <v>2.387083966835022</v>
      </c>
      <c r="H54" s="45">
        <v>164.4327</v>
      </c>
      <c r="I54" s="52">
        <f t="shared" si="11"/>
        <v>0.6757800220948451</v>
      </c>
      <c r="J54" s="45">
        <f t="shared" si="14"/>
        <v>5619.421800000001</v>
      </c>
      <c r="K54" s="52">
        <f t="shared" si="12"/>
        <v>23.09451215095449</v>
      </c>
      <c r="L54" s="45">
        <v>18712.8601</v>
      </c>
      <c r="M54" s="52">
        <f t="shared" si="13"/>
        <v>76.9054878490455</v>
      </c>
      <c r="N54" s="45">
        <v>52818.7613</v>
      </c>
      <c r="O54" s="46">
        <f t="shared" si="6"/>
        <v>77151.0432</v>
      </c>
    </row>
    <row r="55" spans="2:15" ht="12" customHeight="1">
      <c r="B55" s="7"/>
      <c r="C55" s="15" t="s">
        <v>58</v>
      </c>
      <c r="D55" s="45">
        <v>9235.971</v>
      </c>
      <c r="E55" s="52">
        <f t="shared" si="9"/>
        <v>27.946182599986397</v>
      </c>
      <c r="F55" s="45">
        <v>4167.6596</v>
      </c>
      <c r="G55" s="52">
        <f t="shared" si="10"/>
        <v>12.610496091443583</v>
      </c>
      <c r="H55" s="45">
        <v>10417.5329</v>
      </c>
      <c r="I55" s="52">
        <f t="shared" si="11"/>
        <v>31.521350236457636</v>
      </c>
      <c r="J55" s="45">
        <f t="shared" si="14"/>
        <v>23821.163500000002</v>
      </c>
      <c r="K55" s="52">
        <f t="shared" si="12"/>
        <v>72.07802892788763</v>
      </c>
      <c r="L55" s="45">
        <v>9227.9693</v>
      </c>
      <c r="M55" s="52">
        <f t="shared" si="13"/>
        <v>27.921971072112363</v>
      </c>
      <c r="N55" s="45">
        <v>6443.7556</v>
      </c>
      <c r="O55" s="46">
        <f t="shared" si="6"/>
        <v>39492.88840000001</v>
      </c>
    </row>
    <row r="56" spans="2:15" ht="12" customHeight="1">
      <c r="B56" s="7"/>
      <c r="C56" s="15" t="s">
        <v>59</v>
      </c>
      <c r="D56" s="45">
        <v>49.2853</v>
      </c>
      <c r="E56" s="52">
        <f t="shared" si="9"/>
        <v>60.71136010603643</v>
      </c>
      <c r="F56" s="45">
        <v>14.6911</v>
      </c>
      <c r="G56" s="52">
        <f t="shared" si="10"/>
        <v>18.09701193771351</v>
      </c>
      <c r="H56" s="45">
        <v>5.668</v>
      </c>
      <c r="I56" s="52">
        <f t="shared" si="11"/>
        <v>6.982041076771664</v>
      </c>
      <c r="J56" s="45">
        <f t="shared" si="14"/>
        <v>69.6444</v>
      </c>
      <c r="K56" s="52">
        <f t="shared" si="12"/>
        <v>85.79041312052162</v>
      </c>
      <c r="L56" s="45">
        <v>11.5353</v>
      </c>
      <c r="M56" s="52">
        <f t="shared" si="13"/>
        <v>14.209586879478506</v>
      </c>
      <c r="N56" s="45">
        <v>1299.1602</v>
      </c>
      <c r="O56" s="46">
        <f t="shared" si="6"/>
        <v>1380.3399</v>
      </c>
    </row>
    <row r="57" spans="2:15" ht="12" customHeight="1">
      <c r="B57" s="7" t="s">
        <v>1</v>
      </c>
      <c r="C57" s="15" t="s">
        <v>60</v>
      </c>
      <c r="D57" s="45">
        <v>291.2897</v>
      </c>
      <c r="E57" s="52">
        <f t="shared" si="9"/>
        <v>39.27104803074279</v>
      </c>
      <c r="F57" s="45">
        <v>37.4766</v>
      </c>
      <c r="G57" s="52">
        <f t="shared" si="10"/>
        <v>5.052514244852925</v>
      </c>
      <c r="H57" s="45">
        <v>109.463</v>
      </c>
      <c r="I57" s="52">
        <f t="shared" si="11"/>
        <v>14.757565168247275</v>
      </c>
      <c r="J57" s="45">
        <f t="shared" si="14"/>
        <v>438.22929999999997</v>
      </c>
      <c r="K57" s="52">
        <f t="shared" si="12"/>
        <v>59.08112744384299</v>
      </c>
      <c r="L57" s="45">
        <v>303.5123</v>
      </c>
      <c r="M57" s="52">
        <f t="shared" si="13"/>
        <v>40.918872556157034</v>
      </c>
      <c r="N57" s="45">
        <v>52.1284</v>
      </c>
      <c r="O57" s="46">
        <f t="shared" si="6"/>
        <v>793.8699999999999</v>
      </c>
    </row>
    <row r="58" spans="2:15" ht="12" customHeight="1">
      <c r="B58" s="7"/>
      <c r="C58" s="15" t="s">
        <v>61</v>
      </c>
      <c r="D58" s="45">
        <v>46272.0998</v>
      </c>
      <c r="E58" s="52">
        <f t="shared" si="9"/>
        <v>23.128653298853397</v>
      </c>
      <c r="F58" s="45">
        <v>31423.9692</v>
      </c>
      <c r="G58" s="52">
        <f t="shared" si="10"/>
        <v>15.706961474453069</v>
      </c>
      <c r="H58" s="45">
        <v>34685.3536</v>
      </c>
      <c r="I58" s="52">
        <f t="shared" si="11"/>
        <v>17.337132341734286</v>
      </c>
      <c r="J58" s="45">
        <f t="shared" si="14"/>
        <v>112381.4226</v>
      </c>
      <c r="K58" s="52">
        <f t="shared" si="12"/>
        <v>56.17274711504074</v>
      </c>
      <c r="L58" s="45">
        <v>87682.5379</v>
      </c>
      <c r="M58" s="52">
        <f t="shared" si="13"/>
        <v>43.827252884959265</v>
      </c>
      <c r="N58" s="45">
        <v>62523.848</v>
      </c>
      <c r="O58" s="46">
        <f t="shared" si="6"/>
        <v>262587.8085</v>
      </c>
    </row>
    <row r="59" spans="2:15" ht="12" customHeight="1">
      <c r="B59" s="7"/>
      <c r="C59" s="15" t="s">
        <v>62</v>
      </c>
      <c r="D59" s="45">
        <v>8995.269</v>
      </c>
      <c r="E59" s="52">
        <f t="shared" si="9"/>
        <v>58.20284940205883</v>
      </c>
      <c r="F59" s="45">
        <v>1148.752</v>
      </c>
      <c r="G59" s="52">
        <f t="shared" si="10"/>
        <v>7.432867172322904</v>
      </c>
      <c r="H59" s="45">
        <v>148.2372</v>
      </c>
      <c r="I59" s="52">
        <f t="shared" si="11"/>
        <v>0.9591516860010384</v>
      </c>
      <c r="J59" s="45">
        <f t="shared" si="14"/>
        <v>10292.2582</v>
      </c>
      <c r="K59" s="52">
        <f t="shared" si="12"/>
        <v>66.59486826038277</v>
      </c>
      <c r="L59" s="45">
        <v>5162.7738</v>
      </c>
      <c r="M59" s="52">
        <f t="shared" si="13"/>
        <v>33.40513173961723</v>
      </c>
      <c r="N59" s="45">
        <v>3498.3266</v>
      </c>
      <c r="O59" s="46">
        <f t="shared" si="6"/>
        <v>18953.3586</v>
      </c>
    </row>
    <row r="60" spans="2:15" ht="12" customHeight="1">
      <c r="B60" s="7" t="s">
        <v>13</v>
      </c>
      <c r="C60" s="15" t="s">
        <v>63</v>
      </c>
      <c r="D60" s="45">
        <v>31191.0114</v>
      </c>
      <c r="E60" s="52">
        <f t="shared" si="9"/>
        <v>16.90448748834389</v>
      </c>
      <c r="F60" s="45">
        <v>51029.1947</v>
      </c>
      <c r="G60" s="52">
        <f t="shared" si="10"/>
        <v>27.656120934456595</v>
      </c>
      <c r="H60" s="45">
        <v>1935.9797</v>
      </c>
      <c r="I60" s="52">
        <f t="shared" si="11"/>
        <v>1.0492364032907815</v>
      </c>
      <c r="J60" s="45">
        <f t="shared" si="14"/>
        <v>84156.18579999999</v>
      </c>
      <c r="K60" s="52">
        <f t="shared" si="12"/>
        <v>45.60984482609126</v>
      </c>
      <c r="L60" s="45">
        <v>100357.0177</v>
      </c>
      <c r="M60" s="52">
        <f t="shared" si="13"/>
        <v>54.390155173908724</v>
      </c>
      <c r="N60" s="45">
        <v>73868.5777</v>
      </c>
      <c r="O60" s="46">
        <f t="shared" si="6"/>
        <v>258381.7812</v>
      </c>
    </row>
    <row r="61" spans="2:15" ht="12" customHeight="1">
      <c r="B61" s="7"/>
      <c r="C61" s="15" t="s">
        <v>64</v>
      </c>
      <c r="D61" s="45">
        <v>124478.8749</v>
      </c>
      <c r="E61" s="52">
        <f t="shared" si="9"/>
        <v>42.96682539326572</v>
      </c>
      <c r="F61" s="45">
        <v>92317.7869</v>
      </c>
      <c r="G61" s="52">
        <f t="shared" si="10"/>
        <v>31.865665829736823</v>
      </c>
      <c r="H61" s="45">
        <v>26928.0606</v>
      </c>
      <c r="I61" s="52">
        <f t="shared" si="11"/>
        <v>9.294856487970058</v>
      </c>
      <c r="J61" s="45">
        <f t="shared" si="14"/>
        <v>243724.7224</v>
      </c>
      <c r="K61" s="52">
        <f t="shared" si="12"/>
        <v>84.1273477109726</v>
      </c>
      <c r="L61" s="45">
        <v>45984.5446</v>
      </c>
      <c r="M61" s="52">
        <f t="shared" si="13"/>
        <v>15.8726522890274</v>
      </c>
      <c r="N61" s="45">
        <v>142437.8007</v>
      </c>
      <c r="O61" s="46">
        <f t="shared" si="6"/>
        <v>432147.0677</v>
      </c>
    </row>
    <row r="62" spans="2:15" ht="12" customHeight="1">
      <c r="B62" s="7"/>
      <c r="C62" s="15" t="s">
        <v>65</v>
      </c>
      <c r="D62" s="45">
        <v>10445.0022</v>
      </c>
      <c r="E62" s="52">
        <f t="shared" si="9"/>
        <v>42.8090982540568</v>
      </c>
      <c r="F62" s="45">
        <v>4479.6013</v>
      </c>
      <c r="G62" s="52">
        <f t="shared" si="10"/>
        <v>18.359756036308024</v>
      </c>
      <c r="H62" s="45">
        <v>3550.6484</v>
      </c>
      <c r="I62" s="52">
        <f t="shared" si="11"/>
        <v>14.552419742066647</v>
      </c>
      <c r="J62" s="45">
        <f t="shared" si="14"/>
        <v>18475.251900000003</v>
      </c>
      <c r="K62" s="52">
        <f t="shared" si="12"/>
        <v>75.72127403243147</v>
      </c>
      <c r="L62" s="45">
        <v>5923.7722</v>
      </c>
      <c r="M62" s="52">
        <f t="shared" si="13"/>
        <v>24.27872596756851</v>
      </c>
      <c r="N62" s="45">
        <v>17593.912</v>
      </c>
      <c r="O62" s="46">
        <f t="shared" si="6"/>
        <v>41992.936100000006</v>
      </c>
    </row>
    <row r="63" spans="2:15" ht="12" customHeight="1">
      <c r="B63" s="7"/>
      <c r="C63" s="18" t="s">
        <v>66</v>
      </c>
      <c r="D63" s="45">
        <v>316983.1447</v>
      </c>
      <c r="E63" s="52">
        <f t="shared" si="9"/>
        <v>23.230560941756714</v>
      </c>
      <c r="F63" s="45">
        <v>769091.1488</v>
      </c>
      <c r="G63" s="52">
        <f t="shared" si="10"/>
        <v>56.36393953651151</v>
      </c>
      <c r="H63" s="45">
        <v>69661.4828</v>
      </c>
      <c r="I63" s="52">
        <f t="shared" si="11"/>
        <v>5.105240920649297</v>
      </c>
      <c r="J63" s="45">
        <f t="shared" si="14"/>
        <v>1155735.7763</v>
      </c>
      <c r="K63" s="52">
        <f t="shared" si="12"/>
        <v>84.69974139891752</v>
      </c>
      <c r="L63" s="45">
        <v>208773.4385</v>
      </c>
      <c r="M63" s="52">
        <f t="shared" si="13"/>
        <v>15.300258601082477</v>
      </c>
      <c r="N63" s="45">
        <v>399086.5898</v>
      </c>
      <c r="O63" s="46">
        <f t="shared" si="6"/>
        <v>1763595.8046</v>
      </c>
    </row>
    <row r="64" spans="1:61" s="11" customFormat="1" ht="12" customHeight="1">
      <c r="A64" s="3"/>
      <c r="B64" s="16"/>
      <c r="C64" s="17" t="s">
        <v>2</v>
      </c>
      <c r="D64" s="47">
        <f>SUM(D45:D63)</f>
        <v>679885.3633999999</v>
      </c>
      <c r="E64" s="53">
        <f t="shared" si="9"/>
        <v>24.817079552583156</v>
      </c>
      <c r="F64" s="47">
        <f>SUM(F45:F63)</f>
        <v>1096516.0134</v>
      </c>
      <c r="G64" s="53">
        <f t="shared" si="10"/>
        <v>40.02487272140199</v>
      </c>
      <c r="H64" s="47">
        <f>SUM(H45:H63)</f>
        <v>289492.949</v>
      </c>
      <c r="I64" s="53">
        <f t="shared" si="11"/>
        <v>10.56703075547471</v>
      </c>
      <c r="J64" s="47">
        <f>SUM(J45:J63)</f>
        <v>2065894.3258000002</v>
      </c>
      <c r="K64" s="53">
        <f t="shared" si="12"/>
        <v>75.40898302945988</v>
      </c>
      <c r="L64" s="47">
        <f>SUM(L45:L63)</f>
        <v>673692.1834</v>
      </c>
      <c r="M64" s="53">
        <f t="shared" si="13"/>
        <v>24.59101697054013</v>
      </c>
      <c r="N64" s="47">
        <f>SUM(N45:N63)</f>
        <v>1195562.0724</v>
      </c>
      <c r="O64" s="48">
        <f t="shared" si="6"/>
        <v>3935148.5816</v>
      </c>
      <c r="BI64" s="4"/>
    </row>
    <row r="65" spans="2:15" ht="12" customHeight="1">
      <c r="B65" s="7"/>
      <c r="C65" s="15" t="s">
        <v>67</v>
      </c>
      <c r="D65" s="45">
        <v>1263.2006</v>
      </c>
      <c r="E65" s="52">
        <f t="shared" si="9"/>
        <v>43.697982189898156</v>
      </c>
      <c r="F65" s="45">
        <v>404.8881</v>
      </c>
      <c r="G65" s="52">
        <f t="shared" si="10"/>
        <v>14.006320914272607</v>
      </c>
      <c r="H65" s="45">
        <v>324.7459</v>
      </c>
      <c r="I65" s="52">
        <f t="shared" si="11"/>
        <v>11.233956470921918</v>
      </c>
      <c r="J65" s="45">
        <f aca="true" t="shared" si="15" ref="J65:J71">SUM(D65,F65,H65)</f>
        <v>1992.8345999999997</v>
      </c>
      <c r="K65" s="52">
        <f t="shared" si="12"/>
        <v>68.93825957509267</v>
      </c>
      <c r="L65" s="45">
        <v>897.9181</v>
      </c>
      <c r="M65" s="52">
        <f t="shared" si="13"/>
        <v>31.06174042490733</v>
      </c>
      <c r="N65" s="45">
        <v>648.9046</v>
      </c>
      <c r="O65" s="46">
        <f t="shared" si="6"/>
        <v>3539.6572999999994</v>
      </c>
    </row>
    <row r="66" spans="2:15" ht="12" customHeight="1">
      <c r="B66" s="7" t="s">
        <v>68</v>
      </c>
      <c r="C66" s="15" t="s">
        <v>96</v>
      </c>
      <c r="D66" s="45">
        <v>48377.5071</v>
      </c>
      <c r="E66" s="52">
        <f t="shared" si="9"/>
        <v>25.650582585765807</v>
      </c>
      <c r="F66" s="45">
        <v>55457.3476</v>
      </c>
      <c r="G66" s="52">
        <f t="shared" si="10"/>
        <v>29.404435240139136</v>
      </c>
      <c r="H66" s="45">
        <v>18671.0392</v>
      </c>
      <c r="I66" s="52">
        <f t="shared" si="11"/>
        <v>9.899704670017417</v>
      </c>
      <c r="J66" s="45">
        <f t="shared" si="15"/>
        <v>122505.8939</v>
      </c>
      <c r="K66" s="52">
        <f t="shared" si="12"/>
        <v>64.95472249592235</v>
      </c>
      <c r="L66" s="45">
        <v>66096.0879</v>
      </c>
      <c r="M66" s="52">
        <f t="shared" si="13"/>
        <v>35.04527750407764</v>
      </c>
      <c r="N66" s="45">
        <v>62019.1908</v>
      </c>
      <c r="O66" s="46">
        <f t="shared" si="6"/>
        <v>250621.1726</v>
      </c>
    </row>
    <row r="67" spans="2:15" ht="12" customHeight="1">
      <c r="B67" s="7" t="s">
        <v>41</v>
      </c>
      <c r="C67" s="15" t="s">
        <v>97</v>
      </c>
      <c r="D67" s="45">
        <v>10927.1888</v>
      </c>
      <c r="E67" s="52">
        <f t="shared" si="9"/>
        <v>52.24356063581366</v>
      </c>
      <c r="F67" s="45">
        <v>3803.9022</v>
      </c>
      <c r="G67" s="52">
        <f t="shared" si="10"/>
        <v>18.186689996461393</v>
      </c>
      <c r="H67" s="45">
        <v>900.8054</v>
      </c>
      <c r="I67" s="52">
        <f t="shared" si="11"/>
        <v>4.3068059312719456</v>
      </c>
      <c r="J67" s="45">
        <f t="shared" si="15"/>
        <v>15631.8964</v>
      </c>
      <c r="K67" s="52">
        <f t="shared" si="12"/>
        <v>74.73705656354699</v>
      </c>
      <c r="L67" s="45">
        <v>5283.9613</v>
      </c>
      <c r="M67" s="52">
        <f t="shared" si="13"/>
        <v>25.262943436453</v>
      </c>
      <c r="N67" s="45">
        <v>5806.413</v>
      </c>
      <c r="O67" s="46">
        <f t="shared" si="6"/>
        <v>26722.2707</v>
      </c>
    </row>
    <row r="68" spans="2:15" ht="12" customHeight="1">
      <c r="B68" s="7" t="s">
        <v>1</v>
      </c>
      <c r="C68" s="15" t="s">
        <v>69</v>
      </c>
      <c r="D68" s="45">
        <v>55670.6788</v>
      </c>
      <c r="E68" s="52">
        <f t="shared" si="9"/>
        <v>48.280410970058135</v>
      </c>
      <c r="F68" s="45">
        <v>30252.824</v>
      </c>
      <c r="G68" s="52">
        <f t="shared" si="10"/>
        <v>26.2367696462296</v>
      </c>
      <c r="H68" s="45">
        <v>6759.2252</v>
      </c>
      <c r="I68" s="52">
        <f t="shared" si="11"/>
        <v>5.861939849297713</v>
      </c>
      <c r="J68" s="45">
        <f t="shared" si="15"/>
        <v>92682.728</v>
      </c>
      <c r="K68" s="52">
        <f t="shared" si="12"/>
        <v>80.37912046558546</v>
      </c>
      <c r="L68" s="45">
        <v>22624.2416</v>
      </c>
      <c r="M68" s="52">
        <f t="shared" si="13"/>
        <v>19.62087953441454</v>
      </c>
      <c r="N68" s="45">
        <v>86568.9099</v>
      </c>
      <c r="O68" s="46">
        <f t="shared" si="6"/>
        <v>201875.8795</v>
      </c>
    </row>
    <row r="69" spans="2:15" ht="12" customHeight="1">
      <c r="B69" s="7" t="s">
        <v>13</v>
      </c>
      <c r="C69" s="15" t="s">
        <v>70</v>
      </c>
      <c r="D69" s="45">
        <v>8793.4499</v>
      </c>
      <c r="E69" s="52">
        <f t="shared" si="9"/>
        <v>28.33664867727953</v>
      </c>
      <c r="F69" s="45">
        <v>1715.8946</v>
      </c>
      <c r="G69" s="52">
        <f t="shared" si="10"/>
        <v>5.529422809066223</v>
      </c>
      <c r="H69" s="45">
        <v>19896.2518</v>
      </c>
      <c r="I69" s="52">
        <f t="shared" si="11"/>
        <v>64.11512019318954</v>
      </c>
      <c r="J69" s="45">
        <f t="shared" si="15"/>
        <v>30405.596299999997</v>
      </c>
      <c r="K69" s="52">
        <f t="shared" si="12"/>
        <v>97.98119167953529</v>
      </c>
      <c r="L69" s="45">
        <v>626.4781</v>
      </c>
      <c r="M69" s="52">
        <f t="shared" si="13"/>
        <v>2.018808320464713</v>
      </c>
      <c r="N69" s="45">
        <v>10692.8045</v>
      </c>
      <c r="O69" s="46">
        <f t="shared" si="6"/>
        <v>41724.878899999996</v>
      </c>
    </row>
    <row r="70" spans="2:15" ht="12" customHeight="1">
      <c r="B70" s="7"/>
      <c r="C70" s="15" t="s">
        <v>71</v>
      </c>
      <c r="D70" s="45">
        <v>377486.2044</v>
      </c>
      <c r="E70" s="52">
        <f t="shared" si="9"/>
        <v>25.810661332653105</v>
      </c>
      <c r="F70" s="45">
        <v>475464.9817</v>
      </c>
      <c r="G70" s="52">
        <f t="shared" si="10"/>
        <v>32.50997115961043</v>
      </c>
      <c r="H70" s="45">
        <v>405766.9148</v>
      </c>
      <c r="I70" s="52">
        <f t="shared" si="11"/>
        <v>27.744358060832774</v>
      </c>
      <c r="J70" s="45">
        <f t="shared" si="15"/>
        <v>1258718.1009</v>
      </c>
      <c r="K70" s="52">
        <f t="shared" si="12"/>
        <v>86.06499055309631</v>
      </c>
      <c r="L70" s="45">
        <v>203802.3651</v>
      </c>
      <c r="M70" s="52">
        <f t="shared" si="13"/>
        <v>13.9350094469037</v>
      </c>
      <c r="N70" s="45">
        <v>1302662.6581</v>
      </c>
      <c r="O70" s="46">
        <f t="shared" si="6"/>
        <v>2765183.1240999997</v>
      </c>
    </row>
    <row r="71" spans="2:15" ht="12" customHeight="1">
      <c r="B71" s="7"/>
      <c r="C71" s="15" t="s">
        <v>72</v>
      </c>
      <c r="D71" s="45">
        <v>64082.3652</v>
      </c>
      <c r="E71" s="52">
        <f t="shared" si="9"/>
        <v>22.780378298065866</v>
      </c>
      <c r="F71" s="45">
        <v>76573.1575</v>
      </c>
      <c r="G71" s="52">
        <f t="shared" si="10"/>
        <v>27.220679041468642</v>
      </c>
      <c r="H71" s="45">
        <v>21763.8489</v>
      </c>
      <c r="I71" s="52">
        <f t="shared" si="11"/>
        <v>7.736741763769118</v>
      </c>
      <c r="J71" s="45">
        <f t="shared" si="15"/>
        <v>162419.3716</v>
      </c>
      <c r="K71" s="52">
        <f t="shared" si="12"/>
        <v>57.73779910330363</v>
      </c>
      <c r="L71" s="45">
        <v>118885.7251</v>
      </c>
      <c r="M71" s="52">
        <f t="shared" si="13"/>
        <v>42.26220089669637</v>
      </c>
      <c r="N71" s="45">
        <v>152290.2054</v>
      </c>
      <c r="O71" s="46">
        <f t="shared" si="6"/>
        <v>433595.3021</v>
      </c>
    </row>
    <row r="72" spans="1:61" s="11" customFormat="1" ht="12" customHeight="1">
      <c r="A72" s="3"/>
      <c r="B72" s="16"/>
      <c r="C72" s="17" t="s">
        <v>2</v>
      </c>
      <c r="D72" s="47">
        <f>SUM(D65:D71)</f>
        <v>566600.5948</v>
      </c>
      <c r="E72" s="53">
        <f aca="true" t="shared" si="16" ref="E72:E102">IF($O72-$N72=0,"",D72/($O72-$N72)*100)</f>
        <v>26.947960484630336</v>
      </c>
      <c r="F72" s="47">
        <f>SUM(F65:F71)</f>
        <v>643672.9957</v>
      </c>
      <c r="G72" s="53">
        <f aca="true" t="shared" si="17" ref="G72:G102">IF($O72-$N72=0,"",F72/($O72-$N72)*100)</f>
        <v>30.613583205414646</v>
      </c>
      <c r="H72" s="47">
        <f>SUM(H65:H71)</f>
        <v>474082.8312</v>
      </c>
      <c r="I72" s="53">
        <f aca="true" t="shared" si="18" ref="I72:I102">IF($O72-$N72=0,"",H72/($O72-$N72)*100)</f>
        <v>22.54774442326313</v>
      </c>
      <c r="J72" s="47">
        <f>SUM(J65:J71)</f>
        <v>1684356.4216999998</v>
      </c>
      <c r="K72" s="53">
        <f aca="true" t="shared" si="19" ref="K72:K102">IF($O72-$N72=0,"",J72/($O72-$N72)*100)</f>
        <v>80.10928811330811</v>
      </c>
      <c r="L72" s="47">
        <f>SUM(L65:L71)</f>
        <v>418216.77719999995</v>
      </c>
      <c r="M72" s="53">
        <f aca="true" t="shared" si="20" ref="M72:M102">IF($O72-$N72=0,"",L72/($O72-$N72)*100)</f>
        <v>19.890711886691875</v>
      </c>
      <c r="N72" s="47">
        <f>SUM(N65:N71)</f>
        <v>1620689.0862999998</v>
      </c>
      <c r="O72" s="48">
        <f t="shared" si="6"/>
        <v>3723262.2852</v>
      </c>
      <c r="BI72" s="4"/>
    </row>
    <row r="73" spans="2:15" ht="12" customHeight="1">
      <c r="B73" s="13"/>
      <c r="C73" s="14" t="s">
        <v>73</v>
      </c>
      <c r="D73" s="45">
        <v>180813.9243</v>
      </c>
      <c r="E73" s="52">
        <f t="shared" si="16"/>
        <v>33.74356571630022</v>
      </c>
      <c r="F73" s="45">
        <v>205790.297</v>
      </c>
      <c r="G73" s="52">
        <f t="shared" si="17"/>
        <v>38.404666219594006</v>
      </c>
      <c r="H73" s="45">
        <v>38018.0595</v>
      </c>
      <c r="I73" s="52">
        <f t="shared" si="18"/>
        <v>7.094945226762393</v>
      </c>
      <c r="J73" s="45">
        <f aca="true" t="shared" si="21" ref="J73:J81">SUM(D73,F73,H73)</f>
        <v>424622.28079999995</v>
      </c>
      <c r="K73" s="52">
        <f t="shared" si="19"/>
        <v>79.24317716265661</v>
      </c>
      <c r="L73" s="45">
        <v>111224.8369</v>
      </c>
      <c r="M73" s="52">
        <f t="shared" si="20"/>
        <v>20.75682283734341</v>
      </c>
      <c r="N73" s="45">
        <v>501463.7246</v>
      </c>
      <c r="O73" s="46">
        <f aca="true" t="shared" si="22" ref="O73:O101">SUM(J73,L73,N73)</f>
        <v>1037310.8422999999</v>
      </c>
    </row>
    <row r="74" spans="2:15" ht="12" customHeight="1">
      <c r="B74" s="7" t="s">
        <v>74</v>
      </c>
      <c r="C74" s="15" t="s">
        <v>75</v>
      </c>
      <c r="D74" s="45">
        <v>33957.6486</v>
      </c>
      <c r="E74" s="52">
        <f t="shared" si="16"/>
        <v>60.57650023470559</v>
      </c>
      <c r="F74" s="45">
        <v>4553.5641</v>
      </c>
      <c r="G74" s="52">
        <f t="shared" si="17"/>
        <v>8.123029365831794</v>
      </c>
      <c r="H74" s="45">
        <v>16801.9936</v>
      </c>
      <c r="I74" s="52">
        <f t="shared" si="18"/>
        <v>29.972804691015085</v>
      </c>
      <c r="J74" s="45">
        <f t="shared" si="21"/>
        <v>55313.206300000005</v>
      </c>
      <c r="K74" s="52">
        <f t="shared" si="19"/>
        <v>98.67233429155247</v>
      </c>
      <c r="L74" s="45">
        <v>744.2557</v>
      </c>
      <c r="M74" s="52">
        <f t="shared" si="20"/>
        <v>1.3276657084475212</v>
      </c>
      <c r="N74" s="45">
        <v>8818.4943</v>
      </c>
      <c r="O74" s="46">
        <f t="shared" si="22"/>
        <v>64875.956300000005</v>
      </c>
    </row>
    <row r="75" spans="2:15" ht="12" customHeight="1">
      <c r="B75" s="7"/>
      <c r="C75" s="15" t="s">
        <v>76</v>
      </c>
      <c r="D75" s="45">
        <v>338744.0617</v>
      </c>
      <c r="E75" s="52">
        <f t="shared" si="16"/>
        <v>40.15691454705333</v>
      </c>
      <c r="F75" s="45">
        <v>300136.2288</v>
      </c>
      <c r="G75" s="52">
        <f t="shared" si="17"/>
        <v>35.58009203736381</v>
      </c>
      <c r="H75" s="45">
        <v>52602.1687</v>
      </c>
      <c r="I75" s="52">
        <f t="shared" si="18"/>
        <v>6.235801693097498</v>
      </c>
      <c r="J75" s="45">
        <f t="shared" si="21"/>
        <v>691482.4592</v>
      </c>
      <c r="K75" s="52">
        <f t="shared" si="19"/>
        <v>81.97280827751464</v>
      </c>
      <c r="L75" s="45">
        <v>152068.5594</v>
      </c>
      <c r="M75" s="52">
        <f t="shared" si="20"/>
        <v>18.027191722485338</v>
      </c>
      <c r="N75" s="45">
        <v>769662.8615</v>
      </c>
      <c r="O75" s="46">
        <f t="shared" si="22"/>
        <v>1613213.8801000002</v>
      </c>
    </row>
    <row r="76" spans="2:15" ht="12" customHeight="1">
      <c r="B76" s="7" t="s">
        <v>41</v>
      </c>
      <c r="C76" s="15" t="s">
        <v>77</v>
      </c>
      <c r="D76" s="45">
        <v>48845.9623</v>
      </c>
      <c r="E76" s="52">
        <f t="shared" si="16"/>
        <v>27.94083177261641</v>
      </c>
      <c r="F76" s="45">
        <v>50206.6464</v>
      </c>
      <c r="G76" s="52">
        <f t="shared" si="17"/>
        <v>28.71916930029726</v>
      </c>
      <c r="H76" s="45">
        <v>3332.7193</v>
      </c>
      <c r="I76" s="52">
        <f t="shared" si="18"/>
        <v>1.9063796662401291</v>
      </c>
      <c r="J76" s="45">
        <f t="shared" si="21"/>
        <v>102385.328</v>
      </c>
      <c r="K76" s="52">
        <f t="shared" si="19"/>
        <v>58.566380739153786</v>
      </c>
      <c r="L76" s="45">
        <v>72433.9569</v>
      </c>
      <c r="M76" s="52">
        <f t="shared" si="20"/>
        <v>41.43361926084621</v>
      </c>
      <c r="N76" s="45">
        <v>165450.5988</v>
      </c>
      <c r="O76" s="46">
        <f t="shared" si="22"/>
        <v>340269.8837</v>
      </c>
    </row>
    <row r="77" spans="2:15" ht="12" customHeight="1">
      <c r="B77" s="7"/>
      <c r="C77" s="15" t="s">
        <v>78</v>
      </c>
      <c r="D77" s="45">
        <v>50013.0033</v>
      </c>
      <c r="E77" s="52">
        <f t="shared" si="16"/>
        <v>25.38864261257964</v>
      </c>
      <c r="F77" s="45">
        <v>67071.454</v>
      </c>
      <c r="G77" s="52">
        <f t="shared" si="17"/>
        <v>34.04820872079233</v>
      </c>
      <c r="H77" s="45">
        <v>28870.0952</v>
      </c>
      <c r="I77" s="52">
        <f t="shared" si="18"/>
        <v>14.65563915102757</v>
      </c>
      <c r="J77" s="45">
        <f t="shared" si="21"/>
        <v>145954.5525</v>
      </c>
      <c r="K77" s="52">
        <f t="shared" si="19"/>
        <v>74.09249048439953</v>
      </c>
      <c r="L77" s="45">
        <v>51035.1175</v>
      </c>
      <c r="M77" s="52">
        <f t="shared" si="20"/>
        <v>25.907509515600495</v>
      </c>
      <c r="N77" s="45">
        <v>524212.9305</v>
      </c>
      <c r="O77" s="46">
        <f t="shared" si="22"/>
        <v>721202.6005</v>
      </c>
    </row>
    <row r="78" spans="2:15" ht="12" customHeight="1">
      <c r="B78" s="7" t="s">
        <v>1</v>
      </c>
      <c r="C78" s="15" t="s">
        <v>79</v>
      </c>
      <c r="D78" s="45">
        <v>91506.5042</v>
      </c>
      <c r="E78" s="52">
        <f t="shared" si="16"/>
        <v>32.543162581014485</v>
      </c>
      <c r="F78" s="45">
        <v>63401.2758</v>
      </c>
      <c r="G78" s="52">
        <f t="shared" si="17"/>
        <v>22.547883827946947</v>
      </c>
      <c r="H78" s="45">
        <v>7471.7979</v>
      </c>
      <c r="I78" s="52">
        <f t="shared" si="18"/>
        <v>2.65725301122565</v>
      </c>
      <c r="J78" s="45">
        <f t="shared" si="21"/>
        <v>162379.5779</v>
      </c>
      <c r="K78" s="52">
        <f t="shared" si="19"/>
        <v>57.74829942018709</v>
      </c>
      <c r="L78" s="45">
        <v>118805.4605</v>
      </c>
      <c r="M78" s="52">
        <f t="shared" si="20"/>
        <v>42.25170057981293</v>
      </c>
      <c r="N78" s="45">
        <v>292297.878</v>
      </c>
      <c r="O78" s="46">
        <f t="shared" si="22"/>
        <v>573482.9164</v>
      </c>
    </row>
    <row r="79" spans="2:15" ht="12" customHeight="1">
      <c r="B79" s="7"/>
      <c r="C79" s="15" t="s">
        <v>80</v>
      </c>
      <c r="D79" s="45">
        <v>29171.0224</v>
      </c>
      <c r="E79" s="52">
        <f t="shared" si="16"/>
        <v>24.000525909855174</v>
      </c>
      <c r="F79" s="45">
        <v>17833.2946</v>
      </c>
      <c r="G79" s="52">
        <f t="shared" si="17"/>
        <v>14.672384232421706</v>
      </c>
      <c r="H79" s="45">
        <v>12519.9031</v>
      </c>
      <c r="I79" s="52">
        <f t="shared" si="18"/>
        <v>10.300779130059771</v>
      </c>
      <c r="J79" s="45">
        <f t="shared" si="21"/>
        <v>59524.220100000006</v>
      </c>
      <c r="K79" s="52">
        <f t="shared" si="19"/>
        <v>48.97368927233666</v>
      </c>
      <c r="L79" s="45">
        <v>62019.0432</v>
      </c>
      <c r="M79" s="52">
        <f t="shared" si="20"/>
        <v>51.02631072766333</v>
      </c>
      <c r="N79" s="45">
        <v>152323.5057</v>
      </c>
      <c r="O79" s="46">
        <f t="shared" si="22"/>
        <v>273866.76900000003</v>
      </c>
    </row>
    <row r="80" spans="2:15" ht="12" customHeight="1">
      <c r="B80" s="7" t="s">
        <v>13</v>
      </c>
      <c r="C80" s="15" t="s">
        <v>81</v>
      </c>
      <c r="D80" s="45">
        <v>32842.2148</v>
      </c>
      <c r="E80" s="52">
        <f t="shared" si="16"/>
        <v>20.84482046246719</v>
      </c>
      <c r="F80" s="45">
        <v>67476.3893</v>
      </c>
      <c r="G80" s="52">
        <f t="shared" si="17"/>
        <v>42.826990474894586</v>
      </c>
      <c r="H80" s="45">
        <v>26506.3534</v>
      </c>
      <c r="I80" s="52">
        <f t="shared" si="18"/>
        <v>16.823474942308298</v>
      </c>
      <c r="J80" s="45">
        <f t="shared" si="21"/>
        <v>126824.95749999999</v>
      </c>
      <c r="K80" s="52">
        <f t="shared" si="19"/>
        <v>80.49528587967008</v>
      </c>
      <c r="L80" s="45">
        <v>30730.8001</v>
      </c>
      <c r="M80" s="52">
        <f t="shared" si="20"/>
        <v>19.504714120329936</v>
      </c>
      <c r="N80" s="45">
        <v>55544.763</v>
      </c>
      <c r="O80" s="46">
        <f t="shared" si="22"/>
        <v>213100.5206</v>
      </c>
    </row>
    <row r="81" spans="2:15" ht="12" customHeight="1">
      <c r="B81" s="7"/>
      <c r="C81" s="18" t="s">
        <v>82</v>
      </c>
      <c r="D81" s="45">
        <v>198502.8636</v>
      </c>
      <c r="E81" s="52">
        <f t="shared" si="16"/>
        <v>28.721107886947756</v>
      </c>
      <c r="F81" s="45">
        <v>263961.0126</v>
      </c>
      <c r="G81" s="52">
        <f t="shared" si="17"/>
        <v>38.192157953496526</v>
      </c>
      <c r="H81" s="45">
        <v>57952.3362</v>
      </c>
      <c r="I81" s="52">
        <f t="shared" si="18"/>
        <v>8.385044276514243</v>
      </c>
      <c r="J81" s="45">
        <f t="shared" si="21"/>
        <v>520416.2124000001</v>
      </c>
      <c r="K81" s="52">
        <f t="shared" si="19"/>
        <v>75.29831011695852</v>
      </c>
      <c r="L81" s="45">
        <v>170723.0862</v>
      </c>
      <c r="M81" s="52">
        <f t="shared" si="20"/>
        <v>24.70168988304147</v>
      </c>
      <c r="N81" s="45">
        <v>471953.962</v>
      </c>
      <c r="O81" s="46">
        <f t="shared" si="22"/>
        <v>1163093.2606000002</v>
      </c>
    </row>
    <row r="82" spans="1:61" s="11" customFormat="1" ht="12" customHeight="1">
      <c r="A82" s="3"/>
      <c r="B82" s="16"/>
      <c r="C82" s="17" t="s">
        <v>2</v>
      </c>
      <c r="D82" s="47">
        <f>SUM(D73:D81)</f>
        <v>1004397.2052</v>
      </c>
      <c r="E82" s="53">
        <f t="shared" si="16"/>
        <v>32.83751838672509</v>
      </c>
      <c r="F82" s="47">
        <f>SUM(F73:F81)</f>
        <v>1040430.1626000002</v>
      </c>
      <c r="G82" s="53">
        <f t="shared" si="17"/>
        <v>34.01557114814728</v>
      </c>
      <c r="H82" s="47">
        <f>SUM(H73:H81)</f>
        <v>244075.4269</v>
      </c>
      <c r="I82" s="53">
        <f t="shared" si="18"/>
        <v>7.979742752251662</v>
      </c>
      <c r="J82" s="47">
        <f>SUM(J73:J81)</f>
        <v>2288902.7947</v>
      </c>
      <c r="K82" s="53">
        <f t="shared" si="19"/>
        <v>74.83283228712403</v>
      </c>
      <c r="L82" s="47">
        <f>SUM(L73:L81)</f>
        <v>769785.1163999999</v>
      </c>
      <c r="M82" s="53">
        <f t="shared" si="20"/>
        <v>25.167167712875983</v>
      </c>
      <c r="N82" s="47">
        <f>SUM(N73:N81)</f>
        <v>2941728.7184</v>
      </c>
      <c r="O82" s="48">
        <f t="shared" si="22"/>
        <v>6000416.6295</v>
      </c>
      <c r="BI82" s="4"/>
    </row>
    <row r="83" spans="2:15" ht="12" customHeight="1">
      <c r="B83" s="7"/>
      <c r="C83" s="15" t="s">
        <v>98</v>
      </c>
      <c r="D83" s="45">
        <v>174.1158</v>
      </c>
      <c r="E83" s="52">
        <f t="shared" si="16"/>
        <v>53.088633507931625</v>
      </c>
      <c r="F83" s="45">
        <v>37.8608</v>
      </c>
      <c r="G83" s="52">
        <f t="shared" si="17"/>
        <v>11.543915804982072</v>
      </c>
      <c r="H83" s="45">
        <v>0</v>
      </c>
      <c r="I83" s="52">
        <f t="shared" si="18"/>
        <v>0</v>
      </c>
      <c r="J83" s="45">
        <f aca="true" t="shared" si="23" ref="J83:J95">SUM(D83,F83,H83)</f>
        <v>211.97660000000002</v>
      </c>
      <c r="K83" s="52">
        <f t="shared" si="19"/>
        <v>64.6325493129137</v>
      </c>
      <c r="L83" s="45">
        <v>115.9953</v>
      </c>
      <c r="M83" s="52">
        <f t="shared" si="20"/>
        <v>35.3674506870863</v>
      </c>
      <c r="N83" s="45">
        <v>4.1922</v>
      </c>
      <c r="O83" s="46">
        <f aca="true" t="shared" si="24" ref="O83:O96">SUM(J83,L83,N83)</f>
        <v>332.1641</v>
      </c>
    </row>
    <row r="84" spans="2:15" ht="12" customHeight="1">
      <c r="B84" s="7"/>
      <c r="C84" s="15" t="s">
        <v>99</v>
      </c>
      <c r="D84" s="45">
        <v>8.5568</v>
      </c>
      <c r="E84" s="52">
        <f t="shared" si="16"/>
        <v>1.4490314106956161</v>
      </c>
      <c r="F84" s="45">
        <v>4.4072</v>
      </c>
      <c r="G84" s="52">
        <f t="shared" si="17"/>
        <v>0.7463270420271267</v>
      </c>
      <c r="H84" s="45">
        <v>530.9671</v>
      </c>
      <c r="I84" s="52">
        <f t="shared" si="18"/>
        <v>89.91538962532258</v>
      </c>
      <c r="J84" s="45">
        <f t="shared" si="23"/>
        <v>543.9311</v>
      </c>
      <c r="K84" s="52">
        <f t="shared" si="19"/>
        <v>92.11074807804532</v>
      </c>
      <c r="L84" s="45">
        <v>46.5875</v>
      </c>
      <c r="M84" s="52">
        <f t="shared" si="20"/>
        <v>7.889251921954704</v>
      </c>
      <c r="N84" s="45">
        <v>265.8277</v>
      </c>
      <c r="O84" s="46">
        <f t="shared" si="24"/>
        <v>856.3462999999999</v>
      </c>
    </row>
    <row r="85" spans="2:15" ht="12" customHeight="1">
      <c r="B85" s="7"/>
      <c r="C85" s="15" t="s">
        <v>100</v>
      </c>
      <c r="D85" s="45">
        <v>2920.655</v>
      </c>
      <c r="E85" s="52">
        <f t="shared" si="16"/>
        <v>9.478189785256516</v>
      </c>
      <c r="F85" s="45">
        <v>254.6158</v>
      </c>
      <c r="G85" s="52">
        <f t="shared" si="17"/>
        <v>0.8262861839980812</v>
      </c>
      <c r="H85" s="45">
        <v>212.0771</v>
      </c>
      <c r="I85" s="52">
        <f t="shared" si="18"/>
        <v>0.6882384269647818</v>
      </c>
      <c r="J85" s="45">
        <f t="shared" si="23"/>
        <v>3387.3479</v>
      </c>
      <c r="K85" s="52">
        <f t="shared" si="19"/>
        <v>10.992714396219379</v>
      </c>
      <c r="L85" s="45">
        <v>27427.1332</v>
      </c>
      <c r="M85" s="52">
        <f t="shared" si="20"/>
        <v>89.0072856037806</v>
      </c>
      <c r="N85" s="45">
        <v>34134.8049</v>
      </c>
      <c r="O85" s="46">
        <f t="shared" si="24"/>
        <v>64949.28600000001</v>
      </c>
    </row>
    <row r="86" spans="2:15" ht="12" customHeight="1">
      <c r="B86" s="7" t="s">
        <v>101</v>
      </c>
      <c r="C86" s="15" t="s">
        <v>83</v>
      </c>
      <c r="D86" s="45">
        <v>67.2331</v>
      </c>
      <c r="E86" s="52">
        <f t="shared" si="16"/>
        <v>12.587121027741688</v>
      </c>
      <c r="F86" s="45">
        <v>27.2798</v>
      </c>
      <c r="G86" s="52">
        <f t="shared" si="17"/>
        <v>5.107218679676941</v>
      </c>
      <c r="H86" s="45">
        <v>24.9789</v>
      </c>
      <c r="I86" s="52">
        <f t="shared" si="18"/>
        <v>4.676453078020452</v>
      </c>
      <c r="J86" s="45">
        <f t="shared" si="23"/>
        <v>119.4918</v>
      </c>
      <c r="K86" s="52">
        <f t="shared" si="19"/>
        <v>22.370792785439082</v>
      </c>
      <c r="L86" s="45">
        <v>414.6502</v>
      </c>
      <c r="M86" s="52">
        <f t="shared" si="20"/>
        <v>77.62920721456092</v>
      </c>
      <c r="N86" s="45">
        <v>0</v>
      </c>
      <c r="O86" s="46">
        <f t="shared" si="24"/>
        <v>534.1419999999999</v>
      </c>
    </row>
    <row r="87" spans="2:15" ht="12" customHeight="1">
      <c r="B87" s="7"/>
      <c r="C87" s="15" t="s">
        <v>102</v>
      </c>
      <c r="D87" s="45">
        <v>156.6196</v>
      </c>
      <c r="E87" s="52">
        <f t="shared" si="16"/>
        <v>2.1048999500007706</v>
      </c>
      <c r="F87" s="45">
        <v>2.4462</v>
      </c>
      <c r="G87" s="52">
        <f t="shared" si="17"/>
        <v>0.0328758741414988</v>
      </c>
      <c r="H87" s="45">
        <v>0</v>
      </c>
      <c r="I87" s="52">
        <f t="shared" si="18"/>
        <v>0</v>
      </c>
      <c r="J87" s="45">
        <f t="shared" si="23"/>
        <v>159.0658</v>
      </c>
      <c r="K87" s="52">
        <f t="shared" si="19"/>
        <v>2.1377758241422695</v>
      </c>
      <c r="L87" s="45">
        <v>7281.6489</v>
      </c>
      <c r="M87" s="52">
        <f t="shared" si="20"/>
        <v>97.86222417585773</v>
      </c>
      <c r="N87" s="45">
        <v>5.4763</v>
      </c>
      <c r="O87" s="46">
        <f t="shared" si="24"/>
        <v>7446.191000000001</v>
      </c>
    </row>
    <row r="88" spans="2:15" ht="12" customHeight="1">
      <c r="B88" s="7"/>
      <c r="C88" s="15" t="s">
        <v>103</v>
      </c>
      <c r="D88" s="45">
        <v>1207.9151</v>
      </c>
      <c r="E88" s="52">
        <f t="shared" si="16"/>
        <v>59.25355386884716</v>
      </c>
      <c r="F88" s="45">
        <v>117.6936</v>
      </c>
      <c r="G88" s="52">
        <f t="shared" si="17"/>
        <v>5.773389261893118</v>
      </c>
      <c r="H88" s="45">
        <v>151.6233</v>
      </c>
      <c r="I88" s="52">
        <f t="shared" si="18"/>
        <v>7.437790432723604</v>
      </c>
      <c r="J88" s="45">
        <f t="shared" si="23"/>
        <v>1477.232</v>
      </c>
      <c r="K88" s="52">
        <f t="shared" si="19"/>
        <v>72.4647335634639</v>
      </c>
      <c r="L88" s="45">
        <v>561.321</v>
      </c>
      <c r="M88" s="52">
        <f t="shared" si="20"/>
        <v>27.535266436536116</v>
      </c>
      <c r="N88" s="45">
        <v>3785.5976</v>
      </c>
      <c r="O88" s="46">
        <f t="shared" si="24"/>
        <v>5824.1506</v>
      </c>
    </row>
    <row r="89" spans="2:15" ht="12" customHeight="1">
      <c r="B89" s="7" t="s">
        <v>104</v>
      </c>
      <c r="C89" s="15" t="s">
        <v>105</v>
      </c>
      <c r="D89" s="45">
        <v>1799.9373</v>
      </c>
      <c r="E89" s="52">
        <f t="shared" si="16"/>
        <v>13.864102262715702</v>
      </c>
      <c r="F89" s="45">
        <v>101.5596</v>
      </c>
      <c r="G89" s="52">
        <f t="shared" si="17"/>
        <v>0.7822676268559475</v>
      </c>
      <c r="H89" s="45">
        <v>0</v>
      </c>
      <c r="I89" s="52">
        <f t="shared" si="18"/>
        <v>0</v>
      </c>
      <c r="J89" s="45">
        <f t="shared" si="23"/>
        <v>1901.4969</v>
      </c>
      <c r="K89" s="52">
        <f t="shared" si="19"/>
        <v>14.64636988957165</v>
      </c>
      <c r="L89" s="45">
        <v>11081.2211</v>
      </c>
      <c r="M89" s="52">
        <f t="shared" si="20"/>
        <v>85.3536301104283</v>
      </c>
      <c r="N89" s="45">
        <v>58848.9446</v>
      </c>
      <c r="O89" s="46">
        <f t="shared" si="24"/>
        <v>71831.66260000001</v>
      </c>
    </row>
    <row r="90" spans="2:15" ht="12" customHeight="1">
      <c r="B90" s="7"/>
      <c r="C90" s="15" t="s">
        <v>106</v>
      </c>
      <c r="D90" s="45">
        <v>441.4726</v>
      </c>
      <c r="E90" s="52">
        <f t="shared" si="16"/>
        <v>25.49632411437222</v>
      </c>
      <c r="F90" s="45">
        <v>107.159</v>
      </c>
      <c r="G90" s="52">
        <f t="shared" si="17"/>
        <v>6.188743300879858</v>
      </c>
      <c r="H90" s="45">
        <v>45.6964</v>
      </c>
      <c r="I90" s="52">
        <f t="shared" si="18"/>
        <v>2.6390997431324137</v>
      </c>
      <c r="J90" s="45">
        <f t="shared" si="23"/>
        <v>594.3280000000001</v>
      </c>
      <c r="K90" s="52">
        <f t="shared" si="19"/>
        <v>34.3241671583845</v>
      </c>
      <c r="L90" s="45">
        <v>1137.1867</v>
      </c>
      <c r="M90" s="52">
        <f t="shared" si="20"/>
        <v>65.67583284161546</v>
      </c>
      <c r="N90" s="45">
        <v>2872.2424</v>
      </c>
      <c r="O90" s="46">
        <f t="shared" si="24"/>
        <v>4603.757100000001</v>
      </c>
    </row>
    <row r="91" spans="2:15" ht="12" customHeight="1">
      <c r="B91" s="7"/>
      <c r="C91" s="15" t="s">
        <v>107</v>
      </c>
      <c r="D91" s="45">
        <v>43.3864</v>
      </c>
      <c r="E91" s="52">
        <f t="shared" si="16"/>
        <v>27.50645558248599</v>
      </c>
      <c r="F91" s="45">
        <v>14.092</v>
      </c>
      <c r="G91" s="52">
        <f t="shared" si="17"/>
        <v>8.934158447540993</v>
      </c>
      <c r="H91" s="45">
        <v>0</v>
      </c>
      <c r="I91" s="52">
        <f t="shared" si="18"/>
        <v>0</v>
      </c>
      <c r="J91" s="45">
        <f>SUM(D91,F91,H91)</f>
        <v>57.4784</v>
      </c>
      <c r="K91" s="52">
        <f t="shared" si="19"/>
        <v>36.44061403002698</v>
      </c>
      <c r="L91" s="45">
        <v>100.2533</v>
      </c>
      <c r="M91" s="52">
        <f t="shared" si="20"/>
        <v>63.559385969973135</v>
      </c>
      <c r="N91" s="45">
        <v>3832.1663</v>
      </c>
      <c r="O91" s="46">
        <f>SUM(J91,L91,N91)</f>
        <v>3989.8979999999997</v>
      </c>
    </row>
    <row r="92" spans="2:15" ht="12" customHeight="1">
      <c r="B92" s="7" t="s">
        <v>108</v>
      </c>
      <c r="C92" s="15" t="s">
        <v>109</v>
      </c>
      <c r="D92" s="45">
        <v>176.269</v>
      </c>
      <c r="E92" s="52">
        <f t="shared" si="16"/>
        <v>5.415689144131609</v>
      </c>
      <c r="F92" s="45">
        <v>45.3262</v>
      </c>
      <c r="G92" s="52">
        <f t="shared" si="17"/>
        <v>1.3926022686050192</v>
      </c>
      <c r="H92" s="45">
        <v>0</v>
      </c>
      <c r="I92" s="52">
        <f t="shared" si="18"/>
        <v>0</v>
      </c>
      <c r="J92" s="45">
        <f>SUM(D92,F92,H92)</f>
        <v>221.5952</v>
      </c>
      <c r="K92" s="52">
        <f t="shared" si="19"/>
        <v>6.808291412736629</v>
      </c>
      <c r="L92" s="45">
        <v>3033.1891</v>
      </c>
      <c r="M92" s="52">
        <f t="shared" si="20"/>
        <v>93.19170858726336</v>
      </c>
      <c r="N92" s="45">
        <v>225.8844</v>
      </c>
      <c r="O92" s="46">
        <f>SUM(J92,L92,N92)</f>
        <v>3480.6687</v>
      </c>
    </row>
    <row r="93" spans="2:15" ht="12" customHeight="1">
      <c r="B93" s="7"/>
      <c r="C93" s="15" t="s">
        <v>110</v>
      </c>
      <c r="D93" s="45">
        <v>311.7561</v>
      </c>
      <c r="E93" s="52">
        <f t="shared" si="16"/>
        <v>11.792260706331058</v>
      </c>
      <c r="F93" s="45">
        <v>1.0619</v>
      </c>
      <c r="G93" s="52">
        <f t="shared" si="17"/>
        <v>0.04016666119460999</v>
      </c>
      <c r="H93" s="45">
        <v>1943.0624</v>
      </c>
      <c r="I93" s="52">
        <f t="shared" si="18"/>
        <v>73.49687268178336</v>
      </c>
      <c r="J93" s="45">
        <f t="shared" si="23"/>
        <v>2255.8804</v>
      </c>
      <c r="K93" s="52">
        <f t="shared" si="19"/>
        <v>85.32930004930903</v>
      </c>
      <c r="L93" s="45">
        <v>387.8544</v>
      </c>
      <c r="M93" s="52">
        <f t="shared" si="20"/>
        <v>14.670699950690969</v>
      </c>
      <c r="N93" s="45">
        <v>32.6524</v>
      </c>
      <c r="O93" s="46">
        <f t="shared" si="24"/>
        <v>2676.3872</v>
      </c>
    </row>
    <row r="94" spans="2:15" ht="12" customHeight="1">
      <c r="B94" s="7"/>
      <c r="C94" s="15" t="s">
        <v>111</v>
      </c>
      <c r="D94" s="45">
        <v>63.654</v>
      </c>
      <c r="E94" s="52">
        <f t="shared" si="16"/>
        <v>23.055358358807936</v>
      </c>
      <c r="F94" s="45">
        <v>0</v>
      </c>
      <c r="G94" s="52">
        <f t="shared" si="17"/>
        <v>0</v>
      </c>
      <c r="H94" s="45">
        <v>100.4345</v>
      </c>
      <c r="I94" s="52">
        <f t="shared" si="18"/>
        <v>36.37718586558104</v>
      </c>
      <c r="J94" s="45">
        <f t="shared" si="23"/>
        <v>164.0885</v>
      </c>
      <c r="K94" s="52">
        <f t="shared" si="19"/>
        <v>59.432544224388984</v>
      </c>
      <c r="L94" s="45">
        <v>112.0035</v>
      </c>
      <c r="M94" s="52">
        <f t="shared" si="20"/>
        <v>40.56745577561103</v>
      </c>
      <c r="N94" s="45">
        <v>3.0834</v>
      </c>
      <c r="O94" s="46">
        <f t="shared" si="24"/>
        <v>279.17539999999997</v>
      </c>
    </row>
    <row r="95" spans="2:15" ht="12" customHeight="1">
      <c r="B95" s="7"/>
      <c r="C95" s="18" t="s">
        <v>112</v>
      </c>
      <c r="D95" s="45">
        <v>766.4827</v>
      </c>
      <c r="E95" s="52">
        <f t="shared" si="16"/>
        <v>7.8472494979592184</v>
      </c>
      <c r="F95" s="45">
        <v>824.7273</v>
      </c>
      <c r="G95" s="52">
        <f t="shared" si="17"/>
        <v>8.443557683530576</v>
      </c>
      <c r="H95" s="45">
        <v>408.7547</v>
      </c>
      <c r="I95" s="52">
        <f t="shared" si="18"/>
        <v>4.1848304134763525</v>
      </c>
      <c r="J95" s="45">
        <f t="shared" si="23"/>
        <v>1999.9647</v>
      </c>
      <c r="K95" s="52">
        <f t="shared" si="19"/>
        <v>20.475637594966148</v>
      </c>
      <c r="L95" s="45">
        <v>7767.5685</v>
      </c>
      <c r="M95" s="52">
        <f t="shared" si="20"/>
        <v>79.52436240503386</v>
      </c>
      <c r="N95" s="45">
        <v>3426.1029</v>
      </c>
      <c r="O95" s="46">
        <f t="shared" si="24"/>
        <v>13193.6361</v>
      </c>
    </row>
    <row r="96" spans="1:61" s="11" customFormat="1" ht="12" customHeight="1">
      <c r="A96" s="3"/>
      <c r="B96" s="16"/>
      <c r="C96" s="17" t="s">
        <v>2</v>
      </c>
      <c r="D96" s="47">
        <f>SUM(D83:D95)</f>
        <v>8138.0535</v>
      </c>
      <c r="E96" s="53">
        <f t="shared" si="16"/>
        <v>11.215543748395302</v>
      </c>
      <c r="F96" s="47">
        <f>SUM(F83:F95)</f>
        <v>1538.2294000000002</v>
      </c>
      <c r="G96" s="53">
        <f t="shared" si="17"/>
        <v>2.1199269740322864</v>
      </c>
      <c r="H96" s="47">
        <f>SUM(H83:H95)</f>
        <v>3417.5944</v>
      </c>
      <c r="I96" s="53">
        <f t="shared" si="18"/>
        <v>4.709993551587095</v>
      </c>
      <c r="J96" s="47">
        <f>SUM(J83:J95)</f>
        <v>13093.8773</v>
      </c>
      <c r="K96" s="53">
        <f t="shared" si="19"/>
        <v>18.045464274014684</v>
      </c>
      <c r="L96" s="47">
        <f>SUM(L83:L95)</f>
        <v>59466.612700000005</v>
      </c>
      <c r="M96" s="53">
        <f t="shared" si="20"/>
        <v>81.9545357259853</v>
      </c>
      <c r="N96" s="47">
        <f>SUM(N83:N95)</f>
        <v>107436.97510000001</v>
      </c>
      <c r="O96" s="48">
        <f t="shared" si="24"/>
        <v>179997.46510000003</v>
      </c>
      <c r="BI96" s="4"/>
    </row>
    <row r="97" spans="2:15" ht="12" customHeight="1">
      <c r="B97" s="7"/>
      <c r="C97" s="15" t="s">
        <v>113</v>
      </c>
      <c r="D97" s="45">
        <v>24776.1589</v>
      </c>
      <c r="E97" s="52">
        <f t="shared" si="16"/>
        <v>61.44408922452846</v>
      </c>
      <c r="F97" s="45">
        <v>5652.9452</v>
      </c>
      <c r="G97" s="52">
        <f t="shared" si="17"/>
        <v>14.019125024669176</v>
      </c>
      <c r="H97" s="45">
        <v>1056.0805</v>
      </c>
      <c r="I97" s="52">
        <f t="shared" si="18"/>
        <v>2.61904618598021</v>
      </c>
      <c r="J97" s="45">
        <f>SUM(D97,F97,H97)</f>
        <v>31485.184599999997</v>
      </c>
      <c r="K97" s="52">
        <f t="shared" si="19"/>
        <v>78.08226043517784</v>
      </c>
      <c r="L97" s="45">
        <v>8837.9111</v>
      </c>
      <c r="M97" s="52">
        <f t="shared" si="20"/>
        <v>21.917739564822153</v>
      </c>
      <c r="N97" s="45">
        <v>17074.3543</v>
      </c>
      <c r="O97" s="46">
        <f t="shared" si="22"/>
        <v>57397.45</v>
      </c>
    </row>
    <row r="98" spans="2:15" ht="12" customHeight="1">
      <c r="B98" s="7" t="s">
        <v>84</v>
      </c>
      <c r="C98" s="15" t="s">
        <v>114</v>
      </c>
      <c r="D98" s="45">
        <v>626.3417</v>
      </c>
      <c r="E98" s="52">
        <f t="shared" si="16"/>
        <v>12.342926128692145</v>
      </c>
      <c r="F98" s="45">
        <v>799.534</v>
      </c>
      <c r="G98" s="52">
        <f t="shared" si="17"/>
        <v>15.755919012541792</v>
      </c>
      <c r="H98" s="45">
        <v>1707.1306</v>
      </c>
      <c r="I98" s="52">
        <f t="shared" si="18"/>
        <v>33.6413604392457</v>
      </c>
      <c r="J98" s="45">
        <f>SUM(D98,F98,H98)</f>
        <v>3133.0063</v>
      </c>
      <c r="K98" s="52">
        <f t="shared" si="19"/>
        <v>61.740205580479646</v>
      </c>
      <c r="L98" s="45">
        <v>1941.493</v>
      </c>
      <c r="M98" s="52">
        <f t="shared" si="20"/>
        <v>38.25979441952037</v>
      </c>
      <c r="N98" s="45">
        <v>1248.5571</v>
      </c>
      <c r="O98" s="46">
        <f t="shared" si="22"/>
        <v>6323.0563999999995</v>
      </c>
    </row>
    <row r="99" spans="2:15" ht="12" customHeight="1">
      <c r="B99" s="7" t="s">
        <v>85</v>
      </c>
      <c r="C99" s="15" t="s">
        <v>115</v>
      </c>
      <c r="D99" s="45">
        <v>15547.6779</v>
      </c>
      <c r="E99" s="52">
        <f t="shared" si="16"/>
        <v>21.401752512230722</v>
      </c>
      <c r="F99" s="45">
        <v>22395.7401</v>
      </c>
      <c r="G99" s="52">
        <f t="shared" si="17"/>
        <v>30.828274809348944</v>
      </c>
      <c r="H99" s="45">
        <v>21896.1498</v>
      </c>
      <c r="I99" s="52">
        <f t="shared" si="18"/>
        <v>30.140576747498105</v>
      </c>
      <c r="J99" s="45">
        <f>SUM(D99,F99,H99)</f>
        <v>59839.5678</v>
      </c>
      <c r="K99" s="52">
        <f t="shared" si="19"/>
        <v>82.37060406907776</v>
      </c>
      <c r="L99" s="45">
        <v>12807.1834</v>
      </c>
      <c r="M99" s="52">
        <f t="shared" si="20"/>
        <v>17.629395930922236</v>
      </c>
      <c r="N99" s="45">
        <v>26228.5413</v>
      </c>
      <c r="O99" s="46">
        <f t="shared" si="22"/>
        <v>98875.2925</v>
      </c>
    </row>
    <row r="100" spans="2:15" ht="12" customHeight="1">
      <c r="B100" s="7" t="s">
        <v>13</v>
      </c>
      <c r="C100" s="18" t="s">
        <v>116</v>
      </c>
      <c r="D100" s="45">
        <v>40003.6306</v>
      </c>
      <c r="E100" s="52">
        <f t="shared" si="16"/>
        <v>18.081064700878873</v>
      </c>
      <c r="F100" s="45">
        <v>98534.3303</v>
      </c>
      <c r="G100" s="52">
        <f t="shared" si="17"/>
        <v>44.53609771639251</v>
      </c>
      <c r="H100" s="45">
        <v>20417.8829</v>
      </c>
      <c r="I100" s="52">
        <f t="shared" si="18"/>
        <v>9.228588911374167</v>
      </c>
      <c r="J100" s="45">
        <f>SUM(D100,F100,H100)</f>
        <v>158955.8438</v>
      </c>
      <c r="K100" s="52">
        <f t="shared" si="19"/>
        <v>71.84575132864556</v>
      </c>
      <c r="L100" s="45">
        <v>62290.1462</v>
      </c>
      <c r="M100" s="52">
        <f t="shared" si="20"/>
        <v>28.154248671354452</v>
      </c>
      <c r="N100" s="45">
        <v>39027.995</v>
      </c>
      <c r="O100" s="46">
        <f t="shared" si="22"/>
        <v>260273.985</v>
      </c>
    </row>
    <row r="101" spans="1:61" s="11" customFormat="1" ht="12" customHeight="1">
      <c r="A101" s="3"/>
      <c r="B101" s="16"/>
      <c r="C101" s="17" t="s">
        <v>2</v>
      </c>
      <c r="D101" s="43">
        <f>SUM(D97:D100)</f>
        <v>80953.8091</v>
      </c>
      <c r="E101" s="51">
        <f t="shared" si="16"/>
        <v>23.85974502152649</v>
      </c>
      <c r="F101" s="43">
        <f>SUM(F97:F100)</f>
        <v>127382.5496</v>
      </c>
      <c r="G101" s="51">
        <f t="shared" si="17"/>
        <v>37.543818968339956</v>
      </c>
      <c r="H101" s="43">
        <f>SUM(H97:H100)</f>
        <v>45077.2438</v>
      </c>
      <c r="I101" s="51">
        <f t="shared" si="18"/>
        <v>13.285743503589947</v>
      </c>
      <c r="J101" s="43">
        <f>SUM(J97:J100)</f>
        <v>253413.60249999998</v>
      </c>
      <c r="K101" s="51">
        <f t="shared" si="19"/>
        <v>74.68930749345638</v>
      </c>
      <c r="L101" s="43">
        <f>SUM(L97:L100)</f>
        <v>85876.73370000001</v>
      </c>
      <c r="M101" s="51">
        <f t="shared" si="20"/>
        <v>25.31069250654361</v>
      </c>
      <c r="N101" s="43">
        <f>SUM(N97:N100)</f>
        <v>83579.44769999999</v>
      </c>
      <c r="O101" s="44">
        <f t="shared" si="22"/>
        <v>422869.78390000004</v>
      </c>
      <c r="BI101" s="4"/>
    </row>
    <row r="102" spans="1:61" s="11" customFormat="1" ht="12" customHeight="1">
      <c r="A102" s="3"/>
      <c r="B102" s="61" t="s">
        <v>117</v>
      </c>
      <c r="C102" s="62"/>
      <c r="D102" s="49">
        <f>SUM(D101,D96,D82,D72,D64,D44,D33,D23,D17)</f>
        <v>3982617.4861</v>
      </c>
      <c r="E102" s="54">
        <f t="shared" si="16"/>
        <v>27.229804265749642</v>
      </c>
      <c r="F102" s="49">
        <f>SUM(F101,F96,F82,F72,F64,F44,F33,F23,F17)</f>
        <v>4697337.2017</v>
      </c>
      <c r="G102" s="54">
        <f t="shared" si="17"/>
        <v>32.11645934336751</v>
      </c>
      <c r="H102" s="49">
        <f>SUM(H101,H96,H82,H72,H64,H44,H33,H23,H17)</f>
        <v>1708979.8476999998</v>
      </c>
      <c r="I102" s="54">
        <f t="shared" si="18"/>
        <v>11.684573502074253</v>
      </c>
      <c r="J102" s="49">
        <f>SUM(J101,J96,J82,J72,J64,J44,J33,J23,J17)</f>
        <v>10388934.535500001</v>
      </c>
      <c r="K102" s="54">
        <f t="shared" si="19"/>
        <v>71.03083711119142</v>
      </c>
      <c r="L102" s="49">
        <f>SUM(L101,L96,L82,L72,L64,L44,L33,L23,L17)</f>
        <v>4237015.2041</v>
      </c>
      <c r="M102" s="54">
        <f t="shared" si="20"/>
        <v>28.969162888808587</v>
      </c>
      <c r="N102" s="49">
        <f>SUM(N101,N96,N82,N72,N64,N44,N33,N23,N17)</f>
        <v>9989992.160899999</v>
      </c>
      <c r="O102" s="50">
        <f>SUM(O101,O96,O82,O72,O64,O44,O33,O23,O17)</f>
        <v>24615941.9005</v>
      </c>
      <c r="BI102" s="4"/>
    </row>
    <row r="103" spans="2:9" ht="12" customHeight="1">
      <c r="B103" s="8"/>
      <c r="C103" s="8"/>
      <c r="D103" s="9"/>
      <c r="E103" s="9"/>
      <c r="F103" s="9"/>
      <c r="G103" s="9"/>
      <c r="H103" s="9"/>
      <c r="I103" s="9"/>
    </row>
    <row r="104" spans="2:9" ht="12" customHeight="1">
      <c r="B104" s="8"/>
      <c r="C104" s="8"/>
      <c r="D104" s="9"/>
      <c r="E104" s="9"/>
      <c r="F104" s="9"/>
      <c r="G104" s="9"/>
      <c r="H104" s="9"/>
      <c r="I104" s="9"/>
    </row>
  </sheetData>
  <mergeCells count="3">
    <mergeCell ref="L5:M6"/>
    <mergeCell ref="B7:C7"/>
    <mergeCell ref="B102:C102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