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'Sheet1'!$B$2:$J$64</definedName>
  </definedNames>
  <calcPr fullCalcOnLoad="1"/>
</workbook>
</file>

<file path=xl/sharedStrings.xml><?xml version="1.0" encoding="utf-8"?>
<sst xmlns="http://schemas.openxmlformats.org/spreadsheetml/2006/main" count="79" uniqueCount="73">
  <si>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</si>
  <si>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</si>
  <si>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</si>
  <si>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</si>
  <si>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</si>
  <si>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</si>
  <si>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</si>
  <si>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</si>
  <si>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</si>
  <si>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</si>
  <si>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</si>
  <si>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</si>
  <si>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（３日間調査　単位：トン，件，トン／件）</t>
  </si>
  <si>
    <t>構 成 比（％）</t>
  </si>
  <si>
    <t>流　動　量　（重　量）</t>
  </si>
  <si>
    <t>流　動　量　（件　数）</t>
  </si>
  <si>
    <t>－</t>
  </si>
  <si>
    <t>流　動　　ロット</t>
  </si>
  <si>
    <t>表Ⅰ－２－１　発産業業種別流動量・流動ロット　－重量・件数－</t>
  </si>
  <si>
    <t>その他の鉱業</t>
  </si>
  <si>
    <t>金属</t>
  </si>
  <si>
    <t xml:space="preserve">石炭・亜炭   </t>
  </si>
  <si>
    <t>原油・天然ガス</t>
  </si>
  <si>
    <t>窯業原料用鉱物</t>
  </si>
  <si>
    <t>その他の卸売業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</si>
  <si>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</si>
  <si>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</si>
  <si>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</si>
  <si>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</si>
  <si>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</si>
  <si>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</si>
  <si>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</si>
  <si>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</si>
  <si>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</si>
  <si>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</si>
  <si>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</si>
  <si>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電気機械器具</t>
  </si>
  <si>
    <t>その他の機械器具</t>
  </si>
  <si>
    <t>家具・建具･じゅう器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</si>
  <si>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</si>
  <si>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</si>
  <si>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</si>
  <si>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</si>
  <si>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</si>
  <si>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</si>
  <si>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</si>
  <si>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</si>
  <si>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輸送用機械器具</t>
  </si>
  <si>
    <t>繊維</t>
  </si>
  <si>
    <t>化学</t>
  </si>
  <si>
    <t>鉄鋼</t>
  </si>
  <si>
    <t>発　産　業　業　種</t>
  </si>
  <si>
    <t>パルプ・紙・紙加工品</t>
  </si>
  <si>
    <t>印刷・同関連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</si>
  <si>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</si>
  <si>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</si>
  <si>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</si>
  <si>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</si>
  <si>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</si>
  <si>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</si>
  <si>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採石業、砂・砂利・玉石採取</t>
  </si>
  <si>
    <t>なめし革・同製品・毛皮</t>
  </si>
  <si>
    <t>農畜産物・水産物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</si>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</sst>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#,##0.000;[Red]\-#,##0.000"/>
  </numFmts>
  <fonts count="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17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4" xfId="17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6" xfId="17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38" fontId="3" fillId="0" borderId="8" xfId="17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right" vertical="center"/>
    </xf>
    <xf numFmtId="40" fontId="3" fillId="0" borderId="10" xfId="17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38" fontId="3" fillId="0" borderId="4" xfId="17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40" fontId="3" fillId="0" borderId="12" xfId="17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4" xfId="17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 vertical="center"/>
    </xf>
    <xf numFmtId="40" fontId="3" fillId="0" borderId="16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8" fontId="3" fillId="0" borderId="18" xfId="17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40" fontId="3" fillId="0" borderId="19" xfId="17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right" vertical="center"/>
    </xf>
    <xf numFmtId="38" fontId="3" fillId="0" borderId="22" xfId="17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center" vertical="center"/>
    </xf>
    <xf numFmtId="40" fontId="3" fillId="0" borderId="24" xfId="17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25" xfId="17" applyNumberFormat="1" applyFont="1" applyFill="1" applyBorder="1" applyAlignment="1">
      <alignment horizontal="center" vertical="center" wrapText="1"/>
    </xf>
    <xf numFmtId="38" fontId="3" fillId="0" borderId="19" xfId="17" applyNumberFormat="1" applyFont="1" applyFill="1" applyBorder="1" applyAlignment="1">
      <alignment horizontal="center" vertical="center" wrapText="1"/>
    </xf>
    <xf numFmtId="38" fontId="3" fillId="0" borderId="26" xfId="17" applyNumberFormat="1" applyFont="1" applyFill="1" applyBorder="1" applyAlignment="1">
      <alignment horizontal="center" vertical="center"/>
    </xf>
    <xf numFmtId="38" fontId="3" fillId="0" borderId="2" xfId="17" applyNumberFormat="1" applyFont="1" applyFill="1" applyBorder="1" applyAlignment="1">
      <alignment horizontal="center" vertical="center"/>
    </xf>
    <xf numFmtId="38" fontId="3" fillId="0" borderId="27" xfId="17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5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3.19921875" style="2" customWidth="1"/>
    <col min="2" max="2" width="3.59765625" style="1" customWidth="1"/>
    <col min="3" max="3" width="23.59765625" style="2" bestFit="1" customWidth="1"/>
    <col min="4" max="4" width="11.59765625" style="3" customWidth="1"/>
    <col min="5" max="6" width="7.09765625" style="2" customWidth="1"/>
    <col min="7" max="7" width="11.59765625" style="3" customWidth="1"/>
    <col min="8" max="9" width="7.09765625" style="2" customWidth="1"/>
    <col min="10" max="10" width="8.59765625" style="2" customWidth="1"/>
    <col min="11" max="16384" width="9" style="2" customWidth="1"/>
  </cols>
  <sheetData>
    <row r="2" spans="2:10" ht="13.5">
      <c r="B2" s="52" t="s">
        <v>18</v>
      </c>
      <c r="C2" s="52"/>
      <c r="D2" s="52"/>
      <c r="E2" s="52"/>
      <c r="F2" s="52"/>
      <c r="G2" s="52"/>
      <c r="H2" s="52"/>
      <c r="I2" s="52"/>
      <c r="J2" s="52"/>
    </row>
    <row r="4" spans="9:10" ht="13.5" customHeight="1">
      <c r="I4" s="4"/>
      <c r="J4" s="4" t="s">
        <v>12</v>
      </c>
    </row>
    <row r="5" spans="2:10" ht="13.5" customHeight="1">
      <c r="B5" s="5"/>
      <c r="C5" s="6"/>
      <c r="D5" s="55" t="s">
        <v>14</v>
      </c>
      <c r="E5" s="56"/>
      <c r="F5" s="57"/>
      <c r="G5" s="55" t="s">
        <v>15</v>
      </c>
      <c r="H5" s="56"/>
      <c r="I5" s="56"/>
      <c r="J5" s="53" t="s">
        <v>17</v>
      </c>
    </row>
    <row r="6" spans="2:10" ht="13.5" customHeight="1">
      <c r="B6" s="63" t="s">
        <v>51</v>
      </c>
      <c r="C6" s="64"/>
      <c r="D6" s="8"/>
      <c r="E6" s="60" t="s">
        <v>13</v>
      </c>
      <c r="F6" s="61"/>
      <c r="G6" s="10"/>
      <c r="H6" s="60" t="s">
        <v>13</v>
      </c>
      <c r="I6" s="62"/>
      <c r="J6" s="54"/>
    </row>
    <row r="7" spans="2:18" ht="13.5" customHeight="1">
      <c r="B7" s="11"/>
      <c r="C7" s="12" t="s">
        <v>20</v>
      </c>
      <c r="D7" s="13">
        <v>3730.7088</v>
      </c>
      <c r="E7" s="14">
        <f aca="true" t="shared" si="0" ref="E7:E43">+D7/$D$64</f>
        <v>0.00015935184524551197</v>
      </c>
      <c r="F7" s="15">
        <f aca="true" t="shared" si="1" ref="F7:F13">+D7/D$13</f>
        <v>0.001638266228979704</v>
      </c>
      <c r="G7" s="13">
        <v>13.0132</v>
      </c>
      <c r="H7" s="16">
        <f>+G7/$G$64</f>
        <v>5.286492815347307E-07</v>
      </c>
      <c r="I7" s="14">
        <f aca="true" t="shared" si="2" ref="I7:I13">+G7/G$13</f>
        <v>0.00034830103398316375</v>
      </c>
      <c r="J7" s="17">
        <f>+D7/G7</f>
        <v>286.6865029354809</v>
      </c>
      <c r="L7" s="51"/>
      <c r="M7" s="51"/>
      <c r="N7" s="51"/>
      <c r="O7" s="51"/>
      <c r="P7" s="51"/>
      <c r="Q7" s="51"/>
      <c r="R7" s="51"/>
    </row>
    <row r="8" spans="2:18" ht="13.5" customHeight="1">
      <c r="B8" s="7" t="s">
        <v>0</v>
      </c>
      <c r="C8" s="18" t="s">
        <v>21</v>
      </c>
      <c r="D8" s="19">
        <v>2982.303</v>
      </c>
      <c r="E8" s="20">
        <f t="shared" si="0"/>
        <v>0.00012738477099344395</v>
      </c>
      <c r="F8" s="21">
        <f t="shared" si="1"/>
        <v>0.0013096187752538763</v>
      </c>
      <c r="G8" s="19">
        <v>15</v>
      </c>
      <c r="H8" s="22">
        <f aca="true" t="shared" si="3" ref="H8:H64">+G8/$G$64</f>
        <v>6.093612042403836E-07</v>
      </c>
      <c r="I8" s="20">
        <f t="shared" si="2"/>
        <v>0.0004014781537014306</v>
      </c>
      <c r="J8" s="23">
        <f aca="true" t="shared" si="4" ref="J8:J64">+D8/G8</f>
        <v>198.8202</v>
      </c>
      <c r="L8" s="51"/>
      <c r="M8" s="51"/>
      <c r="N8" s="51"/>
      <c r="O8" s="51"/>
      <c r="P8" s="51"/>
      <c r="Q8" s="51"/>
      <c r="R8" s="51"/>
    </row>
    <row r="9" spans="2:18" ht="13.5" customHeight="1">
      <c r="B9" s="7"/>
      <c r="C9" s="18" t="s">
        <v>22</v>
      </c>
      <c r="D9" s="19">
        <v>6142.9955</v>
      </c>
      <c r="E9" s="20">
        <f t="shared" si="0"/>
        <v>0.00026238919217170647</v>
      </c>
      <c r="F9" s="21">
        <f t="shared" si="1"/>
        <v>0.0026975737351637554</v>
      </c>
      <c r="G9" s="19">
        <v>115.1354</v>
      </c>
      <c r="H9" s="22">
        <f t="shared" si="3"/>
        <v>4.677269732979885E-06</v>
      </c>
      <c r="I9" s="20">
        <f t="shared" si="2"/>
        <v>0.0030816231878450463</v>
      </c>
      <c r="J9" s="23">
        <f>+D9/G9</f>
        <v>53.3545330106987</v>
      </c>
      <c r="L9" s="51"/>
      <c r="M9" s="51"/>
      <c r="N9" s="51"/>
      <c r="O9" s="51"/>
      <c r="P9" s="51"/>
      <c r="Q9" s="51"/>
      <c r="R9" s="51"/>
    </row>
    <row r="10" spans="2:18" ht="13.5" customHeight="1">
      <c r="B10" s="7"/>
      <c r="C10" s="18" t="s">
        <v>60</v>
      </c>
      <c r="D10" s="19">
        <v>1460321.665</v>
      </c>
      <c r="E10" s="20">
        <f t="shared" si="0"/>
        <v>0.06237553356342055</v>
      </c>
      <c r="F10" s="21">
        <f t="shared" si="1"/>
        <v>0.6412710815748773</v>
      </c>
      <c r="G10" s="19">
        <v>30389.6558</v>
      </c>
      <c r="H10" s="22">
        <f t="shared" si="3"/>
        <v>0.001234551816982584</v>
      </c>
      <c r="I10" s="20">
        <f t="shared" si="2"/>
        <v>0.8133855268137314</v>
      </c>
      <c r="J10" s="23">
        <f>+D10/G10</f>
        <v>48.0532479410313</v>
      </c>
      <c r="L10" s="51"/>
      <c r="M10" s="51"/>
      <c r="N10" s="51"/>
      <c r="O10" s="51"/>
      <c r="P10" s="51"/>
      <c r="Q10" s="51"/>
      <c r="R10" s="51"/>
    </row>
    <row r="11" spans="2:18" ht="13.5" customHeight="1">
      <c r="B11" s="7"/>
      <c r="C11" s="18" t="s">
        <v>23</v>
      </c>
      <c r="D11" s="19">
        <v>798547.2985</v>
      </c>
      <c r="E11" s="20">
        <f t="shared" si="0"/>
        <v>0.03410879603677287</v>
      </c>
      <c r="F11" s="21">
        <f t="shared" si="1"/>
        <v>0.35066609095181195</v>
      </c>
      <c r="G11" s="19">
        <v>6673.0598</v>
      </c>
      <c r="H11" s="22">
        <f t="shared" si="3"/>
        <v>0.00027108691704640623</v>
      </c>
      <c r="I11" s="20">
        <f t="shared" si="2"/>
        <v>0.17860584853621586</v>
      </c>
      <c r="J11" s="23">
        <f t="shared" si="4"/>
        <v>119.66733738846459</v>
      </c>
      <c r="L11" s="51"/>
      <c r="M11" s="51"/>
      <c r="N11" s="51"/>
      <c r="O11" s="51"/>
      <c r="P11" s="51"/>
      <c r="Q11" s="51"/>
      <c r="R11" s="51"/>
    </row>
    <row r="12" spans="2:18" ht="13.5" customHeight="1">
      <c r="B12" s="7" t="s">
        <v>1</v>
      </c>
      <c r="C12" s="18" t="s">
        <v>19</v>
      </c>
      <c r="D12" s="19">
        <v>5504.9043</v>
      </c>
      <c r="E12" s="20">
        <f t="shared" si="0"/>
        <v>0.00023513404694168398</v>
      </c>
      <c r="F12" s="21">
        <f t="shared" si="1"/>
        <v>0.002417368733913287</v>
      </c>
      <c r="G12" s="19">
        <v>156.0691</v>
      </c>
      <c r="H12" s="22">
        <f t="shared" si="3"/>
        <v>6.340163648047524E-06</v>
      </c>
      <c r="I12" s="20">
        <f t="shared" si="2"/>
        <v>0.004177222274522929</v>
      </c>
      <c r="J12" s="23">
        <f t="shared" si="4"/>
        <v>35.27222429039445</v>
      </c>
      <c r="L12" s="51"/>
      <c r="M12" s="51"/>
      <c r="N12" s="51"/>
      <c r="O12" s="51"/>
      <c r="P12" s="51"/>
      <c r="Q12" s="51"/>
      <c r="R12" s="51"/>
    </row>
    <row r="13" spans="2:18" ht="13.5" customHeight="1">
      <c r="B13" s="24"/>
      <c r="C13" s="9" t="s">
        <v>2</v>
      </c>
      <c r="D13" s="25">
        <f>SUM(D7:D12)</f>
        <v>2277229.8751000003</v>
      </c>
      <c r="E13" s="26">
        <f t="shared" si="0"/>
        <v>0.09726858945554577</v>
      </c>
      <c r="F13" s="27">
        <f t="shared" si="1"/>
        <v>1</v>
      </c>
      <c r="G13" s="25">
        <f>SUM(G7:G12)</f>
        <v>37361.933300000004</v>
      </c>
      <c r="H13" s="28">
        <f t="shared" si="3"/>
        <v>0.001517794177895793</v>
      </c>
      <c r="I13" s="26">
        <f t="shared" si="2"/>
        <v>1</v>
      </c>
      <c r="J13" s="29">
        <f t="shared" si="4"/>
        <v>60.95053638725917</v>
      </c>
      <c r="L13" s="51"/>
      <c r="M13" s="51"/>
      <c r="N13" s="51"/>
      <c r="O13" s="51"/>
      <c r="P13" s="51"/>
      <c r="Q13" s="51"/>
      <c r="R13" s="51"/>
    </row>
    <row r="14" spans="2:18" ht="13.5" customHeight="1">
      <c r="B14" s="7"/>
      <c r="C14" s="30" t="s">
        <v>39</v>
      </c>
      <c r="D14" s="19">
        <v>914377.7915</v>
      </c>
      <c r="E14" s="20">
        <f t="shared" si="0"/>
        <v>0.03905632847223054</v>
      </c>
      <c r="F14" s="21">
        <f>+D14/D$38</f>
        <v>0.06104500873628585</v>
      </c>
      <c r="G14" s="19">
        <v>1669892.768</v>
      </c>
      <c r="H14" s="22">
        <f t="shared" si="3"/>
        <v>0.06783785787071916</v>
      </c>
      <c r="I14" s="20">
        <f>+G14/G$38</f>
        <v>0.18033213119508062</v>
      </c>
      <c r="J14" s="23">
        <f t="shared" si="4"/>
        <v>0.5475667713652858</v>
      </c>
      <c r="L14" s="51"/>
      <c r="M14" s="51"/>
      <c r="N14" s="51"/>
      <c r="O14" s="51"/>
      <c r="P14" s="51"/>
      <c r="Q14" s="51"/>
      <c r="R14" s="51"/>
    </row>
    <row r="15" spans="2:18" ht="13.5" customHeight="1">
      <c r="B15" s="7"/>
      <c r="C15" s="30" t="s">
        <v>71</v>
      </c>
      <c r="D15" s="19">
        <v>640155.7724</v>
      </c>
      <c r="E15" s="20">
        <f t="shared" si="0"/>
        <v>0.027343330462164722</v>
      </c>
      <c r="F15" s="21">
        <f aca="true" t="shared" si="5" ref="F15:F38">+D15/D$38</f>
        <v>0.042737602643033806</v>
      </c>
      <c r="G15" s="19">
        <v>380459.7969</v>
      </c>
      <c r="H15" s="22">
        <f t="shared" si="3"/>
        <v>0.015455829333602386</v>
      </c>
      <c r="I15" s="20">
        <f aca="true" t="shared" si="6" ref="I15:I38">+G15/G$38</f>
        <v>0.04108594714808929</v>
      </c>
      <c r="J15" s="23">
        <f t="shared" si="4"/>
        <v>1.6825845401170165</v>
      </c>
      <c r="L15" s="51"/>
      <c r="M15" s="51"/>
      <c r="N15" s="51"/>
      <c r="O15" s="51"/>
      <c r="P15" s="51"/>
      <c r="Q15" s="51"/>
      <c r="R15" s="51"/>
    </row>
    <row r="16" spans="2:18" ht="13.5" customHeight="1">
      <c r="B16" s="7"/>
      <c r="C16" s="30" t="s">
        <v>48</v>
      </c>
      <c r="D16" s="19">
        <v>40104.8244</v>
      </c>
      <c r="E16" s="20">
        <f t="shared" si="0"/>
        <v>0.001713019727347048</v>
      </c>
      <c r="F16" s="21">
        <f>+D16/D$38</f>
        <v>0.0026774484011133264</v>
      </c>
      <c r="G16" s="19">
        <v>190562.9942</v>
      </c>
      <c r="H16" s="22">
        <f t="shared" si="3"/>
        <v>0.007741446375291016</v>
      </c>
      <c r="I16" s="20">
        <f>+G16/G$38</f>
        <v>0.02057894466610552</v>
      </c>
      <c r="J16" s="23">
        <f>+D16/G16</f>
        <v>0.2104544199064647</v>
      </c>
      <c r="L16" s="51"/>
      <c r="M16" s="51"/>
      <c r="N16" s="51"/>
      <c r="O16" s="51"/>
      <c r="P16" s="51"/>
      <c r="Q16" s="51"/>
      <c r="R16" s="51"/>
    </row>
    <row r="17" spans="2:18" ht="13.5" customHeight="1">
      <c r="B17" s="7"/>
      <c r="C17" s="30" t="s">
        <v>40</v>
      </c>
      <c r="D17" s="19">
        <v>254713.4274</v>
      </c>
      <c r="E17" s="20">
        <f t="shared" si="0"/>
        <v>0.010879716654647167</v>
      </c>
      <c r="F17" s="21">
        <f t="shared" si="5"/>
        <v>0.01700498803166996</v>
      </c>
      <c r="G17" s="19">
        <v>150640.8395</v>
      </c>
      <c r="H17" s="22">
        <f t="shared" si="3"/>
        <v>0.006119645557700157</v>
      </c>
      <c r="I17" s="20">
        <f t="shared" si="6"/>
        <v>0.016267741349994924</v>
      </c>
      <c r="J17" s="23">
        <f t="shared" si="4"/>
        <v>1.6908656925003394</v>
      </c>
      <c r="L17" s="51"/>
      <c r="M17" s="51"/>
      <c r="N17" s="51"/>
      <c r="O17" s="51"/>
      <c r="P17" s="51"/>
      <c r="Q17" s="51"/>
      <c r="R17" s="51"/>
    </row>
    <row r="18" spans="2:18" ht="13.5" customHeight="1">
      <c r="B18" s="7"/>
      <c r="C18" s="30" t="s">
        <v>41</v>
      </c>
      <c r="D18" s="19">
        <v>50152.5361</v>
      </c>
      <c r="E18" s="20">
        <f t="shared" si="0"/>
        <v>0.0021421932398682933</v>
      </c>
      <c r="F18" s="21">
        <f t="shared" si="5"/>
        <v>0.0033482462422332257</v>
      </c>
      <c r="G18" s="19">
        <v>68948.061</v>
      </c>
      <c r="H18" s="22">
        <f t="shared" si="3"/>
        <v>0.002800951565399962</v>
      </c>
      <c r="I18" s="20">
        <f t="shared" si="6"/>
        <v>0.007445718084515007</v>
      </c>
      <c r="J18" s="23">
        <f t="shared" si="4"/>
        <v>0.7273958886240469</v>
      </c>
      <c r="L18" s="51"/>
      <c r="M18" s="51"/>
      <c r="N18" s="51"/>
      <c r="O18" s="51"/>
      <c r="P18" s="51"/>
      <c r="Q18" s="51"/>
      <c r="R18" s="51"/>
    </row>
    <row r="19" spans="2:18" ht="13.5" customHeight="1">
      <c r="B19" s="7" t="s">
        <v>3</v>
      </c>
      <c r="C19" s="30" t="s">
        <v>52</v>
      </c>
      <c r="D19" s="19">
        <v>593351.0678</v>
      </c>
      <c r="E19" s="20">
        <f t="shared" si="0"/>
        <v>0.025344135015931794</v>
      </c>
      <c r="F19" s="21">
        <f t="shared" si="5"/>
        <v>0.039612861832652606</v>
      </c>
      <c r="G19" s="19">
        <v>314568.7972</v>
      </c>
      <c r="H19" s="22">
        <f t="shared" si="3"/>
        <v>0.012779068071882733</v>
      </c>
      <c r="I19" s="20">
        <f t="shared" si="6"/>
        <v>0.03397036186610343</v>
      </c>
      <c r="J19" s="23">
        <f t="shared" si="4"/>
        <v>1.8862362481004522</v>
      </c>
      <c r="L19" s="51"/>
      <c r="M19" s="51"/>
      <c r="N19" s="51"/>
      <c r="O19" s="51"/>
      <c r="P19" s="51"/>
      <c r="Q19" s="51"/>
      <c r="R19" s="51"/>
    </row>
    <row r="20" spans="2:18" ht="13.5" customHeight="1">
      <c r="B20" s="7"/>
      <c r="C20" s="30" t="s">
        <v>53</v>
      </c>
      <c r="D20" s="19">
        <v>177032.6909</v>
      </c>
      <c r="E20" s="20">
        <f t="shared" si="0"/>
        <v>0.007561696041163373</v>
      </c>
      <c r="F20" s="21">
        <f t="shared" si="5"/>
        <v>0.011818924587910545</v>
      </c>
      <c r="G20" s="19">
        <v>652377.9115</v>
      </c>
      <c r="H20" s="22">
        <f t="shared" si="3"/>
        <v>0.026502252651431097</v>
      </c>
      <c r="I20" s="20">
        <f t="shared" si="6"/>
        <v>0.07045045129831397</v>
      </c>
      <c r="J20" s="23">
        <f t="shared" si="4"/>
        <v>0.27136524364068687</v>
      </c>
      <c r="L20" s="51"/>
      <c r="M20" s="51"/>
      <c r="N20" s="51"/>
      <c r="O20" s="51"/>
      <c r="P20" s="51"/>
      <c r="Q20" s="51"/>
      <c r="R20" s="51"/>
    </row>
    <row r="21" spans="2:18" ht="13.5" customHeight="1">
      <c r="B21" s="7"/>
      <c r="C21" s="30" t="s">
        <v>49</v>
      </c>
      <c r="D21" s="19">
        <v>1166858.2705</v>
      </c>
      <c r="E21" s="20">
        <f t="shared" si="0"/>
        <v>0.049840667956759795</v>
      </c>
      <c r="F21" s="21">
        <f t="shared" si="5"/>
        <v>0.07790092233083276</v>
      </c>
      <c r="G21" s="19">
        <v>1140284.097</v>
      </c>
      <c r="H21" s="22">
        <f t="shared" si="3"/>
        <v>0.04632299270160523</v>
      </c>
      <c r="I21" s="20">
        <f t="shared" si="6"/>
        <v>0.12313956040791</v>
      </c>
      <c r="J21" s="23">
        <f t="shared" si="4"/>
        <v>1.023304870750995</v>
      </c>
      <c r="L21" s="51"/>
      <c r="M21" s="51"/>
      <c r="N21" s="51"/>
      <c r="O21" s="51"/>
      <c r="P21" s="51"/>
      <c r="Q21" s="51"/>
      <c r="R21" s="51"/>
    </row>
    <row r="22" spans="2:18" ht="13.5" customHeight="1">
      <c r="B22" s="7"/>
      <c r="C22" s="30" t="s">
        <v>72</v>
      </c>
      <c r="D22" s="19">
        <v>1340088.1551</v>
      </c>
      <c r="E22" s="20">
        <f t="shared" si="0"/>
        <v>0.05723993261195805</v>
      </c>
      <c r="F22" s="21">
        <f t="shared" si="5"/>
        <v>0.08946596679833368</v>
      </c>
      <c r="G22" s="19">
        <v>59316.2813</v>
      </c>
      <c r="H22" s="22">
        <f t="shared" si="3"/>
        <v>0.002409669373601957</v>
      </c>
      <c r="I22" s="20">
        <f t="shared" si="6"/>
        <v>0.006405579823072752</v>
      </c>
      <c r="J22" s="23">
        <f t="shared" si="4"/>
        <v>22.59224829557884</v>
      </c>
      <c r="L22" s="51"/>
      <c r="M22" s="51"/>
      <c r="N22" s="51"/>
      <c r="O22" s="51"/>
      <c r="P22" s="51"/>
      <c r="Q22" s="51"/>
      <c r="R22" s="51"/>
    </row>
    <row r="23" spans="2:18" ht="13.5" customHeight="1">
      <c r="B23" s="7"/>
      <c r="C23" s="30" t="s">
        <v>42</v>
      </c>
      <c r="D23" s="19">
        <v>224764.5087</v>
      </c>
      <c r="E23" s="20">
        <f t="shared" si="0"/>
        <v>0.00960049179047315</v>
      </c>
      <c r="F23" s="21">
        <f t="shared" si="5"/>
        <v>0.01500556063888008</v>
      </c>
      <c r="G23" s="19">
        <v>492436.4611</v>
      </c>
      <c r="H23" s="22">
        <f t="shared" si="3"/>
        <v>0.020004778329851255</v>
      </c>
      <c r="I23" s="20">
        <f t="shared" si="6"/>
        <v>0.053178334687132685</v>
      </c>
      <c r="J23" s="23">
        <f t="shared" si="4"/>
        <v>0.4564335228100761</v>
      </c>
      <c r="L23" s="51"/>
      <c r="M23" s="51"/>
      <c r="N23" s="51"/>
      <c r="O23" s="51"/>
      <c r="P23" s="51"/>
      <c r="Q23" s="51"/>
      <c r="R23" s="51"/>
    </row>
    <row r="24" spans="2:18" ht="13.5" customHeight="1">
      <c r="B24" s="7"/>
      <c r="C24" s="30" t="s">
        <v>43</v>
      </c>
      <c r="D24" s="19">
        <v>446679.7441</v>
      </c>
      <c r="E24" s="20">
        <f t="shared" si="0"/>
        <v>0.01907928098170731</v>
      </c>
      <c r="F24" s="21">
        <f t="shared" si="5"/>
        <v>0.02982090021693886</v>
      </c>
      <c r="G24" s="19">
        <v>142057.2223</v>
      </c>
      <c r="H24" s="22">
        <f t="shared" si="3"/>
        <v>0.005770944003451459</v>
      </c>
      <c r="I24" s="20">
        <f t="shared" si="6"/>
        <v>0.01534079441501739</v>
      </c>
      <c r="J24" s="23">
        <f t="shared" si="4"/>
        <v>3.144364903578718</v>
      </c>
      <c r="L24" s="51"/>
      <c r="M24" s="51"/>
      <c r="N24" s="51"/>
      <c r="O24" s="51"/>
      <c r="P24" s="51"/>
      <c r="Q24" s="51"/>
      <c r="R24" s="51"/>
    </row>
    <row r="25" spans="2:18" ht="13.5" customHeight="1">
      <c r="B25" s="7" t="s">
        <v>4</v>
      </c>
      <c r="C25" s="30" t="s">
        <v>61</v>
      </c>
      <c r="D25" s="19">
        <v>1377.9054</v>
      </c>
      <c r="E25" s="20">
        <f t="shared" si="0"/>
        <v>5.885524168055017E-05</v>
      </c>
      <c r="F25" s="21">
        <f t="shared" si="5"/>
        <v>9.199069352153601E-05</v>
      </c>
      <c r="G25" s="19">
        <v>27130.5733</v>
      </c>
      <c r="H25" s="22">
        <f t="shared" si="3"/>
        <v>0.0011021545878546666</v>
      </c>
      <c r="I25" s="20">
        <f t="shared" si="6"/>
        <v>0.002929837291045356</v>
      </c>
      <c r="J25" s="23">
        <f t="shared" si="4"/>
        <v>0.050787920504429596</v>
      </c>
      <c r="L25" s="51"/>
      <c r="M25" s="51"/>
      <c r="N25" s="51"/>
      <c r="O25" s="51"/>
      <c r="P25" s="51"/>
      <c r="Q25" s="51"/>
      <c r="R25" s="51"/>
    </row>
    <row r="26" spans="2:18" ht="13.5" customHeight="1">
      <c r="B26" s="7"/>
      <c r="C26" s="30" t="s">
        <v>44</v>
      </c>
      <c r="D26" s="19">
        <v>5495079.7939</v>
      </c>
      <c r="E26" s="20">
        <f t="shared" si="0"/>
        <v>0.23471440733441665</v>
      </c>
      <c r="F26" s="21">
        <f t="shared" si="5"/>
        <v>0.36685842235398747</v>
      </c>
      <c r="G26" s="19">
        <v>561043.7191</v>
      </c>
      <c r="H26" s="22">
        <f t="shared" si="3"/>
        <v>0.022791885086818633</v>
      </c>
      <c r="I26" s="20">
        <f t="shared" si="6"/>
        <v>0.06058724937176155</v>
      </c>
      <c r="J26" s="23">
        <f t="shared" si="4"/>
        <v>9.794387864665786</v>
      </c>
      <c r="L26" s="51"/>
      <c r="M26" s="51"/>
      <c r="N26" s="51"/>
      <c r="O26" s="51"/>
      <c r="P26" s="51"/>
      <c r="Q26" s="51"/>
      <c r="R26" s="51"/>
    </row>
    <row r="27" spans="2:18" ht="13.5" customHeight="1">
      <c r="B27" s="7"/>
      <c r="C27" s="30" t="s">
        <v>50</v>
      </c>
      <c r="D27" s="19">
        <v>1852064.2444</v>
      </c>
      <c r="E27" s="20">
        <f t="shared" si="0"/>
        <v>0.0791082527959231</v>
      </c>
      <c r="F27" s="21">
        <f t="shared" si="5"/>
        <v>0.12364613295571346</v>
      </c>
      <c r="G27" s="19">
        <v>327014.0854</v>
      </c>
      <c r="H27" s="22">
        <f t="shared" si="3"/>
        <v>0.013284646458860776</v>
      </c>
      <c r="I27" s="20">
        <f t="shared" si="6"/>
        <v>0.035314331603232677</v>
      </c>
      <c r="J27" s="23">
        <f t="shared" si="4"/>
        <v>5.663561073017927</v>
      </c>
      <c r="L27" s="51"/>
      <c r="M27" s="51"/>
      <c r="N27" s="51"/>
      <c r="O27" s="51"/>
      <c r="P27" s="51"/>
      <c r="Q27" s="51"/>
      <c r="R27" s="51"/>
    </row>
    <row r="28" spans="2:18" ht="13.5" customHeight="1">
      <c r="B28" s="7"/>
      <c r="C28" s="30" t="s">
        <v>45</v>
      </c>
      <c r="D28" s="19">
        <v>219767.4371</v>
      </c>
      <c r="E28" s="20">
        <f t="shared" si="0"/>
        <v>0.009387049084817875</v>
      </c>
      <c r="F28" s="21">
        <f t="shared" si="5"/>
        <v>0.014671949868459431</v>
      </c>
      <c r="G28" s="19">
        <v>133725.2679</v>
      </c>
      <c r="H28" s="22">
        <f t="shared" si="3"/>
        <v>0.005432466018994128</v>
      </c>
      <c r="I28" s="20">
        <f t="shared" si="6"/>
        <v>0.014441024607778949</v>
      </c>
      <c r="J28" s="23">
        <f t="shared" si="4"/>
        <v>1.6434249155091802</v>
      </c>
      <c r="L28" s="51"/>
      <c r="M28" s="51"/>
      <c r="N28" s="51"/>
      <c r="O28" s="51"/>
      <c r="P28" s="51"/>
      <c r="Q28" s="51"/>
      <c r="R28" s="51"/>
    </row>
    <row r="29" spans="2:18" ht="13.5" customHeight="1">
      <c r="B29" s="7"/>
      <c r="C29" s="30" t="s">
        <v>46</v>
      </c>
      <c r="D29" s="19">
        <v>408370.642</v>
      </c>
      <c r="E29" s="20">
        <f t="shared" si="0"/>
        <v>0.017442962942268336</v>
      </c>
      <c r="F29" s="21">
        <f t="shared" si="5"/>
        <v>0.027263336489874338</v>
      </c>
      <c r="G29" s="19">
        <v>579115.4604</v>
      </c>
      <c r="H29" s="22">
        <f t="shared" si="3"/>
        <v>0.02352603295623788</v>
      </c>
      <c r="I29" s="20">
        <f t="shared" si="6"/>
        <v>0.06253882116456493</v>
      </c>
      <c r="J29" s="23">
        <f t="shared" si="4"/>
        <v>0.7051627351097395</v>
      </c>
      <c r="L29" s="51"/>
      <c r="M29" s="51"/>
      <c r="N29" s="51"/>
      <c r="O29" s="51"/>
      <c r="P29" s="51"/>
      <c r="Q29" s="51"/>
      <c r="R29" s="51"/>
    </row>
    <row r="30" spans="2:18" ht="13.5" customHeight="1">
      <c r="B30" s="7"/>
      <c r="C30" s="30" t="s">
        <v>54</v>
      </c>
      <c r="D30" s="19">
        <v>103233.7176</v>
      </c>
      <c r="E30" s="20">
        <f t="shared" si="0"/>
        <v>0.004409479343741352</v>
      </c>
      <c r="F30" s="21">
        <f t="shared" si="5"/>
        <v>0.00689201252628112</v>
      </c>
      <c r="G30" s="19">
        <v>265517.2553</v>
      </c>
      <c r="H30" s="22">
        <f t="shared" si="3"/>
        <v>0.010786394295747292</v>
      </c>
      <c r="I30" s="20">
        <f t="shared" si="6"/>
        <v>0.02867327377833001</v>
      </c>
      <c r="J30" s="23">
        <f t="shared" si="4"/>
        <v>0.38880229265461225</v>
      </c>
      <c r="L30" s="51"/>
      <c r="M30" s="51"/>
      <c r="N30" s="51"/>
      <c r="O30" s="51"/>
      <c r="P30" s="51"/>
      <c r="Q30" s="51"/>
      <c r="R30" s="51"/>
    </row>
    <row r="31" spans="2:18" ht="13.5" customHeight="1">
      <c r="B31" s="7" t="s">
        <v>5</v>
      </c>
      <c r="C31" s="30" t="s">
        <v>55</v>
      </c>
      <c r="D31" s="19">
        <v>113465.376</v>
      </c>
      <c r="E31" s="20">
        <f t="shared" si="0"/>
        <v>0.0048465098742297525</v>
      </c>
      <c r="F31" s="21">
        <f t="shared" si="5"/>
        <v>0.007575090879912254</v>
      </c>
      <c r="G31" s="19">
        <v>435150.7329</v>
      </c>
      <c r="H31" s="22">
        <f t="shared" si="3"/>
        <v>0.01767759830840197</v>
      </c>
      <c r="I31" s="20">
        <f t="shared" si="6"/>
        <v>0.04699203479331332</v>
      </c>
      <c r="J31" s="23">
        <f t="shared" si="4"/>
        <v>0.2607495918571162</v>
      </c>
      <c r="L31" s="51"/>
      <c r="M31" s="51"/>
      <c r="N31" s="51"/>
      <c r="O31" s="51"/>
      <c r="P31" s="51"/>
      <c r="Q31" s="51"/>
      <c r="R31" s="51"/>
    </row>
    <row r="32" spans="2:18" ht="13.5" customHeight="1">
      <c r="B32" s="7"/>
      <c r="C32" s="30" t="s">
        <v>56</v>
      </c>
      <c r="D32" s="19">
        <v>32881.6634</v>
      </c>
      <c r="E32" s="20">
        <f t="shared" si="0"/>
        <v>0.001404492823865485</v>
      </c>
      <c r="F32" s="21">
        <f>+D32/D$38</f>
        <v>0.002195221109016415</v>
      </c>
      <c r="G32" s="19">
        <v>240156.9993</v>
      </c>
      <c r="H32" s="22">
        <f t="shared" si="3"/>
        <v>0.009756157220013665</v>
      </c>
      <c r="I32" s="20">
        <f>+G32/G$38</f>
        <v>0.02593461348841801</v>
      </c>
      <c r="J32" s="23">
        <f>+D32/G32</f>
        <v>0.13691736445676017</v>
      </c>
      <c r="L32" s="51"/>
      <c r="M32" s="51"/>
      <c r="N32" s="51"/>
      <c r="O32" s="51"/>
      <c r="P32" s="51"/>
      <c r="Q32" s="51"/>
      <c r="R32" s="51"/>
    </row>
    <row r="33" spans="2:18" ht="13.5" customHeight="1">
      <c r="B33" s="7"/>
      <c r="C33" s="30" t="s">
        <v>57</v>
      </c>
      <c r="D33" s="19">
        <v>28465.6959</v>
      </c>
      <c r="E33" s="20">
        <f t="shared" si="0"/>
        <v>0.0012158711416615001</v>
      </c>
      <c r="F33" s="21">
        <f t="shared" si="5"/>
        <v>0.0019004055774904023</v>
      </c>
      <c r="G33" s="19">
        <v>266703.2388</v>
      </c>
      <c r="H33" s="22">
        <f t="shared" si="3"/>
        <v>0.010834573784665241</v>
      </c>
      <c r="I33" s="20">
        <f t="shared" si="6"/>
        <v>0.02880134842852048</v>
      </c>
      <c r="J33" s="23">
        <f t="shared" si="4"/>
        <v>0.10673172184964107</v>
      </c>
      <c r="L33" s="51"/>
      <c r="M33" s="51"/>
      <c r="N33" s="51"/>
      <c r="O33" s="51"/>
      <c r="P33" s="51"/>
      <c r="Q33" s="51"/>
      <c r="R33" s="51"/>
    </row>
    <row r="34" spans="2:18" ht="13.5" customHeight="1">
      <c r="B34" s="7"/>
      <c r="C34" s="30" t="s">
        <v>35</v>
      </c>
      <c r="D34" s="19">
        <v>157625.915</v>
      </c>
      <c r="E34" s="20">
        <f t="shared" si="0"/>
        <v>0.006732763600783376</v>
      </c>
      <c r="F34" s="21">
        <f t="shared" si="5"/>
        <v>0.010523303876896544</v>
      </c>
      <c r="G34" s="19">
        <v>466569.7717</v>
      </c>
      <c r="H34" s="22">
        <f t="shared" si="3"/>
        <v>0.01895396786301819</v>
      </c>
      <c r="I34" s="20">
        <f t="shared" si="6"/>
        <v>0.050384984529655265</v>
      </c>
      <c r="J34" s="23">
        <f t="shared" si="4"/>
        <v>0.33783996426873536</v>
      </c>
      <c r="L34" s="51"/>
      <c r="M34" s="51"/>
      <c r="N34" s="51"/>
      <c r="O34" s="51"/>
      <c r="P34" s="51"/>
      <c r="Q34" s="51"/>
      <c r="R34" s="51"/>
    </row>
    <row r="35" spans="2:18" ht="13.5" customHeight="1">
      <c r="B35" s="7"/>
      <c r="C35" s="30" t="s">
        <v>58</v>
      </c>
      <c r="D35" s="19">
        <v>22912.5663</v>
      </c>
      <c r="E35" s="20">
        <f t="shared" si="0"/>
        <v>0.0009786772205901283</v>
      </c>
      <c r="F35" s="21">
        <f t="shared" si="5"/>
        <v>0.0015296716772393618</v>
      </c>
      <c r="G35" s="19">
        <v>77972.1371</v>
      </c>
      <c r="H35" s="22">
        <f t="shared" si="3"/>
        <v>0.0031675463573634867</v>
      </c>
      <c r="I35" s="20">
        <f t="shared" si="6"/>
        <v>0.008420230284558017</v>
      </c>
      <c r="J35" s="23">
        <f t="shared" si="4"/>
        <v>0.2938558201965712</v>
      </c>
      <c r="L35" s="51"/>
      <c r="M35" s="51"/>
      <c r="N35" s="51"/>
      <c r="O35" s="51"/>
      <c r="P35" s="51"/>
      <c r="Q35" s="51"/>
      <c r="R35" s="51"/>
    </row>
    <row r="36" spans="2:18" ht="13.5" customHeight="1">
      <c r="B36" s="7"/>
      <c r="C36" s="30" t="s">
        <v>47</v>
      </c>
      <c r="D36" s="19">
        <v>658210.7059</v>
      </c>
      <c r="E36" s="20">
        <f t="shared" si="0"/>
        <v>0.028114520904316088</v>
      </c>
      <c r="F36" s="21">
        <f t="shared" si="5"/>
        <v>0.043942972659110534</v>
      </c>
      <c r="G36" s="19">
        <v>238807.5748</v>
      </c>
      <c r="H36" s="22">
        <f t="shared" si="3"/>
        <v>0.009701338090790233</v>
      </c>
      <c r="I36" s="20">
        <f t="shared" si="6"/>
        <v>0.025788888804393353</v>
      </c>
      <c r="J36" s="23">
        <f t="shared" si="4"/>
        <v>2.7562388104784685</v>
      </c>
      <c r="L36" s="51"/>
      <c r="M36" s="51"/>
      <c r="N36" s="51"/>
      <c r="O36" s="51"/>
      <c r="P36" s="51"/>
      <c r="Q36" s="51"/>
      <c r="R36" s="51"/>
    </row>
    <row r="37" spans="2:18" ht="13.5" customHeight="1">
      <c r="B37" s="7"/>
      <c r="C37" s="31" t="s">
        <v>59</v>
      </c>
      <c r="D37" s="32">
        <v>37013.3677</v>
      </c>
      <c r="E37" s="33">
        <f t="shared" si="0"/>
        <v>0.0015809726135005853</v>
      </c>
      <c r="F37" s="34">
        <f t="shared" si="5"/>
        <v>0.0024710588726124592</v>
      </c>
      <c r="G37" s="32">
        <v>379643.5173</v>
      </c>
      <c r="H37" s="35">
        <f t="shared" si="3"/>
        <v>0.015422668725598861</v>
      </c>
      <c r="I37" s="33">
        <f t="shared" si="6"/>
        <v>0.040997796913092244</v>
      </c>
      <c r="J37" s="36">
        <f t="shared" si="4"/>
        <v>0.09749506053267198</v>
      </c>
      <c r="L37" s="51"/>
      <c r="M37" s="51"/>
      <c r="N37" s="51"/>
      <c r="O37" s="51"/>
      <c r="P37" s="51"/>
      <c r="Q37" s="51"/>
      <c r="R37" s="51"/>
    </row>
    <row r="38" spans="2:18" ht="13.5" customHeight="1">
      <c r="B38" s="24"/>
      <c r="C38" s="37" t="s">
        <v>2</v>
      </c>
      <c r="D38" s="19">
        <f>SUM(D14:D37)</f>
        <v>14978747.8195</v>
      </c>
      <c r="E38" s="20">
        <f t="shared" si="0"/>
        <v>0.639795607876046</v>
      </c>
      <c r="F38" s="21">
        <f t="shared" si="5"/>
        <v>1</v>
      </c>
      <c r="G38" s="19">
        <f>SUM(G14:G37)</f>
        <v>9260095.563300002</v>
      </c>
      <c r="H38" s="22">
        <f t="shared" si="3"/>
        <v>0.37618286558890157</v>
      </c>
      <c r="I38" s="20">
        <f t="shared" si="6"/>
        <v>1</v>
      </c>
      <c r="J38" s="23">
        <f t="shared" si="4"/>
        <v>1.6175586652544276</v>
      </c>
      <c r="L38" s="51"/>
      <c r="M38" s="51"/>
      <c r="N38" s="51"/>
      <c r="O38" s="51"/>
      <c r="P38" s="51"/>
      <c r="Q38" s="51"/>
      <c r="R38" s="51"/>
    </row>
    <row r="39" spans="2:18" ht="13.5" customHeight="1">
      <c r="B39" s="11"/>
      <c r="C39" s="38" t="s">
        <v>25</v>
      </c>
      <c r="D39" s="13">
        <v>1584.2196</v>
      </c>
      <c r="E39" s="14">
        <f t="shared" si="0"/>
        <v>6.766765514749017E-05</v>
      </c>
      <c r="F39" s="15">
        <f>+D39/D$55</f>
        <v>0.0004022192837017812</v>
      </c>
      <c r="G39" s="13">
        <v>40704.9785</v>
      </c>
      <c r="H39" s="16">
        <f t="shared" si="3"/>
        <v>0.0016536023144892616</v>
      </c>
      <c r="I39" s="14">
        <f>+G39/G$55</f>
        <v>0.0030032143885392547</v>
      </c>
      <c r="J39" s="17">
        <f t="shared" si="4"/>
        <v>0.038919553783820324</v>
      </c>
      <c r="L39" s="51"/>
      <c r="M39" s="51"/>
      <c r="N39" s="51"/>
      <c r="O39" s="51"/>
      <c r="P39" s="51"/>
      <c r="Q39" s="51"/>
      <c r="R39" s="51"/>
    </row>
    <row r="40" spans="2:18" ht="13.5" customHeight="1">
      <c r="B40" s="7"/>
      <c r="C40" s="30" t="s">
        <v>26</v>
      </c>
      <c r="D40" s="19">
        <v>2684.4217</v>
      </c>
      <c r="E40" s="20">
        <f t="shared" si="0"/>
        <v>0.00011466120092570457</v>
      </c>
      <c r="F40" s="21">
        <f>+D40/D$55</f>
        <v>0.0006815508237163066</v>
      </c>
      <c r="G40" s="19">
        <v>69295.9005</v>
      </c>
      <c r="H40" s="22">
        <f t="shared" si="3"/>
        <v>0.0028150822251734537</v>
      </c>
      <c r="I40" s="20">
        <f>+G40/G$55</f>
        <v>0.005112653368638546</v>
      </c>
      <c r="J40" s="23">
        <f>+D40/G40</f>
        <v>0.03873853547801143</v>
      </c>
      <c r="L40" s="51"/>
      <c r="M40" s="51"/>
      <c r="N40" s="51"/>
      <c r="O40" s="51"/>
      <c r="P40" s="51"/>
      <c r="Q40" s="51"/>
      <c r="R40" s="51"/>
    </row>
    <row r="41" spans="2:18" ht="13.5" customHeight="1">
      <c r="B41" s="7"/>
      <c r="C41" s="30" t="s">
        <v>27</v>
      </c>
      <c r="D41" s="19">
        <v>16443.9674</v>
      </c>
      <c r="E41" s="20">
        <f t="shared" si="0"/>
        <v>0.0007023803488353324</v>
      </c>
      <c r="F41" s="21">
        <f aca="true" t="shared" si="7" ref="F41:F55">+D41/D$55</f>
        <v>0.004174977249898589</v>
      </c>
      <c r="G41" s="19">
        <v>534294.832</v>
      </c>
      <c r="H41" s="22">
        <f t="shared" si="3"/>
        <v>0.021705236149795568</v>
      </c>
      <c r="I41" s="20">
        <f aca="true" t="shared" si="8" ref="I41:I55">+G41/G$55</f>
        <v>0.03942028681294019</v>
      </c>
      <c r="J41" s="23">
        <f t="shared" si="4"/>
        <v>0.030776953874784997</v>
      </c>
      <c r="L41" s="51"/>
      <c r="M41" s="51"/>
      <c r="N41" s="51"/>
      <c r="O41" s="51"/>
      <c r="P41" s="51"/>
      <c r="Q41" s="51"/>
      <c r="R41" s="51"/>
    </row>
    <row r="42" spans="2:18" ht="13.5" customHeight="1">
      <c r="B42" s="7" t="s">
        <v>6</v>
      </c>
      <c r="C42" s="30" t="s">
        <v>62</v>
      </c>
      <c r="D42" s="19">
        <v>419438.5854</v>
      </c>
      <c r="E42" s="20">
        <f t="shared" si="0"/>
        <v>0.0179157141802805</v>
      </c>
      <c r="F42" s="21">
        <f t="shared" si="7"/>
        <v>0.10649173092952288</v>
      </c>
      <c r="G42" s="19">
        <v>913544.297</v>
      </c>
      <c r="H42" s="22">
        <f t="shared" si="3"/>
        <v>0.03711189686312365</v>
      </c>
      <c r="I42" s="20">
        <f t="shared" si="8"/>
        <v>0.06740132235466918</v>
      </c>
      <c r="J42" s="23">
        <f t="shared" si="4"/>
        <v>0.45913327550442795</v>
      </c>
      <c r="L42" s="51"/>
      <c r="M42" s="51"/>
      <c r="N42" s="51"/>
      <c r="O42" s="51"/>
      <c r="P42" s="51"/>
      <c r="Q42" s="51"/>
      <c r="R42" s="51"/>
    </row>
    <row r="43" spans="2:18" ht="13.5" customHeight="1">
      <c r="B43" s="7"/>
      <c r="C43" s="30" t="s">
        <v>28</v>
      </c>
      <c r="D43" s="19">
        <v>404046.7975</v>
      </c>
      <c r="E43" s="20">
        <f t="shared" si="0"/>
        <v>0.017258276161131826</v>
      </c>
      <c r="F43" s="21">
        <f t="shared" si="7"/>
        <v>0.10258389270808708</v>
      </c>
      <c r="G43" s="19">
        <v>1737926.6948</v>
      </c>
      <c r="H43" s="22">
        <f t="shared" si="3"/>
        <v>0.07060167357498917</v>
      </c>
      <c r="I43" s="20">
        <f t="shared" si="8"/>
        <v>0.12822427743205492</v>
      </c>
      <c r="J43" s="23">
        <f t="shared" si="4"/>
        <v>0.23248782512457902</v>
      </c>
      <c r="L43" s="51"/>
      <c r="M43" s="51"/>
      <c r="N43" s="51"/>
      <c r="O43" s="51"/>
      <c r="P43" s="51"/>
      <c r="Q43" s="51"/>
      <c r="R43" s="51"/>
    </row>
    <row r="44" spans="2:18" ht="13.5" customHeight="1">
      <c r="B44" s="7"/>
      <c r="C44" s="30" t="s">
        <v>29</v>
      </c>
      <c r="D44" s="19">
        <v>1374798.3768</v>
      </c>
      <c r="E44" s="20">
        <f aca="true" t="shared" si="9" ref="E44:E64">+D44/$D$64</f>
        <v>0.058722529666109205</v>
      </c>
      <c r="F44" s="21">
        <f t="shared" si="7"/>
        <v>0.34904909543529666</v>
      </c>
      <c r="G44" s="19">
        <v>1977310.3708</v>
      </c>
      <c r="H44" s="22">
        <f t="shared" si="3"/>
        <v>0.08032641524717916</v>
      </c>
      <c r="I44" s="20">
        <f t="shared" si="8"/>
        <v>0.14588601136822735</v>
      </c>
      <c r="J44" s="23">
        <f t="shared" si="4"/>
        <v>0.6952870915473782</v>
      </c>
      <c r="L44" s="51"/>
      <c r="M44" s="51"/>
      <c r="N44" s="51"/>
      <c r="O44" s="51"/>
      <c r="P44" s="51"/>
      <c r="Q44" s="51"/>
      <c r="R44" s="51"/>
    </row>
    <row r="45" spans="2:18" ht="13.5" customHeight="1">
      <c r="B45" s="7"/>
      <c r="C45" s="30" t="s">
        <v>30</v>
      </c>
      <c r="D45" s="19">
        <v>88073.5692</v>
      </c>
      <c r="E45" s="20">
        <f t="shared" si="9"/>
        <v>0.0037619354717200897</v>
      </c>
      <c r="F45" s="21">
        <f>+D45/D$55</f>
        <v>0.022361096855942987</v>
      </c>
      <c r="G45" s="19">
        <v>832493.0677</v>
      </c>
      <c r="H45" s="22">
        <f t="shared" si="3"/>
        <v>0.03381926521702955</v>
      </c>
      <c r="I45" s="20">
        <f>+G45/G$55</f>
        <v>0.06142136051676883</v>
      </c>
      <c r="J45" s="23">
        <f>+D45/G45</f>
        <v>0.10579495808094642</v>
      </c>
      <c r="L45" s="51"/>
      <c r="M45" s="51"/>
      <c r="N45" s="51"/>
      <c r="O45" s="51"/>
      <c r="P45" s="51"/>
      <c r="Q45" s="51"/>
      <c r="R45" s="51"/>
    </row>
    <row r="46" spans="2:18" ht="13.5" customHeight="1">
      <c r="B46" s="7"/>
      <c r="C46" s="30" t="s">
        <v>31</v>
      </c>
      <c r="D46" s="19">
        <v>579063.2241</v>
      </c>
      <c r="E46" s="20">
        <f t="shared" si="9"/>
        <v>0.024733850380965254</v>
      </c>
      <c r="F46" s="21">
        <f t="shared" si="7"/>
        <v>0.1470190087381484</v>
      </c>
      <c r="G46" s="19">
        <v>835539.2497</v>
      </c>
      <c r="H46" s="22">
        <f t="shared" si="3"/>
        <v>0.033943013559153246</v>
      </c>
      <c r="I46" s="20">
        <f t="shared" si="8"/>
        <v>0.061646107905162846</v>
      </c>
      <c r="J46" s="23">
        <f t="shared" si="4"/>
        <v>0.6930413194926658</v>
      </c>
      <c r="L46" s="51"/>
      <c r="M46" s="51"/>
      <c r="N46" s="51"/>
      <c r="O46" s="51"/>
      <c r="P46" s="51"/>
      <c r="Q46" s="51"/>
      <c r="R46" s="51"/>
    </row>
    <row r="47" spans="2:18" ht="13.5" customHeight="1">
      <c r="B47" s="7" t="s">
        <v>7</v>
      </c>
      <c r="C47" s="30" t="s">
        <v>32</v>
      </c>
      <c r="D47" s="19">
        <v>557182.2753</v>
      </c>
      <c r="E47" s="20">
        <f t="shared" si="9"/>
        <v>0.023799237213890254</v>
      </c>
      <c r="F47" s="21">
        <f t="shared" si="7"/>
        <v>0.14146363020789204</v>
      </c>
      <c r="G47" s="19">
        <v>206026.5197</v>
      </c>
      <c r="H47" s="22">
        <f t="shared" si="3"/>
        <v>0.008369637876656476</v>
      </c>
      <c r="I47" s="20">
        <f t="shared" si="8"/>
        <v>0.015200642063567391</v>
      </c>
      <c r="J47" s="23">
        <f t="shared" si="4"/>
        <v>2.704420169361333</v>
      </c>
      <c r="L47" s="51"/>
      <c r="M47" s="51"/>
      <c r="N47" s="51"/>
      <c r="O47" s="51"/>
      <c r="P47" s="51"/>
      <c r="Q47" s="51"/>
      <c r="R47" s="51"/>
    </row>
    <row r="48" spans="2:18" ht="13.5" customHeight="1">
      <c r="B48" s="7"/>
      <c r="C48" s="30" t="s">
        <v>33</v>
      </c>
      <c r="D48" s="19">
        <v>88014.7633</v>
      </c>
      <c r="E48" s="20">
        <f t="shared" si="9"/>
        <v>0.003759423662522781</v>
      </c>
      <c r="F48" s="21">
        <f t="shared" si="7"/>
        <v>0.022346166560310087</v>
      </c>
      <c r="G48" s="19">
        <v>1378186.3925</v>
      </c>
      <c r="H48" s="22">
        <f t="shared" si="3"/>
        <v>0.055987554653434</v>
      </c>
      <c r="I48" s="20">
        <f t="shared" si="8"/>
        <v>0.10168262842946864</v>
      </c>
      <c r="J48" s="23">
        <f t="shared" si="4"/>
        <v>0.06386274293446124</v>
      </c>
      <c r="L48" s="51"/>
      <c r="M48" s="51"/>
      <c r="N48" s="51"/>
      <c r="O48" s="51"/>
      <c r="P48" s="51"/>
      <c r="Q48" s="51"/>
      <c r="R48" s="51"/>
    </row>
    <row r="49" spans="2:18" ht="13.5" customHeight="1">
      <c r="B49" s="7"/>
      <c r="C49" s="30" t="s">
        <v>34</v>
      </c>
      <c r="D49" s="19">
        <v>58159.1665</v>
      </c>
      <c r="E49" s="20">
        <f t="shared" si="9"/>
        <v>0.00248418490870045</v>
      </c>
      <c r="F49" s="21">
        <f t="shared" si="7"/>
        <v>0.014766095742233355</v>
      </c>
      <c r="G49" s="19">
        <v>911990.8017</v>
      </c>
      <c r="H49" s="22">
        <f t="shared" si="3"/>
        <v>0.03704878754533766</v>
      </c>
      <c r="I49" s="20">
        <f t="shared" si="8"/>
        <v>0.06728670543041536</v>
      </c>
      <c r="J49" s="23">
        <f t="shared" si="4"/>
        <v>0.0637716590908463</v>
      </c>
      <c r="L49" s="51"/>
      <c r="M49" s="51"/>
      <c r="N49" s="51"/>
      <c r="O49" s="51"/>
      <c r="P49" s="51"/>
      <c r="Q49" s="51"/>
      <c r="R49" s="51"/>
    </row>
    <row r="50" spans="2:18" ht="13.5" customHeight="1">
      <c r="B50" s="7"/>
      <c r="C50" s="30" t="s">
        <v>36</v>
      </c>
      <c r="D50" s="19">
        <v>55411.8966</v>
      </c>
      <c r="E50" s="20">
        <f t="shared" si="9"/>
        <v>0.002366839237563519</v>
      </c>
      <c r="F50" s="21">
        <f>+D50/D$55</f>
        <v>0.01406858831882219</v>
      </c>
      <c r="G50" s="19">
        <v>1228290.0013</v>
      </c>
      <c r="H50" s="22">
        <f t="shared" si="3"/>
        <v>0.04989815162323936</v>
      </c>
      <c r="I50" s="20">
        <f>+G50/G$55</f>
        <v>0.09062326872873941</v>
      </c>
      <c r="J50" s="23">
        <f>+D50/G50</f>
        <v>0.04511304052084854</v>
      </c>
      <c r="L50" s="51"/>
      <c r="M50" s="51"/>
      <c r="N50" s="51"/>
      <c r="O50" s="51"/>
      <c r="P50" s="51"/>
      <c r="Q50" s="51"/>
      <c r="R50" s="51"/>
    </row>
    <row r="51" spans="2:18" ht="13.5" customHeight="1">
      <c r="B51" s="7"/>
      <c r="C51" s="30" t="s">
        <v>37</v>
      </c>
      <c r="D51" s="19">
        <v>8674.4492</v>
      </c>
      <c r="E51" s="20">
        <f t="shared" si="9"/>
        <v>0.00037051658561731087</v>
      </c>
      <c r="F51" s="21">
        <f t="shared" si="7"/>
        <v>0.002202365596115266</v>
      </c>
      <c r="G51" s="19">
        <v>468706.5327</v>
      </c>
      <c r="H51" s="22">
        <f t="shared" si="3"/>
        <v>0.019040771813427115</v>
      </c>
      <c r="I51" s="20">
        <f t="shared" si="8"/>
        <v>0.034581180358736335</v>
      </c>
      <c r="J51" s="23">
        <f t="shared" si="4"/>
        <v>0.018507207804488106</v>
      </c>
      <c r="L51" s="51"/>
      <c r="M51" s="51"/>
      <c r="N51" s="51"/>
      <c r="O51" s="51"/>
      <c r="P51" s="51"/>
      <c r="Q51" s="51"/>
      <c r="R51" s="51"/>
    </row>
    <row r="52" spans="2:18" ht="13.5" customHeight="1">
      <c r="B52" s="7" t="s">
        <v>8</v>
      </c>
      <c r="C52" s="30" t="s">
        <v>38</v>
      </c>
      <c r="D52" s="19">
        <v>40072.4688</v>
      </c>
      <c r="E52" s="20">
        <f t="shared" si="9"/>
        <v>0.0017116377045625238</v>
      </c>
      <c r="F52" s="21">
        <f t="shared" si="7"/>
        <v>0.010174043861657801</v>
      </c>
      <c r="G52" s="19">
        <v>708946.2265</v>
      </c>
      <c r="H52" s="22">
        <f t="shared" si="3"/>
        <v>0.028800288421447717</v>
      </c>
      <c r="I52" s="20">
        <f t="shared" si="8"/>
        <v>0.052306071310795794</v>
      </c>
      <c r="J52" s="23">
        <f t="shared" si="4"/>
        <v>0.056523989129378636</v>
      </c>
      <c r="L52" s="51"/>
      <c r="M52" s="51"/>
      <c r="N52" s="51"/>
      <c r="O52" s="51"/>
      <c r="P52" s="51"/>
      <c r="Q52" s="51"/>
      <c r="R52" s="51"/>
    </row>
    <row r="53" spans="2:18" ht="13.5" customHeight="1">
      <c r="B53" s="7"/>
      <c r="C53" s="30" t="s">
        <v>63</v>
      </c>
      <c r="D53" s="19">
        <v>60454.2072</v>
      </c>
      <c r="E53" s="20">
        <f t="shared" si="9"/>
        <v>0.0025822142618513984</v>
      </c>
      <c r="F53" s="21">
        <f t="shared" si="7"/>
        <v>0.015348786188949476</v>
      </c>
      <c r="G53" s="19">
        <v>410307.9995</v>
      </c>
      <c r="H53" s="22">
        <f t="shared" si="3"/>
        <v>0.016668385112318846</v>
      </c>
      <c r="I53" s="20">
        <f t="shared" si="8"/>
        <v>0.030272535037235246</v>
      </c>
      <c r="J53" s="23">
        <f t="shared" si="4"/>
        <v>0.14733860240031707</v>
      </c>
      <c r="L53" s="51"/>
      <c r="M53" s="51"/>
      <c r="N53" s="51"/>
      <c r="O53" s="51"/>
      <c r="P53" s="51"/>
      <c r="Q53" s="51"/>
      <c r="R53" s="51"/>
    </row>
    <row r="54" spans="2:18" ht="13.5" customHeight="1">
      <c r="B54" s="7"/>
      <c r="C54" s="31" t="s">
        <v>24</v>
      </c>
      <c r="D54" s="19">
        <v>184593.9002</v>
      </c>
      <c r="E54" s="20">
        <f t="shared" si="9"/>
        <v>0.007884662190181095</v>
      </c>
      <c r="F54" s="21">
        <f t="shared" si="7"/>
        <v>0.04686675149970502</v>
      </c>
      <c r="G54" s="19">
        <v>1300239.9046</v>
      </c>
      <c r="H54" s="22">
        <f t="shared" si="3"/>
        <v>0.052821050271230505</v>
      </c>
      <c r="I54" s="20">
        <f t="shared" si="8"/>
        <v>0.09593173449404054</v>
      </c>
      <c r="J54" s="23">
        <f t="shared" si="4"/>
        <v>0.14196910858291775</v>
      </c>
      <c r="L54" s="51"/>
      <c r="M54" s="51"/>
      <c r="N54" s="51"/>
      <c r="O54" s="51"/>
      <c r="P54" s="51"/>
      <c r="Q54" s="51"/>
      <c r="R54" s="51"/>
    </row>
    <row r="55" spans="2:18" ht="13.5" customHeight="1">
      <c r="B55" s="24"/>
      <c r="C55" s="39" t="s">
        <v>2</v>
      </c>
      <c r="D55" s="25">
        <f>SUM(D39:D54)</f>
        <v>3938696.2888</v>
      </c>
      <c r="E55" s="26">
        <f t="shared" si="9"/>
        <v>0.16823573083000476</v>
      </c>
      <c r="F55" s="27">
        <f t="shared" si="7"/>
        <v>1</v>
      </c>
      <c r="G55" s="25">
        <f>SUM(G39:G54)</f>
        <v>13553803.769500002</v>
      </c>
      <c r="H55" s="28">
        <f t="shared" si="3"/>
        <v>0.5506108124680248</v>
      </c>
      <c r="I55" s="26">
        <f t="shared" si="8"/>
        <v>1</v>
      </c>
      <c r="J55" s="29">
        <f t="shared" si="4"/>
        <v>0.29059711618838774</v>
      </c>
      <c r="L55" s="51"/>
      <c r="M55" s="51"/>
      <c r="N55" s="51"/>
      <c r="O55" s="51"/>
      <c r="P55" s="51"/>
      <c r="Q55" s="51"/>
      <c r="R55" s="51"/>
    </row>
    <row r="56" spans="2:18" ht="13.5" customHeight="1">
      <c r="B56" s="7"/>
      <c r="C56" s="18" t="s">
        <v>64</v>
      </c>
      <c r="D56" s="19">
        <v>1349444.6874</v>
      </c>
      <c r="E56" s="20">
        <f t="shared" si="9"/>
        <v>0.05763958339336029</v>
      </c>
      <c r="F56" s="21">
        <f>+D56/D$63</f>
        <v>0.6086540619706892</v>
      </c>
      <c r="G56" s="19">
        <v>1489479.2841</v>
      </c>
      <c r="H56" s="22">
        <f t="shared" si="3"/>
        <v>0.06050872601668537</v>
      </c>
      <c r="I56" s="40">
        <f>+G56/G$63</f>
        <v>0.8440503369644731</v>
      </c>
      <c r="J56" s="23">
        <f t="shared" si="4"/>
        <v>0.9059841931372585</v>
      </c>
      <c r="L56" s="51"/>
      <c r="M56" s="51"/>
      <c r="N56" s="51"/>
      <c r="O56" s="51"/>
      <c r="P56" s="51"/>
      <c r="Q56" s="51"/>
      <c r="R56" s="51"/>
    </row>
    <row r="57" spans="2:18" ht="13.5" customHeight="1">
      <c r="B57" s="7" t="s">
        <v>9</v>
      </c>
      <c r="C57" s="18" t="s">
        <v>65</v>
      </c>
      <c r="D57" s="19">
        <v>274905.6182</v>
      </c>
      <c r="E57" s="20">
        <f t="shared" si="9"/>
        <v>0.011742196959604085</v>
      </c>
      <c r="F57" s="21">
        <f aca="true" t="shared" si="10" ref="F57:F63">+D57/D$63</f>
        <v>0.12399353803702517</v>
      </c>
      <c r="G57" s="19">
        <v>17724.2274</v>
      </c>
      <c r="H57" s="22">
        <f t="shared" si="3"/>
        <v>0.0007200304368462936</v>
      </c>
      <c r="I57" s="40">
        <f aca="true" t="shared" si="11" ref="I57:I63">+G57/G$63</f>
        <v>0.010043872559425647</v>
      </c>
      <c r="J57" s="23">
        <f t="shared" si="4"/>
        <v>15.510160866024549</v>
      </c>
      <c r="L57" s="51"/>
      <c r="M57" s="51"/>
      <c r="N57" s="51"/>
      <c r="O57" s="51"/>
      <c r="P57" s="51"/>
      <c r="Q57" s="51"/>
      <c r="R57" s="51"/>
    </row>
    <row r="58" spans="2:18" ht="13.5" customHeight="1">
      <c r="B58" s="7"/>
      <c r="C58" s="18" t="s">
        <v>66</v>
      </c>
      <c r="D58" s="19">
        <v>355429.9054</v>
      </c>
      <c r="E58" s="20">
        <f t="shared" si="9"/>
        <v>0.015181675739722103</v>
      </c>
      <c r="F58" s="21">
        <f t="shared" si="10"/>
        <v>0.1603132441718543</v>
      </c>
      <c r="G58" s="19">
        <v>6866.5313</v>
      </c>
      <c r="H58" s="22">
        <f t="shared" si="3"/>
        <v>0.00027894651879481914</v>
      </c>
      <c r="I58" s="40">
        <f t="shared" si="11"/>
        <v>0.003891090073833475</v>
      </c>
      <c r="J58" s="23">
        <f t="shared" si="4"/>
        <v>51.76265713665355</v>
      </c>
      <c r="L58" s="51"/>
      <c r="M58" s="51"/>
      <c r="N58" s="51"/>
      <c r="O58" s="51"/>
      <c r="P58" s="51"/>
      <c r="Q58" s="51"/>
      <c r="R58" s="51"/>
    </row>
    <row r="59" spans="2:18" ht="13.5" customHeight="1">
      <c r="B59" s="7" t="s">
        <v>10</v>
      </c>
      <c r="C59" s="18" t="s">
        <v>67</v>
      </c>
      <c r="D59" s="19">
        <v>20777.9012</v>
      </c>
      <c r="E59" s="20">
        <f t="shared" si="9"/>
        <v>0.0008874980798686132</v>
      </c>
      <c r="F59" s="21">
        <f t="shared" si="10"/>
        <v>0.009371672720407686</v>
      </c>
      <c r="G59" s="19">
        <v>25484.0946</v>
      </c>
      <c r="H59" s="22">
        <f t="shared" si="3"/>
        <v>0.0010352679049621238</v>
      </c>
      <c r="I59" s="40">
        <f t="shared" si="11"/>
        <v>0.0144411935526593</v>
      </c>
      <c r="J59" s="23">
        <f t="shared" si="4"/>
        <v>0.8153282086780513</v>
      </c>
      <c r="L59" s="51"/>
      <c r="M59" s="51"/>
      <c r="N59" s="51"/>
      <c r="O59" s="51"/>
      <c r="P59" s="51"/>
      <c r="Q59" s="51"/>
      <c r="R59" s="51"/>
    </row>
    <row r="60" spans="2:18" ht="13.5" customHeight="1">
      <c r="B60" s="7"/>
      <c r="C60" s="18" t="s">
        <v>68</v>
      </c>
      <c r="D60" s="19">
        <v>57103.0321</v>
      </c>
      <c r="E60" s="20">
        <f t="shared" si="9"/>
        <v>0.0024390736511648143</v>
      </c>
      <c r="F60" s="21">
        <f t="shared" si="10"/>
        <v>0.02575577403285248</v>
      </c>
      <c r="G60" s="19">
        <v>3520.2278</v>
      </c>
      <c r="H60" s="22">
        <f t="shared" si="3"/>
        <v>0.0001430060167605651</v>
      </c>
      <c r="I60" s="40">
        <f t="shared" si="11"/>
        <v>0.001994824293630272</v>
      </c>
      <c r="J60" s="23">
        <f t="shared" si="4"/>
        <v>16.22140251832566</v>
      </c>
      <c r="L60" s="51"/>
      <c r="M60" s="51"/>
      <c r="N60" s="51"/>
      <c r="O60" s="51"/>
      <c r="P60" s="51"/>
      <c r="Q60" s="51"/>
      <c r="R60" s="51"/>
    </row>
    <row r="61" spans="2:18" ht="13.5" customHeight="1">
      <c r="B61" s="7" t="s">
        <v>5</v>
      </c>
      <c r="C61" s="18" t="s">
        <v>69</v>
      </c>
      <c r="D61" s="19">
        <v>2883.668</v>
      </c>
      <c r="E61" s="20">
        <f t="shared" si="9"/>
        <v>0.00012317171923883073</v>
      </c>
      <c r="F61" s="21">
        <f t="shared" si="10"/>
        <v>0.0013006507476468602</v>
      </c>
      <c r="G61" s="19">
        <v>39</v>
      </c>
      <c r="H61" s="22">
        <f t="shared" si="3"/>
        <v>1.5843391310249974E-06</v>
      </c>
      <c r="I61" s="40">
        <f t="shared" si="11"/>
        <v>2.21003161930545E-05</v>
      </c>
      <c r="J61" s="23">
        <f t="shared" si="4"/>
        <v>73.94020512820514</v>
      </c>
      <c r="L61" s="51"/>
      <c r="M61" s="51"/>
      <c r="N61" s="51"/>
      <c r="O61" s="51"/>
      <c r="P61" s="51"/>
      <c r="Q61" s="51"/>
      <c r="R61" s="51"/>
    </row>
    <row r="62" spans="2:18" ht="13.5" customHeight="1">
      <c r="B62" s="7"/>
      <c r="C62" s="41" t="s">
        <v>70</v>
      </c>
      <c r="D62" s="32">
        <v>156551.5183</v>
      </c>
      <c r="E62" s="33">
        <f t="shared" si="9"/>
        <v>0.006686872295444645</v>
      </c>
      <c r="F62" s="34">
        <f t="shared" si="10"/>
        <v>0.07061105831952433</v>
      </c>
      <c r="G62" s="32">
        <v>221567.2692</v>
      </c>
      <c r="H62" s="35">
        <f t="shared" si="3"/>
        <v>0.009000966531997685</v>
      </c>
      <c r="I62" s="42">
        <f t="shared" si="11"/>
        <v>0.12555658223978525</v>
      </c>
      <c r="J62" s="36">
        <f t="shared" si="4"/>
        <v>0.7065642812011513</v>
      </c>
      <c r="L62" s="51"/>
      <c r="M62" s="51"/>
      <c r="N62" s="51"/>
      <c r="O62" s="51"/>
      <c r="P62" s="51"/>
      <c r="Q62" s="51"/>
      <c r="R62" s="51"/>
    </row>
    <row r="63" spans="2:18" ht="13.5" customHeight="1">
      <c r="B63" s="24"/>
      <c r="C63" s="39" t="s">
        <v>2</v>
      </c>
      <c r="D63" s="32">
        <f>SUM(D56:D62)</f>
        <v>2217096.3306</v>
      </c>
      <c r="E63" s="33">
        <f t="shared" si="9"/>
        <v>0.09470007183840339</v>
      </c>
      <c r="F63" s="34">
        <f t="shared" si="10"/>
        <v>1</v>
      </c>
      <c r="G63" s="32">
        <f>SUM(G56:G62)</f>
        <v>1764680.6343999999</v>
      </c>
      <c r="H63" s="35">
        <f t="shared" si="3"/>
        <v>0.07168852776517787</v>
      </c>
      <c r="I63" s="42">
        <f t="shared" si="11"/>
        <v>1</v>
      </c>
      <c r="J63" s="36">
        <f t="shared" si="4"/>
        <v>1.2563725624800228</v>
      </c>
      <c r="L63" s="51"/>
      <c r="M63" s="51"/>
      <c r="N63" s="51"/>
      <c r="O63" s="51"/>
      <c r="P63" s="51"/>
      <c r="Q63" s="51"/>
      <c r="R63" s="51"/>
    </row>
    <row r="64" spans="2:18" ht="13.5" customHeight="1">
      <c r="B64" s="58" t="s">
        <v>11</v>
      </c>
      <c r="C64" s="59"/>
      <c r="D64" s="43">
        <f>+D13+D38+D55+D63</f>
        <v>23411770.314000003</v>
      </c>
      <c r="E64" s="44">
        <f t="shared" si="9"/>
        <v>1</v>
      </c>
      <c r="F64" s="45" t="s">
        <v>16</v>
      </c>
      <c r="G64" s="43">
        <f>+G13+G38+G55+G63</f>
        <v>24615941.900500003</v>
      </c>
      <c r="H64" s="46">
        <f t="shared" si="3"/>
        <v>1</v>
      </c>
      <c r="I64" s="47" t="s">
        <v>16</v>
      </c>
      <c r="J64" s="48">
        <f t="shared" si="4"/>
        <v>0.9510816367958871</v>
      </c>
      <c r="L64" s="51"/>
      <c r="M64" s="51"/>
      <c r="N64" s="51"/>
      <c r="O64" s="51"/>
      <c r="P64" s="51"/>
      <c r="Q64" s="51"/>
      <c r="R64" s="51"/>
    </row>
    <row r="65" spans="4:6" ht="9" customHeight="1">
      <c r="D65" s="49"/>
      <c r="E65" s="50"/>
      <c r="F65" s="50"/>
    </row>
  </sheetData>
  <mergeCells count="8">
    <mergeCell ref="B64:C64"/>
    <mergeCell ref="E6:F6"/>
    <mergeCell ref="H6:I6"/>
    <mergeCell ref="B6:C6"/>
    <mergeCell ref="B2:J2"/>
    <mergeCell ref="J5:J6"/>
    <mergeCell ref="D5:F5"/>
    <mergeCell ref="G5:I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