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sheet1" sheetId="1" r:id="rId1"/>
  </sheets>
  <definedNames>
    <definedName name="_xlnm.Print_Area" localSheetId="0">'sheet1'!$B$2:$J$101</definedName>
  </definedNames>
  <calcPr fullCalcOnLoad="1"/>
</workbook>
</file>

<file path=xl/sharedStrings.xml><?xml version="1.0" encoding="utf-8"?>
<sst xmlns="http://schemas.openxmlformats.org/spreadsheetml/2006/main" count="142" uniqueCount="117">
  <si>
    <t>ロット</t>
  </si>
  <si>
    <t>流　動</t>
  </si>
  <si>
    <t xml:space="preserve">米         </t>
  </si>
  <si>
    <t xml:space="preserve">雑穀・豆           </t>
  </si>
  <si>
    <t xml:space="preserve">野菜・果物         </t>
  </si>
  <si>
    <t xml:space="preserve">羊毛               </t>
  </si>
  <si>
    <t xml:space="preserve">その他の畜産品     </t>
  </si>
  <si>
    <t xml:space="preserve">水産品             </t>
  </si>
  <si>
    <t xml:space="preserve">その他の農産品     </t>
  </si>
  <si>
    <t xml:space="preserve">綿花               </t>
  </si>
  <si>
    <t xml:space="preserve">原木               </t>
  </si>
  <si>
    <t xml:space="preserve">製材               </t>
  </si>
  <si>
    <t xml:space="preserve">薪炭               </t>
  </si>
  <si>
    <t xml:space="preserve">その他の林産品     </t>
  </si>
  <si>
    <t xml:space="preserve">樹脂類             </t>
  </si>
  <si>
    <t xml:space="preserve">石炭               </t>
  </si>
  <si>
    <t xml:space="preserve">鉄鉱石             </t>
  </si>
  <si>
    <t xml:space="preserve">その他の金属鉱     </t>
  </si>
  <si>
    <t xml:space="preserve">砂利・砂・石材     </t>
  </si>
  <si>
    <t xml:space="preserve">石灰石             </t>
  </si>
  <si>
    <t xml:space="preserve">原油・天然ガス     </t>
  </si>
  <si>
    <t xml:space="preserve">りん鉱石           </t>
  </si>
  <si>
    <t xml:space="preserve">原塩               </t>
  </si>
  <si>
    <t xml:space="preserve">その他の非金属鉱物 </t>
  </si>
  <si>
    <t xml:space="preserve">鉄鋼               </t>
  </si>
  <si>
    <t xml:space="preserve">非鉄金属           </t>
  </si>
  <si>
    <t xml:space="preserve">金属製品           </t>
  </si>
  <si>
    <t xml:space="preserve">産業機械           </t>
  </si>
  <si>
    <t xml:space="preserve">電気機械           </t>
  </si>
  <si>
    <t xml:space="preserve">自動車             </t>
  </si>
  <si>
    <t xml:space="preserve">自動車部品         </t>
  </si>
  <si>
    <t xml:space="preserve">その他の輸送機械   </t>
  </si>
  <si>
    <t xml:space="preserve">その他の機械       </t>
  </si>
  <si>
    <t xml:space="preserve">精密機械           </t>
  </si>
  <si>
    <t xml:space="preserve">セメント           </t>
  </si>
  <si>
    <t xml:space="preserve">生コンクリート     </t>
  </si>
  <si>
    <t xml:space="preserve">セメント製品       </t>
  </si>
  <si>
    <t xml:space="preserve">ガラス・ガラス製品 </t>
  </si>
  <si>
    <t xml:space="preserve">その他の窯業品     </t>
  </si>
  <si>
    <t xml:space="preserve">陶磁器             </t>
  </si>
  <si>
    <t xml:space="preserve">重油               </t>
  </si>
  <si>
    <t xml:space="preserve">揮発油             </t>
  </si>
  <si>
    <t xml:space="preserve">その他の石油       </t>
  </si>
  <si>
    <t xml:space="preserve">その他の石油製品   </t>
  </si>
  <si>
    <t xml:space="preserve">ＬＮＧ・ＬＰＧ     </t>
  </si>
  <si>
    <t xml:space="preserve">コークス           </t>
  </si>
  <si>
    <t xml:space="preserve">その他の石炭製品   </t>
  </si>
  <si>
    <t xml:space="preserve">化学薬品           </t>
  </si>
  <si>
    <t xml:space="preserve">化学肥料           </t>
  </si>
  <si>
    <t xml:space="preserve">染料・顔料・塗料   </t>
  </si>
  <si>
    <t xml:space="preserve">合成樹脂           </t>
  </si>
  <si>
    <t xml:space="preserve">動植物性油脂       </t>
  </si>
  <si>
    <t xml:space="preserve">その他の化学工業品 </t>
  </si>
  <si>
    <t xml:space="preserve">パルプ             </t>
  </si>
  <si>
    <t xml:space="preserve">織物               </t>
  </si>
  <si>
    <t xml:space="preserve">砂糖               </t>
  </si>
  <si>
    <t xml:space="preserve">その他の食料工業品 </t>
  </si>
  <si>
    <t xml:space="preserve">飲料               </t>
  </si>
  <si>
    <t>書籍・印刷物・記録物</t>
  </si>
  <si>
    <t xml:space="preserve">がん具             </t>
  </si>
  <si>
    <t xml:space="preserve">衣服・身の回り品   </t>
  </si>
  <si>
    <t>文房具・運動娯楽用品</t>
  </si>
  <si>
    <t xml:space="preserve">家具・装備品       </t>
  </si>
  <si>
    <t xml:space="preserve">その他の日用品     </t>
  </si>
  <si>
    <t xml:space="preserve">木製品             </t>
  </si>
  <si>
    <t xml:space="preserve">その他の製造工業品 </t>
  </si>
  <si>
    <t xml:space="preserve">ゴム製品           </t>
  </si>
  <si>
    <t>金属製容器包装廃棄物</t>
  </si>
  <si>
    <t xml:space="preserve">糸         </t>
  </si>
  <si>
    <t>品　類　品　目</t>
  </si>
  <si>
    <t>農</t>
  </si>
  <si>
    <t>水</t>
  </si>
  <si>
    <t>産</t>
  </si>
  <si>
    <t>品</t>
  </si>
  <si>
    <t>林</t>
  </si>
  <si>
    <t>鉱</t>
  </si>
  <si>
    <t>金</t>
  </si>
  <si>
    <t>属</t>
  </si>
  <si>
    <t>機</t>
  </si>
  <si>
    <t>械</t>
  </si>
  <si>
    <t>工</t>
  </si>
  <si>
    <t>業</t>
  </si>
  <si>
    <t>学</t>
  </si>
  <si>
    <t>化</t>
  </si>
  <si>
    <t>軽</t>
  </si>
  <si>
    <t>雑</t>
  </si>
  <si>
    <t>特</t>
  </si>
  <si>
    <t>殊</t>
  </si>
  <si>
    <t>紙</t>
  </si>
  <si>
    <t>計</t>
  </si>
  <si>
    <t>(３日間調査　単位：トン，件，トン／件）</t>
  </si>
  <si>
    <t>流　動　量　（重　量）</t>
  </si>
  <si>
    <t>流　動　量　（件　数）</t>
  </si>
  <si>
    <t>構成比（％）</t>
  </si>
  <si>
    <t xml:space="preserve">麦         </t>
  </si>
  <si>
    <t>合　　　　　　　計</t>
  </si>
  <si>
    <t>－</t>
  </si>
  <si>
    <t>表Ⅰ－２－２　品類品目別流動量・流動ロット　－重量・件数－</t>
  </si>
  <si>
    <t>廃自動車</t>
  </si>
  <si>
    <t>金属スクラップ</t>
  </si>
  <si>
    <t>使用済みガラスびん</t>
  </si>
  <si>
    <t>その他容器包装廃棄物</t>
  </si>
  <si>
    <t>廃プラスチック類</t>
  </si>
  <si>
    <t>その他の産業廃棄物</t>
  </si>
  <si>
    <t>その他の輸送用容器</t>
  </si>
  <si>
    <t>廃家電</t>
  </si>
  <si>
    <t>古紙</t>
  </si>
  <si>
    <t>燃え殻</t>
  </si>
  <si>
    <t>汚泥</t>
  </si>
  <si>
    <t>鉱さい</t>
  </si>
  <si>
    <t>ばいじん</t>
  </si>
  <si>
    <t>動植物性飼肥料</t>
  </si>
  <si>
    <t>金属製輸送用容器</t>
  </si>
  <si>
    <t>取り合せ品</t>
  </si>
  <si>
    <t>排</t>
  </si>
  <si>
    <t>出</t>
  </si>
  <si>
    <t>物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</si>
</sst>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.000;[Red]\-#,##0.000"/>
    <numFmt numFmtId="186" formatCode="#,##0.0000;[Red]\-#,##0.0000"/>
    <numFmt numFmtId="187" formatCode="#,##0.00000;[Red]\-#,##0.00000"/>
  </numFmts>
  <fonts count="11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12"/>
      <name val="ＭＳ Ｐ明朝"/>
      <family val="1"/>
    </font>
    <font>
      <sz val="10"/>
      <color indexed="8"/>
      <name val="ＭＳ Ｐ明朝"/>
      <family val="1"/>
    </font>
    <font>
      <b/>
      <sz val="10"/>
      <name val="ＭＳ Ｐ明朝"/>
      <family val="1"/>
    </font>
    <font>
      <sz val="15.5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38" fontId="3" fillId="0" borderId="0" xfId="17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6" fillId="0" borderId="0" xfId="17" applyNumberFormat="1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5" xfId="17" applyNumberFormat="1" applyFont="1" applyBorder="1" applyAlignment="1">
      <alignment horizontal="center" vertical="center"/>
    </xf>
    <xf numFmtId="38" fontId="3" fillId="0" borderId="0" xfId="17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8" fontId="3" fillId="0" borderId="8" xfId="17" applyNumberFormat="1" applyFont="1" applyBorder="1" applyAlignment="1">
      <alignment horizontal="distributed" vertical="center"/>
    </xf>
    <xf numFmtId="38" fontId="3" fillId="0" borderId="9" xfId="17" applyNumberFormat="1" applyFont="1" applyBorder="1" applyAlignment="1">
      <alignment vertical="center"/>
    </xf>
    <xf numFmtId="181" fontId="3" fillId="0" borderId="8" xfId="15" applyNumberFormat="1" applyFont="1" applyBorder="1" applyAlignment="1">
      <alignment vertical="center"/>
    </xf>
    <xf numFmtId="181" fontId="3" fillId="0" borderId="10" xfId="15" applyNumberFormat="1" applyFont="1" applyBorder="1" applyAlignment="1">
      <alignment vertical="center"/>
    </xf>
    <xf numFmtId="38" fontId="3" fillId="0" borderId="11" xfId="17" applyNumberFormat="1" applyFont="1" applyBorder="1" applyAlignment="1">
      <alignment vertical="center"/>
    </xf>
    <xf numFmtId="2" fontId="3" fillId="0" borderId="12" xfId="0" applyNumberFormat="1" applyFont="1" applyBorder="1" applyAlignment="1">
      <alignment vertical="center"/>
    </xf>
    <xf numFmtId="38" fontId="3" fillId="0" borderId="13" xfId="17" applyNumberFormat="1" applyFont="1" applyBorder="1" applyAlignment="1">
      <alignment horizontal="distributed" vertical="center"/>
    </xf>
    <xf numFmtId="38" fontId="3" fillId="0" borderId="5" xfId="17" applyNumberFormat="1" applyFont="1" applyBorder="1" applyAlignment="1">
      <alignment vertical="center"/>
    </xf>
    <xf numFmtId="181" fontId="3" fillId="0" borderId="13" xfId="15" applyNumberFormat="1" applyFont="1" applyBorder="1" applyAlignment="1">
      <alignment vertical="center"/>
    </xf>
    <xf numFmtId="181" fontId="3" fillId="0" borderId="14" xfId="15" applyNumberFormat="1" applyFont="1" applyBorder="1" applyAlignment="1">
      <alignment vertical="center"/>
    </xf>
    <xf numFmtId="38" fontId="3" fillId="0" borderId="0" xfId="17" applyNumberFormat="1" applyFont="1" applyBorder="1" applyAlignment="1">
      <alignment vertical="center"/>
    </xf>
    <xf numFmtId="2" fontId="3" fillId="0" borderId="6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3" fillId="0" borderId="17" xfId="17" applyNumberFormat="1" applyFont="1" applyBorder="1" applyAlignment="1">
      <alignment vertical="center"/>
    </xf>
    <xf numFmtId="181" fontId="3" fillId="0" borderId="18" xfId="15" applyNumberFormat="1" applyFont="1" applyBorder="1" applyAlignment="1">
      <alignment vertical="center"/>
    </xf>
    <xf numFmtId="181" fontId="3" fillId="0" borderId="19" xfId="15" applyNumberFormat="1" applyFont="1" applyBorder="1" applyAlignment="1">
      <alignment vertical="center"/>
    </xf>
    <xf numFmtId="38" fontId="3" fillId="0" borderId="16" xfId="17" applyNumberFormat="1" applyFont="1" applyBorder="1" applyAlignment="1">
      <alignment vertical="center"/>
    </xf>
    <xf numFmtId="2" fontId="3" fillId="0" borderId="2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8" fontId="3" fillId="0" borderId="21" xfId="17" applyNumberFormat="1" applyFont="1" applyBorder="1" applyAlignment="1">
      <alignment horizontal="distributed" vertical="center"/>
    </xf>
    <xf numFmtId="38" fontId="3" fillId="0" borderId="22" xfId="17" applyNumberFormat="1" applyFont="1" applyBorder="1" applyAlignment="1">
      <alignment vertical="center"/>
    </xf>
    <xf numFmtId="181" fontId="3" fillId="0" borderId="21" xfId="15" applyNumberFormat="1" applyFont="1" applyBorder="1" applyAlignment="1">
      <alignment vertical="center"/>
    </xf>
    <xf numFmtId="181" fontId="3" fillId="0" borderId="23" xfId="15" applyNumberFormat="1" applyFont="1" applyBorder="1" applyAlignment="1">
      <alignment vertical="center"/>
    </xf>
    <xf numFmtId="38" fontId="3" fillId="0" borderId="24" xfId="17" applyNumberFormat="1" applyFont="1" applyBorder="1" applyAlignment="1">
      <alignment vertical="center"/>
    </xf>
    <xf numFmtId="2" fontId="3" fillId="0" borderId="25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8" fontId="3" fillId="0" borderId="26" xfId="17" applyNumberFormat="1" applyFont="1" applyBorder="1" applyAlignment="1">
      <alignment vertical="center"/>
    </xf>
    <xf numFmtId="181" fontId="3" fillId="0" borderId="27" xfId="15" applyNumberFormat="1" applyFont="1" applyBorder="1" applyAlignment="1">
      <alignment vertical="center"/>
    </xf>
    <xf numFmtId="181" fontId="3" fillId="0" borderId="28" xfId="15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3" fillId="0" borderId="0" xfId="17" applyNumberFormat="1" applyFont="1" applyFill="1" applyAlignment="1">
      <alignment vertical="center"/>
    </xf>
    <xf numFmtId="38" fontId="3" fillId="0" borderId="0" xfId="0" applyNumberFormat="1" applyFont="1" applyAlignment="1">
      <alignment vertical="center"/>
    </xf>
    <xf numFmtId="186" fontId="3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38" fontId="3" fillId="0" borderId="30" xfId="17" applyNumberFormat="1" applyFont="1" applyBorder="1" applyAlignment="1">
      <alignment horizontal="center" vertical="center"/>
    </xf>
    <xf numFmtId="38" fontId="3" fillId="0" borderId="2" xfId="17" applyNumberFormat="1" applyFont="1" applyBorder="1" applyAlignment="1">
      <alignment horizontal="center" vertical="center"/>
    </xf>
    <xf numFmtId="38" fontId="3" fillId="0" borderId="31" xfId="17" applyNumberFormat="1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17" xfId="17" applyNumberFormat="1" applyFont="1" applyBorder="1" applyAlignment="1">
      <alignment horizontal="center" vertical="center"/>
    </xf>
    <xf numFmtId="38" fontId="3" fillId="0" borderId="19" xfId="17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7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G1" sqref="G1"/>
      <selection pane="bottomLeft" activeCell="A17" sqref="A17"/>
      <selection pane="bottomRight" activeCell="A1" sqref="A1"/>
    </sheetView>
  </sheetViews>
  <sheetFormatPr defaultColWidth="8.796875" defaultRowHeight="14.25"/>
  <cols>
    <col min="1" max="1" width="3.19921875" style="4" customWidth="1"/>
    <col min="2" max="2" width="4.19921875" style="1" customWidth="1"/>
    <col min="3" max="3" width="20.59765625" style="1" customWidth="1"/>
    <col min="4" max="4" width="11.59765625" style="2" customWidth="1"/>
    <col min="5" max="6" width="7.59765625" style="3" customWidth="1"/>
    <col min="7" max="7" width="11.59765625" style="2" customWidth="1"/>
    <col min="8" max="9" width="7.59765625" style="3" customWidth="1"/>
    <col min="10" max="10" width="8.59765625" style="4" customWidth="1"/>
    <col min="11" max="63" width="9" style="4" customWidth="1"/>
    <col min="64" max="64" width="9" style="5" customWidth="1"/>
    <col min="65" max="16384" width="9" style="4" customWidth="1"/>
  </cols>
  <sheetData>
    <row r="1" spans="2:7" s="49" customFormat="1" ht="12">
      <c r="B1" s="50"/>
      <c r="D1" s="51"/>
      <c r="G1" s="51"/>
    </row>
    <row r="2" spans="2:10" s="54" customFormat="1" ht="13.5">
      <c r="B2" s="55" t="s">
        <v>97</v>
      </c>
      <c r="C2" s="55"/>
      <c r="D2" s="55"/>
      <c r="E2" s="55"/>
      <c r="F2" s="55"/>
      <c r="G2" s="55"/>
      <c r="H2" s="55"/>
      <c r="I2" s="55"/>
      <c r="J2" s="55"/>
    </row>
    <row r="3" ht="12" customHeight="1"/>
    <row r="4" spans="3:64" ht="12" customHeight="1">
      <c r="C4" s="6"/>
      <c r="E4" s="4"/>
      <c r="F4" s="4"/>
      <c r="G4" s="7"/>
      <c r="H4" s="4"/>
      <c r="I4" s="4"/>
      <c r="J4" s="8" t="s">
        <v>90</v>
      </c>
      <c r="BL4" s="4"/>
    </row>
    <row r="5" spans="2:64" ht="12" customHeight="1">
      <c r="B5" s="9"/>
      <c r="C5" s="10"/>
      <c r="D5" s="56" t="s">
        <v>91</v>
      </c>
      <c r="E5" s="57"/>
      <c r="F5" s="58"/>
      <c r="G5" s="56" t="s">
        <v>92</v>
      </c>
      <c r="H5" s="57"/>
      <c r="I5" s="58"/>
      <c r="J5" s="11" t="s">
        <v>1</v>
      </c>
      <c r="BL5" s="4"/>
    </row>
    <row r="6" spans="2:64" ht="12" customHeight="1">
      <c r="B6" s="61" t="s">
        <v>69</v>
      </c>
      <c r="C6" s="62"/>
      <c r="D6" s="14"/>
      <c r="E6" s="63" t="s">
        <v>93</v>
      </c>
      <c r="F6" s="64"/>
      <c r="G6" s="15"/>
      <c r="H6" s="63" t="s">
        <v>93</v>
      </c>
      <c r="I6" s="64"/>
      <c r="J6" s="16" t="s">
        <v>0</v>
      </c>
      <c r="BL6" s="4"/>
    </row>
    <row r="7" spans="2:16" ht="12" customHeight="1">
      <c r="B7" s="17"/>
      <c r="C7" s="18" t="s">
        <v>94</v>
      </c>
      <c r="D7" s="19">
        <v>86742.2337</v>
      </c>
      <c r="E7" s="20">
        <f aca="true" t="shared" si="0" ref="E7:E38">+D7/D$101</f>
        <v>0.003705069396145964</v>
      </c>
      <c r="F7" s="21">
        <f>+D7/D$16</f>
        <v>0.0756110679596262</v>
      </c>
      <c r="G7" s="22">
        <v>13038.3512</v>
      </c>
      <c r="H7" s="20">
        <f aca="true" t="shared" si="1" ref="H7:H38">+G7/G$101</f>
        <v>0.0005296710259027369</v>
      </c>
      <c r="I7" s="21">
        <f>+G7/G$16</f>
        <v>0.00706976148735771</v>
      </c>
      <c r="J7" s="23">
        <f>+D7/G7</f>
        <v>6.652852984969449</v>
      </c>
      <c r="K7" s="52"/>
      <c r="L7" s="52"/>
      <c r="M7" s="52"/>
      <c r="N7" s="52"/>
      <c r="O7" s="52"/>
      <c r="P7" s="52"/>
    </row>
    <row r="8" spans="2:16" ht="12" customHeight="1">
      <c r="B8" s="12" t="s">
        <v>70</v>
      </c>
      <c r="C8" s="24" t="s">
        <v>2</v>
      </c>
      <c r="D8" s="25">
        <v>70704.7394</v>
      </c>
      <c r="E8" s="26">
        <f t="shared" si="0"/>
        <v>0.0030200509594833706</v>
      </c>
      <c r="F8" s="27">
        <f aca="true" t="shared" si="2" ref="F8:F16">+D8/D$16</f>
        <v>0.06163157931037993</v>
      </c>
      <c r="G8" s="28">
        <v>114193.7619</v>
      </c>
      <c r="H8" s="26">
        <f t="shared" si="1"/>
        <v>0.004639016551208244</v>
      </c>
      <c r="I8" s="27">
        <f aca="true" t="shared" si="3" ref="I8:I16">+G8/G$16</f>
        <v>0.0619190760851047</v>
      </c>
      <c r="J8" s="29">
        <f aca="true" t="shared" si="4" ref="J8:J71">+D8/G8</f>
        <v>0.619164639325189</v>
      </c>
      <c r="K8" s="52"/>
      <c r="L8" s="52"/>
      <c r="M8" s="52"/>
      <c r="N8" s="52"/>
      <c r="O8" s="52"/>
      <c r="P8" s="52"/>
    </row>
    <row r="9" spans="2:16" ht="12" customHeight="1">
      <c r="B9" s="12"/>
      <c r="C9" s="24" t="s">
        <v>3</v>
      </c>
      <c r="D9" s="25">
        <v>221134.4066</v>
      </c>
      <c r="E9" s="26">
        <f t="shared" si="0"/>
        <v>0.009445437215303784</v>
      </c>
      <c r="F9" s="27">
        <f t="shared" si="2"/>
        <v>0.19275741391986095</v>
      </c>
      <c r="G9" s="28">
        <v>44683.1502</v>
      </c>
      <c r="H9" s="26">
        <f t="shared" si="1"/>
        <v>0.0018152118810083964</v>
      </c>
      <c r="I9" s="27">
        <f t="shared" si="3"/>
        <v>0.0242284633671917</v>
      </c>
      <c r="J9" s="29">
        <f t="shared" si="4"/>
        <v>4.948943966802054</v>
      </c>
      <c r="K9" s="52"/>
      <c r="L9" s="52"/>
      <c r="M9" s="52"/>
      <c r="N9" s="52"/>
      <c r="O9" s="52"/>
      <c r="P9" s="52"/>
    </row>
    <row r="10" spans="2:16" ht="12" customHeight="1">
      <c r="B10" s="12" t="s">
        <v>71</v>
      </c>
      <c r="C10" s="24" t="s">
        <v>4</v>
      </c>
      <c r="D10" s="25">
        <v>250181.9156</v>
      </c>
      <c r="E10" s="26">
        <f t="shared" si="0"/>
        <v>0.010686159664328919</v>
      </c>
      <c r="F10" s="27">
        <f t="shared" si="2"/>
        <v>0.2180774118421286</v>
      </c>
      <c r="G10" s="28">
        <v>280914.8149</v>
      </c>
      <c r="H10" s="26">
        <f t="shared" si="1"/>
        <v>0.011411905993095234</v>
      </c>
      <c r="I10" s="27">
        <f t="shared" si="3"/>
        <v>0.15231992980893472</v>
      </c>
      <c r="J10" s="29">
        <f t="shared" si="4"/>
        <v>0.8905970861275498</v>
      </c>
      <c r="K10" s="52"/>
      <c r="L10" s="52"/>
      <c r="M10" s="52"/>
      <c r="N10" s="52"/>
      <c r="O10" s="52"/>
      <c r="P10" s="52"/>
    </row>
    <row r="11" spans="2:16" ht="12" customHeight="1">
      <c r="B11" s="12"/>
      <c r="C11" s="24" t="s">
        <v>5</v>
      </c>
      <c r="D11" s="25">
        <v>42.453</v>
      </c>
      <c r="E11" s="26">
        <f t="shared" si="0"/>
        <v>1.8133186611101142E-06</v>
      </c>
      <c r="F11" s="27">
        <f t="shared" si="2"/>
        <v>3.7005234142247036E-05</v>
      </c>
      <c r="G11" s="28">
        <v>178.0512</v>
      </c>
      <c r="H11" s="26">
        <f t="shared" si="1"/>
        <v>7.233166243229695E-06</v>
      </c>
      <c r="I11" s="27">
        <f t="shared" si="3"/>
        <v>9.654437875072924E-05</v>
      </c>
      <c r="J11" s="29">
        <f t="shared" si="4"/>
        <v>0.23843141747991592</v>
      </c>
      <c r="K11" s="52"/>
      <c r="L11" s="52"/>
      <c r="M11" s="52"/>
      <c r="N11" s="52"/>
      <c r="O11" s="52"/>
      <c r="P11" s="52"/>
    </row>
    <row r="12" spans="2:16" ht="12" customHeight="1">
      <c r="B12" s="12" t="s">
        <v>72</v>
      </c>
      <c r="C12" s="24" t="s">
        <v>6</v>
      </c>
      <c r="D12" s="25">
        <v>202715.4316</v>
      </c>
      <c r="E12" s="26">
        <f t="shared" si="0"/>
        <v>0.008658697265570652</v>
      </c>
      <c r="F12" s="27">
        <f t="shared" si="2"/>
        <v>0.17670204721938762</v>
      </c>
      <c r="G12" s="28">
        <v>380173.2916</v>
      </c>
      <c r="H12" s="26">
        <f t="shared" si="1"/>
        <v>0.015444190319293774</v>
      </c>
      <c r="I12" s="27">
        <f t="shared" si="3"/>
        <v>0.20614067332959188</v>
      </c>
      <c r="J12" s="29">
        <f t="shared" si="4"/>
        <v>0.533218498192891</v>
      </c>
      <c r="K12" s="52"/>
      <c r="L12" s="52"/>
      <c r="M12" s="52"/>
      <c r="N12" s="52"/>
      <c r="O12" s="52"/>
      <c r="P12" s="52"/>
    </row>
    <row r="13" spans="2:16" ht="12" customHeight="1">
      <c r="B13" s="12"/>
      <c r="C13" s="24" t="s">
        <v>7</v>
      </c>
      <c r="D13" s="25">
        <v>192501.754</v>
      </c>
      <c r="E13" s="26">
        <f t="shared" si="0"/>
        <v>0.00822243475901888</v>
      </c>
      <c r="F13" s="27">
        <f t="shared" si="2"/>
        <v>0.1677990361002341</v>
      </c>
      <c r="G13" s="28">
        <v>560796.8779</v>
      </c>
      <c r="H13" s="26">
        <f t="shared" si="1"/>
        <v>0.022781857390092766</v>
      </c>
      <c r="I13" s="27">
        <f t="shared" si="3"/>
        <v>0.3040798724310988</v>
      </c>
      <c r="J13" s="29">
        <f t="shared" si="4"/>
        <v>0.3432646678078091</v>
      </c>
      <c r="K13" s="52"/>
      <c r="L13" s="52"/>
      <c r="M13" s="52"/>
      <c r="N13" s="52"/>
      <c r="O13" s="52"/>
      <c r="P13" s="52"/>
    </row>
    <row r="14" spans="2:16" ht="12" customHeight="1">
      <c r="B14" s="12" t="s">
        <v>73</v>
      </c>
      <c r="C14" s="24" t="s">
        <v>9</v>
      </c>
      <c r="D14" s="25">
        <v>413.7519</v>
      </c>
      <c r="E14" s="26">
        <f t="shared" si="0"/>
        <v>1.767281561585202E-05</v>
      </c>
      <c r="F14" s="27">
        <f t="shared" si="2"/>
        <v>0.0003606573372034857</v>
      </c>
      <c r="G14" s="28">
        <v>29.1527</v>
      </c>
      <c r="H14" s="26">
        <f t="shared" si="1"/>
        <v>1.1843016252572425E-06</v>
      </c>
      <c r="I14" s="27">
        <f t="shared" si="3"/>
        <v>1.5807415565895565E-05</v>
      </c>
      <c r="J14" s="29">
        <f t="shared" si="4"/>
        <v>14.192575644794479</v>
      </c>
      <c r="K14" s="52"/>
      <c r="L14" s="52"/>
      <c r="M14" s="52"/>
      <c r="N14" s="52"/>
      <c r="O14" s="52"/>
      <c r="P14" s="52"/>
    </row>
    <row r="15" spans="2:16" ht="12" customHeight="1">
      <c r="B15" s="12"/>
      <c r="C15" s="24" t="s">
        <v>8</v>
      </c>
      <c r="D15" s="25">
        <v>122779.4036</v>
      </c>
      <c r="E15" s="26">
        <f t="shared" si="0"/>
        <v>0.00524434512867996</v>
      </c>
      <c r="F15" s="27">
        <f t="shared" si="2"/>
        <v>0.10702378107703692</v>
      </c>
      <c r="G15" s="28">
        <v>450234.5675</v>
      </c>
      <c r="H15" s="26">
        <f t="shared" si="1"/>
        <v>0.018290365216163226</v>
      </c>
      <c r="I15" s="27">
        <f t="shared" si="3"/>
        <v>0.24412987169640402</v>
      </c>
      <c r="J15" s="29">
        <f t="shared" si="4"/>
        <v>0.2727009707001229</v>
      </c>
      <c r="K15" s="52"/>
      <c r="L15" s="52"/>
      <c r="M15" s="52"/>
      <c r="N15" s="52"/>
      <c r="O15" s="52"/>
      <c r="P15" s="52"/>
    </row>
    <row r="16" spans="2:64" ht="12" customHeight="1">
      <c r="B16" s="30"/>
      <c r="C16" s="31" t="s">
        <v>89</v>
      </c>
      <c r="D16" s="32">
        <f>SUM(D7:D15)</f>
        <v>1147216.0894</v>
      </c>
      <c r="E16" s="33">
        <f t="shared" si="0"/>
        <v>0.04900168052280849</v>
      </c>
      <c r="F16" s="34">
        <f t="shared" si="2"/>
        <v>1</v>
      </c>
      <c r="G16" s="35">
        <f>SUM(G7:G15)</f>
        <v>1844242.0190999997</v>
      </c>
      <c r="H16" s="33">
        <f t="shared" si="1"/>
        <v>0.07492063584463285</v>
      </c>
      <c r="I16" s="34">
        <f t="shared" si="3"/>
        <v>1</v>
      </c>
      <c r="J16" s="36">
        <f t="shared" si="4"/>
        <v>0.6220528962678379</v>
      </c>
      <c r="K16" s="52"/>
      <c r="L16" s="52"/>
      <c r="M16" s="52"/>
      <c r="N16" s="52"/>
      <c r="O16" s="52"/>
      <c r="P16" s="52"/>
      <c r="BL16" s="37"/>
    </row>
    <row r="17" spans="2:16" ht="12" customHeight="1">
      <c r="B17" s="12" t="s">
        <v>74</v>
      </c>
      <c r="C17" s="24" t="s">
        <v>10</v>
      </c>
      <c r="D17" s="25">
        <v>30155.728</v>
      </c>
      <c r="E17" s="26">
        <f t="shared" si="0"/>
        <v>0.0012880584251233312</v>
      </c>
      <c r="F17" s="27">
        <f aca="true" t="shared" si="5" ref="F17:F22">+D17/D$22</f>
        <v>0.0914460949131595</v>
      </c>
      <c r="G17" s="28">
        <v>3192.7524</v>
      </c>
      <c r="H17" s="26">
        <f t="shared" si="1"/>
        <v>0.00012970262982035837</v>
      </c>
      <c r="I17" s="27">
        <f aca="true" t="shared" si="6" ref="I17:I22">+G17/G$22</f>
        <v>0.01125290941547005</v>
      </c>
      <c r="J17" s="29">
        <f t="shared" si="4"/>
        <v>9.445056873185656</v>
      </c>
      <c r="K17" s="52"/>
      <c r="L17" s="52"/>
      <c r="M17" s="52"/>
      <c r="N17" s="52"/>
      <c r="O17" s="52"/>
      <c r="P17" s="52"/>
    </row>
    <row r="18" spans="2:16" ht="12" customHeight="1">
      <c r="B18" s="12"/>
      <c r="C18" s="24" t="s">
        <v>11</v>
      </c>
      <c r="D18" s="25">
        <v>258716.8757</v>
      </c>
      <c r="E18" s="26">
        <f t="shared" si="0"/>
        <v>0.011050718174237764</v>
      </c>
      <c r="F18" s="27">
        <f t="shared" si="5"/>
        <v>0.7845490571774055</v>
      </c>
      <c r="G18" s="28">
        <v>246339.9114</v>
      </c>
      <c r="H18" s="26">
        <f t="shared" si="1"/>
        <v>0.010007332337544897</v>
      </c>
      <c r="I18" s="27">
        <f t="shared" si="6"/>
        <v>0.8682291518750774</v>
      </c>
      <c r="J18" s="29">
        <f t="shared" si="4"/>
        <v>1.05024343895254</v>
      </c>
      <c r="K18" s="52"/>
      <c r="L18" s="52"/>
      <c r="M18" s="52"/>
      <c r="N18" s="52"/>
      <c r="O18" s="52"/>
      <c r="P18" s="52"/>
    </row>
    <row r="19" spans="2:16" ht="12" customHeight="1">
      <c r="B19" s="12" t="s">
        <v>72</v>
      </c>
      <c r="C19" s="24" t="s">
        <v>12</v>
      </c>
      <c r="D19" s="25">
        <v>842.0838</v>
      </c>
      <c r="E19" s="26">
        <f t="shared" si="0"/>
        <v>3.596839490162102E-05</v>
      </c>
      <c r="F19" s="27">
        <f t="shared" si="5"/>
        <v>0.002553587003425486</v>
      </c>
      <c r="G19" s="28">
        <v>8734.6457</v>
      </c>
      <c r="H19" s="26">
        <f t="shared" si="1"/>
        <v>0.00035483694815767263</v>
      </c>
      <c r="I19" s="27">
        <f t="shared" si="6"/>
        <v>0.03078540535693434</v>
      </c>
      <c r="J19" s="29">
        <f t="shared" si="4"/>
        <v>0.09640732193636659</v>
      </c>
      <c r="K19" s="52"/>
      <c r="L19" s="52"/>
      <c r="M19" s="52"/>
      <c r="N19" s="52"/>
      <c r="O19" s="52"/>
      <c r="P19" s="52"/>
    </row>
    <row r="20" spans="2:16" ht="12" customHeight="1">
      <c r="B20" s="12"/>
      <c r="C20" s="24" t="s">
        <v>14</v>
      </c>
      <c r="D20" s="25">
        <v>2593.1412</v>
      </c>
      <c r="E20" s="26">
        <f t="shared" si="0"/>
        <v>0.0001107622860305155</v>
      </c>
      <c r="F20" s="27">
        <f t="shared" si="5"/>
        <v>0.007863601777361314</v>
      </c>
      <c r="G20" s="28">
        <v>4621.9632</v>
      </c>
      <c r="H20" s="26">
        <f t="shared" si="1"/>
        <v>0.0001877630041004492</v>
      </c>
      <c r="I20" s="27">
        <f t="shared" si="6"/>
        <v>0.01629018686548825</v>
      </c>
      <c r="J20" s="29">
        <f t="shared" si="4"/>
        <v>0.5610475652424061</v>
      </c>
      <c r="K20" s="52"/>
      <c r="L20" s="52"/>
      <c r="M20" s="52"/>
      <c r="N20" s="52"/>
      <c r="O20" s="52"/>
      <c r="P20" s="52"/>
    </row>
    <row r="21" spans="2:16" ht="12" customHeight="1">
      <c r="B21" s="12" t="s">
        <v>73</v>
      </c>
      <c r="C21" s="38" t="s">
        <v>13</v>
      </c>
      <c r="D21" s="39">
        <v>37457.2425</v>
      </c>
      <c r="E21" s="40">
        <f t="shared" si="0"/>
        <v>0.0015999320853408913</v>
      </c>
      <c r="F21" s="41">
        <f t="shared" si="5"/>
        <v>0.11358765912864818</v>
      </c>
      <c r="G21" s="42">
        <v>20837.5647</v>
      </c>
      <c r="H21" s="40">
        <f t="shared" si="1"/>
        <v>0.0008465069012685942</v>
      </c>
      <c r="I21" s="41">
        <f t="shared" si="6"/>
        <v>0.07344234648702991</v>
      </c>
      <c r="J21" s="43">
        <f t="shared" si="4"/>
        <v>1.7975825409194772</v>
      </c>
      <c r="K21" s="52"/>
      <c r="L21" s="52"/>
      <c r="M21" s="52"/>
      <c r="N21" s="52"/>
      <c r="O21" s="52"/>
      <c r="P21" s="52"/>
    </row>
    <row r="22" spans="1:64" s="44" customFormat="1" ht="12" customHeight="1">
      <c r="A22" s="4"/>
      <c r="B22" s="30"/>
      <c r="C22" s="31" t="s">
        <v>89</v>
      </c>
      <c r="D22" s="25">
        <f>SUM(D17:D21)</f>
        <v>329765.0712</v>
      </c>
      <c r="E22" s="26">
        <f t="shared" si="0"/>
        <v>0.014085439365634124</v>
      </c>
      <c r="F22" s="27">
        <f t="shared" si="5"/>
        <v>1</v>
      </c>
      <c r="G22" s="28">
        <f>SUM(G17:G21)</f>
        <v>283726.8374</v>
      </c>
      <c r="H22" s="26">
        <f t="shared" si="1"/>
        <v>0.011526141820891973</v>
      </c>
      <c r="I22" s="27">
        <f t="shared" si="6"/>
        <v>1</v>
      </c>
      <c r="J22" s="29">
        <f t="shared" si="4"/>
        <v>1.1622625276547067</v>
      </c>
      <c r="K22" s="52"/>
      <c r="L22" s="52"/>
      <c r="M22" s="52"/>
      <c r="N22" s="52"/>
      <c r="O22" s="52"/>
      <c r="P22" s="52"/>
      <c r="BL22" s="5"/>
    </row>
    <row r="23" spans="2:16" ht="12" customHeight="1">
      <c r="B23" s="17"/>
      <c r="C23" s="18" t="s">
        <v>15</v>
      </c>
      <c r="D23" s="19">
        <v>149544.4396</v>
      </c>
      <c r="E23" s="20">
        <f t="shared" si="0"/>
        <v>0.006387575035732089</v>
      </c>
      <c r="F23" s="21">
        <f>+D23/D$32</f>
        <v>0.035506772743870776</v>
      </c>
      <c r="G23" s="22">
        <v>337.7127</v>
      </c>
      <c r="H23" s="20">
        <f t="shared" si="1"/>
        <v>1.3719267837284764E-05</v>
      </c>
      <c r="I23" s="21">
        <f>+G23/G$32</f>
        <v>0.0017434690090987845</v>
      </c>
      <c r="J23" s="23">
        <f t="shared" si="4"/>
        <v>442.81556364329805</v>
      </c>
      <c r="K23" s="52"/>
      <c r="L23" s="52"/>
      <c r="M23" s="52"/>
      <c r="N23" s="52"/>
      <c r="O23" s="52"/>
      <c r="P23" s="52"/>
    </row>
    <row r="24" spans="2:16" ht="12" customHeight="1">
      <c r="B24" s="12" t="s">
        <v>75</v>
      </c>
      <c r="C24" s="24" t="s">
        <v>16</v>
      </c>
      <c r="D24" s="25">
        <v>1568.5809</v>
      </c>
      <c r="E24" s="26">
        <f t="shared" si="0"/>
        <v>6.699967063413416E-05</v>
      </c>
      <c r="F24" s="27">
        <f aca="true" t="shared" si="7" ref="F24:F32">+D24/D$32</f>
        <v>0.00037243274103436664</v>
      </c>
      <c r="G24" s="28">
        <v>15.3993</v>
      </c>
      <c r="H24" s="26">
        <f t="shared" si="1"/>
        <v>6.255823994972629E-07</v>
      </c>
      <c r="I24" s="27">
        <f aca="true" t="shared" si="8" ref="I24:I32">+G24/G$32</f>
        <v>7.950012632576422E-05</v>
      </c>
      <c r="J24" s="29">
        <f t="shared" si="4"/>
        <v>101.86053262161266</v>
      </c>
      <c r="K24" s="52"/>
      <c r="L24" s="52"/>
      <c r="M24" s="52"/>
      <c r="N24" s="52"/>
      <c r="O24" s="52"/>
      <c r="P24" s="52"/>
    </row>
    <row r="25" spans="2:16" ht="12" customHeight="1">
      <c r="B25" s="12"/>
      <c r="C25" s="24" t="s">
        <v>17</v>
      </c>
      <c r="D25" s="25">
        <v>10429.3818</v>
      </c>
      <c r="E25" s="26">
        <f t="shared" si="0"/>
        <v>0.00044547600032464584</v>
      </c>
      <c r="F25" s="27">
        <f t="shared" si="7"/>
        <v>0.0024762785592174026</v>
      </c>
      <c r="G25" s="28">
        <v>1294.8201</v>
      </c>
      <c r="H25" s="26">
        <f t="shared" si="1"/>
        <v>5.260087569404361E-05</v>
      </c>
      <c r="I25" s="27">
        <f t="shared" si="8"/>
        <v>0.006684613035601531</v>
      </c>
      <c r="J25" s="29">
        <f t="shared" si="4"/>
        <v>8.054695629145701</v>
      </c>
      <c r="K25" s="52"/>
      <c r="L25" s="52"/>
      <c r="M25" s="52"/>
      <c r="N25" s="52"/>
      <c r="O25" s="52"/>
      <c r="P25" s="52"/>
    </row>
    <row r="26" spans="2:16" ht="12" customHeight="1">
      <c r="B26" s="12"/>
      <c r="C26" s="24" t="s">
        <v>18</v>
      </c>
      <c r="D26" s="25">
        <v>3035530.1478</v>
      </c>
      <c r="E26" s="26">
        <f t="shared" si="0"/>
        <v>0.1296582918372808</v>
      </c>
      <c r="F26" s="27">
        <f t="shared" si="7"/>
        <v>0.7207347822720589</v>
      </c>
      <c r="G26" s="28">
        <v>137507.0646</v>
      </c>
      <c r="H26" s="26">
        <f t="shared" si="1"/>
        <v>0.0055860980317477505</v>
      </c>
      <c r="I26" s="27">
        <f t="shared" si="8"/>
        <v>0.7098912941747366</v>
      </c>
      <c r="J26" s="29">
        <f t="shared" si="4"/>
        <v>22.075448680620003</v>
      </c>
      <c r="K26" s="52"/>
      <c r="L26" s="52"/>
      <c r="M26" s="52"/>
      <c r="N26" s="52"/>
      <c r="O26" s="52"/>
      <c r="P26" s="52"/>
    </row>
    <row r="27" spans="2:16" ht="12" customHeight="1">
      <c r="B27" s="12" t="s">
        <v>72</v>
      </c>
      <c r="C27" s="24" t="s">
        <v>19</v>
      </c>
      <c r="D27" s="25">
        <v>575741.3981</v>
      </c>
      <c r="E27" s="26">
        <f t="shared" si="0"/>
        <v>0.024591963374752248</v>
      </c>
      <c r="F27" s="27">
        <f t="shared" si="7"/>
        <v>0.13669996046830707</v>
      </c>
      <c r="G27" s="28">
        <v>6565.273</v>
      </c>
      <c r="H27" s="26">
        <f t="shared" si="1"/>
        <v>0.00026670817742979183</v>
      </c>
      <c r="I27" s="27">
        <f t="shared" si="8"/>
        <v>0.033893750551202265</v>
      </c>
      <c r="J27" s="29">
        <f t="shared" si="4"/>
        <v>87.6949668505788</v>
      </c>
      <c r="K27" s="52"/>
      <c r="L27" s="52"/>
      <c r="M27" s="52"/>
      <c r="N27" s="52"/>
      <c r="O27" s="52"/>
      <c r="P27" s="52"/>
    </row>
    <row r="28" spans="2:16" ht="12" customHeight="1">
      <c r="B28" s="12"/>
      <c r="C28" s="24" t="s">
        <v>20</v>
      </c>
      <c r="D28" s="25">
        <v>5530.1925</v>
      </c>
      <c r="E28" s="26">
        <f t="shared" si="0"/>
        <v>0.0002362141959291733</v>
      </c>
      <c r="F28" s="27">
        <f t="shared" si="7"/>
        <v>0.0013130497452969732</v>
      </c>
      <c r="G28" s="28">
        <v>170.1255</v>
      </c>
      <c r="H28" s="26">
        <f t="shared" si="1"/>
        <v>6.911191970133161E-06</v>
      </c>
      <c r="I28" s="27">
        <f t="shared" si="8"/>
        <v>0.0008782865936265804</v>
      </c>
      <c r="J28" s="29">
        <f t="shared" si="4"/>
        <v>32.506546637629285</v>
      </c>
      <c r="K28" s="52"/>
      <c r="L28" s="52"/>
      <c r="M28" s="52"/>
      <c r="N28" s="52"/>
      <c r="O28" s="52"/>
      <c r="P28" s="52"/>
    </row>
    <row r="29" spans="2:16" ht="12" customHeight="1">
      <c r="B29" s="12"/>
      <c r="C29" s="24" t="s">
        <v>21</v>
      </c>
      <c r="D29" s="25">
        <v>401.0277</v>
      </c>
      <c r="E29" s="26">
        <f t="shared" si="0"/>
        <v>1.7129319766142992E-05</v>
      </c>
      <c r="F29" s="27">
        <f t="shared" si="7"/>
        <v>9.521717722159416E-05</v>
      </c>
      <c r="G29" s="28">
        <v>31.7092</v>
      </c>
      <c r="H29" s="26">
        <f t="shared" si="1"/>
        <v>1.2881570864999453E-06</v>
      </c>
      <c r="I29" s="27">
        <f t="shared" si="8"/>
        <v>0.00016370129848038045</v>
      </c>
      <c r="J29" s="29">
        <f t="shared" si="4"/>
        <v>12.647045652365875</v>
      </c>
      <c r="K29" s="52"/>
      <c r="L29" s="52"/>
      <c r="M29" s="52"/>
      <c r="N29" s="52"/>
      <c r="O29" s="52"/>
      <c r="P29" s="52"/>
    </row>
    <row r="30" spans="2:16" ht="12" customHeight="1">
      <c r="B30" s="12" t="s">
        <v>73</v>
      </c>
      <c r="C30" s="24" t="s">
        <v>22</v>
      </c>
      <c r="D30" s="25">
        <v>7888.0926</v>
      </c>
      <c r="E30" s="26">
        <f t="shared" si="0"/>
        <v>0.0003369284976831931</v>
      </c>
      <c r="F30" s="27">
        <f t="shared" si="7"/>
        <v>0.001872892847637571</v>
      </c>
      <c r="G30" s="28">
        <v>146.7331</v>
      </c>
      <c r="H30" s="26">
        <f t="shared" si="1"/>
        <v>5.960897234528311E-06</v>
      </c>
      <c r="I30" s="27">
        <f t="shared" si="8"/>
        <v>0.0007575214448819748</v>
      </c>
      <c r="J30" s="29">
        <f t="shared" si="4"/>
        <v>53.75809956989936</v>
      </c>
      <c r="K30" s="52"/>
      <c r="L30" s="52"/>
      <c r="M30" s="52"/>
      <c r="N30" s="52"/>
      <c r="O30" s="52"/>
      <c r="P30" s="52"/>
    </row>
    <row r="31" spans="2:16" ht="12" customHeight="1">
      <c r="B31" s="12"/>
      <c r="C31" s="24" t="s">
        <v>23</v>
      </c>
      <c r="D31" s="39">
        <v>425082.6468</v>
      </c>
      <c r="E31" s="40">
        <f t="shared" si="0"/>
        <v>0.018156792122029527</v>
      </c>
      <c r="F31" s="41">
        <f t="shared" si="7"/>
        <v>0.10092861344535532</v>
      </c>
      <c r="G31" s="42">
        <v>47632.7415</v>
      </c>
      <c r="H31" s="40">
        <f t="shared" si="1"/>
        <v>0.0019350363147807269</v>
      </c>
      <c r="I31" s="41">
        <f t="shared" si="8"/>
        <v>0.24590786376604595</v>
      </c>
      <c r="J31" s="43">
        <f t="shared" si="4"/>
        <v>8.924169246063656</v>
      </c>
      <c r="K31" s="52"/>
      <c r="L31" s="52"/>
      <c r="M31" s="52"/>
      <c r="N31" s="52"/>
      <c r="O31" s="52"/>
      <c r="P31" s="52"/>
    </row>
    <row r="32" spans="1:64" s="44" customFormat="1" ht="12" customHeight="1">
      <c r="A32" s="4"/>
      <c r="B32" s="30"/>
      <c r="C32" s="31" t="s">
        <v>89</v>
      </c>
      <c r="D32" s="39">
        <f>SUM(D23:D31)</f>
        <v>4211715.9078</v>
      </c>
      <c r="E32" s="40">
        <f t="shared" si="0"/>
        <v>0.17989737005413198</v>
      </c>
      <c r="F32" s="41">
        <f t="shared" si="7"/>
        <v>1</v>
      </c>
      <c r="G32" s="42">
        <f>SUM(G23:G31)</f>
        <v>193701.57900000003</v>
      </c>
      <c r="H32" s="40">
        <f t="shared" si="1"/>
        <v>0.007868948496180257</v>
      </c>
      <c r="I32" s="41">
        <f t="shared" si="8"/>
        <v>1</v>
      </c>
      <c r="J32" s="43">
        <f t="shared" si="4"/>
        <v>21.743322535331526</v>
      </c>
      <c r="K32" s="52"/>
      <c r="L32" s="52"/>
      <c r="M32" s="52"/>
      <c r="N32" s="52"/>
      <c r="O32" s="52"/>
      <c r="P32" s="52"/>
      <c r="BL32" s="5"/>
    </row>
    <row r="33" spans="2:16" ht="12" customHeight="1">
      <c r="B33" s="12"/>
      <c r="C33" s="24" t="s">
        <v>24</v>
      </c>
      <c r="D33" s="25">
        <v>2273457.0307</v>
      </c>
      <c r="E33" s="26">
        <f t="shared" si="0"/>
        <v>0.09710743784892233</v>
      </c>
      <c r="F33" s="27">
        <f>+D33/D$43</f>
        <v>0.4832119237824717</v>
      </c>
      <c r="G33" s="28">
        <v>600598.1237</v>
      </c>
      <c r="H33" s="26">
        <f t="shared" si="1"/>
        <v>0.024398746394823135</v>
      </c>
      <c r="I33" s="27">
        <f>+G33/G$43</f>
        <v>0.0747702940984087</v>
      </c>
      <c r="J33" s="29">
        <f t="shared" si="4"/>
        <v>3.785321566931162</v>
      </c>
      <c r="K33" s="52"/>
      <c r="L33" s="52"/>
      <c r="M33" s="52"/>
      <c r="N33" s="52"/>
      <c r="O33" s="52"/>
      <c r="P33" s="52"/>
    </row>
    <row r="34" spans="2:16" ht="12" customHeight="1">
      <c r="B34" s="12"/>
      <c r="C34" s="24" t="s">
        <v>25</v>
      </c>
      <c r="D34" s="25">
        <v>336339.4701</v>
      </c>
      <c r="E34" s="26">
        <f t="shared" si="0"/>
        <v>0.01436625533178379</v>
      </c>
      <c r="F34" s="27">
        <f aca="true" t="shared" si="9" ref="F34:F43">+D34/D$43</f>
        <v>0.0714872725529178</v>
      </c>
      <c r="G34" s="28">
        <v>512562.7036</v>
      </c>
      <c r="H34" s="26">
        <f t="shared" si="1"/>
        <v>0.020822388420960194</v>
      </c>
      <c r="I34" s="27">
        <f aca="true" t="shared" si="10" ref="I34:I43">+G34/G$43</f>
        <v>0.06381049587026455</v>
      </c>
      <c r="J34" s="29">
        <f t="shared" si="4"/>
        <v>0.6561918526996001</v>
      </c>
      <c r="K34" s="52"/>
      <c r="L34" s="52"/>
      <c r="M34" s="52"/>
      <c r="N34" s="52"/>
      <c r="O34" s="52"/>
      <c r="P34" s="52"/>
    </row>
    <row r="35" spans="2:16" ht="12" customHeight="1">
      <c r="B35" s="12" t="s">
        <v>76</v>
      </c>
      <c r="C35" s="24" t="s">
        <v>26</v>
      </c>
      <c r="D35" s="25">
        <v>502092.4163</v>
      </c>
      <c r="E35" s="26">
        <f t="shared" si="0"/>
        <v>0.021446153347906106</v>
      </c>
      <c r="F35" s="27">
        <f t="shared" si="9"/>
        <v>0.10671723244411203</v>
      </c>
      <c r="G35" s="28">
        <v>1617834.273</v>
      </c>
      <c r="H35" s="26">
        <f t="shared" si="1"/>
        <v>0.06572302939044306</v>
      </c>
      <c r="I35" s="27">
        <f t="shared" si="10"/>
        <v>0.20140912803636724</v>
      </c>
      <c r="J35" s="29">
        <f t="shared" si="4"/>
        <v>0.31034848542858134</v>
      </c>
      <c r="K35" s="52"/>
      <c r="L35" s="52"/>
      <c r="M35" s="52"/>
      <c r="N35" s="52"/>
      <c r="O35" s="52"/>
      <c r="P35" s="52"/>
    </row>
    <row r="36" spans="2:16" ht="12" customHeight="1">
      <c r="B36" s="12" t="s">
        <v>77</v>
      </c>
      <c r="C36" s="24" t="s">
        <v>27</v>
      </c>
      <c r="D36" s="25">
        <v>293719.5216</v>
      </c>
      <c r="E36" s="26">
        <f t="shared" si="0"/>
        <v>0.012545805706301443</v>
      </c>
      <c r="F36" s="27">
        <f t="shared" si="9"/>
        <v>0.062428615614126305</v>
      </c>
      <c r="G36" s="28">
        <v>1583875.7403</v>
      </c>
      <c r="H36" s="26">
        <f t="shared" si="1"/>
        <v>0.06434349523175582</v>
      </c>
      <c r="I36" s="27">
        <f t="shared" si="10"/>
        <v>0.1971815266221515</v>
      </c>
      <c r="J36" s="29">
        <f t="shared" si="4"/>
        <v>0.18544353835760305</v>
      </c>
      <c r="K36" s="52"/>
      <c r="L36" s="52"/>
      <c r="M36" s="52"/>
      <c r="N36" s="52"/>
      <c r="O36" s="52"/>
      <c r="P36" s="52"/>
    </row>
    <row r="37" spans="2:16" ht="12" customHeight="1">
      <c r="B37" s="12" t="s">
        <v>78</v>
      </c>
      <c r="C37" s="24" t="s">
        <v>28</v>
      </c>
      <c r="D37" s="25">
        <v>274740.8749</v>
      </c>
      <c r="E37" s="26">
        <f t="shared" si="0"/>
        <v>0.011735160187169089</v>
      </c>
      <c r="F37" s="27">
        <f t="shared" si="9"/>
        <v>0.05839479915801709</v>
      </c>
      <c r="G37" s="28">
        <v>1605631.7491</v>
      </c>
      <c r="H37" s="26">
        <f t="shared" si="1"/>
        <v>0.06522731307987799</v>
      </c>
      <c r="I37" s="27">
        <f t="shared" si="10"/>
        <v>0.19988999858067547</v>
      </c>
      <c r="J37" s="29">
        <f t="shared" si="4"/>
        <v>0.17111076375638418</v>
      </c>
      <c r="K37" s="52"/>
      <c r="L37" s="52"/>
      <c r="M37" s="52"/>
      <c r="N37" s="52"/>
      <c r="O37" s="52"/>
      <c r="P37" s="52"/>
    </row>
    <row r="38" spans="2:16" ht="12" customHeight="1">
      <c r="B38" s="12" t="s">
        <v>79</v>
      </c>
      <c r="C38" s="24" t="s">
        <v>29</v>
      </c>
      <c r="D38" s="25">
        <v>165891.6913</v>
      </c>
      <c r="E38" s="26">
        <f t="shared" si="0"/>
        <v>0.0070858243129439235</v>
      </c>
      <c r="F38" s="27">
        <f t="shared" si="9"/>
        <v>0.03525944946842444</v>
      </c>
      <c r="G38" s="28">
        <v>22132.1708</v>
      </c>
      <c r="H38" s="26">
        <f t="shared" si="1"/>
        <v>0.0008990990834094573</v>
      </c>
      <c r="I38" s="27">
        <f t="shared" si="10"/>
        <v>0.0027553015143597145</v>
      </c>
      <c r="J38" s="29">
        <f t="shared" si="4"/>
        <v>7.495500229015041</v>
      </c>
      <c r="K38" s="52"/>
      <c r="L38" s="52"/>
      <c r="M38" s="52"/>
      <c r="N38" s="52"/>
      <c r="O38" s="52"/>
      <c r="P38" s="52"/>
    </row>
    <row r="39" spans="2:16" ht="12" customHeight="1">
      <c r="B39" s="12" t="s">
        <v>80</v>
      </c>
      <c r="C39" s="24" t="s">
        <v>30</v>
      </c>
      <c r="D39" s="25">
        <v>666747.2158</v>
      </c>
      <c r="E39" s="26">
        <f aca="true" t="shared" si="11" ref="E39:E70">+D39/D$101</f>
        <v>0.028479145611696517</v>
      </c>
      <c r="F39" s="27">
        <f t="shared" si="9"/>
        <v>0.1417137867453449</v>
      </c>
      <c r="G39" s="28">
        <v>1013972.7675</v>
      </c>
      <c r="H39" s="26">
        <f aca="true" t="shared" si="12" ref="H39:H70">+G39/G$101</f>
        <v>0.041191711111383644</v>
      </c>
      <c r="I39" s="27">
        <f t="shared" si="10"/>
        <v>0.12623256557428433</v>
      </c>
      <c r="J39" s="29">
        <f t="shared" si="4"/>
        <v>0.6575592926858363</v>
      </c>
      <c r="K39" s="52"/>
      <c r="L39" s="52"/>
      <c r="M39" s="52"/>
      <c r="N39" s="52"/>
      <c r="O39" s="52"/>
      <c r="P39" s="52"/>
    </row>
    <row r="40" spans="2:16" ht="12" customHeight="1">
      <c r="B40" s="12" t="s">
        <v>81</v>
      </c>
      <c r="C40" s="24" t="s">
        <v>31</v>
      </c>
      <c r="D40" s="25">
        <v>102167.0357</v>
      </c>
      <c r="E40" s="26">
        <f t="shared" si="11"/>
        <v>0.004363917564956851</v>
      </c>
      <c r="F40" s="27">
        <f t="shared" si="9"/>
        <v>0.021715092566561022</v>
      </c>
      <c r="G40" s="28">
        <v>84435.3283</v>
      </c>
      <c r="H40" s="26">
        <f t="shared" si="12"/>
        <v>0.0034301075555546773</v>
      </c>
      <c r="I40" s="27">
        <f t="shared" si="10"/>
        <v>0.010511611808564646</v>
      </c>
      <c r="J40" s="29">
        <f t="shared" si="4"/>
        <v>1.210003416306963</v>
      </c>
      <c r="K40" s="52"/>
      <c r="L40" s="52"/>
      <c r="M40" s="52"/>
      <c r="N40" s="52"/>
      <c r="O40" s="52"/>
      <c r="P40" s="52"/>
    </row>
    <row r="41" spans="2:16" ht="12" customHeight="1">
      <c r="B41" s="12" t="s">
        <v>73</v>
      </c>
      <c r="C41" s="24" t="s">
        <v>33</v>
      </c>
      <c r="D41" s="25">
        <v>41271.0269</v>
      </c>
      <c r="E41" s="26">
        <f t="shared" si="11"/>
        <v>0.0017628323850127788</v>
      </c>
      <c r="F41" s="27">
        <f t="shared" si="9"/>
        <v>0.00877195039779871</v>
      </c>
      <c r="G41" s="28">
        <v>727460.556</v>
      </c>
      <c r="H41" s="26">
        <f t="shared" si="12"/>
        <v>0.029552416029435945</v>
      </c>
      <c r="I41" s="27">
        <f t="shared" si="10"/>
        <v>0.09056378561762048</v>
      </c>
      <c r="J41" s="29">
        <f t="shared" si="4"/>
        <v>0.0567330098650737</v>
      </c>
      <c r="K41" s="52"/>
      <c r="L41" s="52"/>
      <c r="M41" s="52"/>
      <c r="N41" s="52"/>
      <c r="O41" s="52"/>
      <c r="P41" s="52"/>
    </row>
    <row r="42" spans="2:16" ht="12" customHeight="1">
      <c r="B42" s="12"/>
      <c r="C42" s="24" t="s">
        <v>32</v>
      </c>
      <c r="D42" s="25">
        <v>48459.7487</v>
      </c>
      <c r="E42" s="26">
        <f t="shared" si="11"/>
        <v>0.002069888267741186</v>
      </c>
      <c r="F42" s="27">
        <f t="shared" si="9"/>
        <v>0.010299877270225872</v>
      </c>
      <c r="G42" s="28">
        <v>264073.3074</v>
      </c>
      <c r="H42" s="26">
        <f t="shared" si="12"/>
        <v>0.01072773524033367</v>
      </c>
      <c r="I42" s="27">
        <f t="shared" si="10"/>
        <v>0.03287529227730334</v>
      </c>
      <c r="J42" s="29">
        <f t="shared" si="4"/>
        <v>0.18350869755494265</v>
      </c>
      <c r="K42" s="52"/>
      <c r="L42" s="52"/>
      <c r="M42" s="52"/>
      <c r="N42" s="52"/>
      <c r="O42" s="52"/>
      <c r="P42" s="52"/>
    </row>
    <row r="43" spans="1:64" s="44" customFormat="1" ht="12" customHeight="1">
      <c r="A43" s="4"/>
      <c r="B43" s="30"/>
      <c r="C43" s="31" t="s">
        <v>89</v>
      </c>
      <c r="D43" s="19">
        <f>SUM(D33:D42)</f>
        <v>4704886.032000001</v>
      </c>
      <c r="E43" s="20">
        <f t="shared" si="11"/>
        <v>0.20096242056443403</v>
      </c>
      <c r="F43" s="21">
        <f t="shared" si="9"/>
        <v>1</v>
      </c>
      <c r="G43" s="22">
        <f>SUM(G33:G42)</f>
        <v>8032576.7197</v>
      </c>
      <c r="H43" s="20">
        <f t="shared" si="12"/>
        <v>0.3263160415379776</v>
      </c>
      <c r="I43" s="21">
        <f t="shared" si="10"/>
        <v>1</v>
      </c>
      <c r="J43" s="23">
        <f t="shared" si="4"/>
        <v>0.5857256265553251</v>
      </c>
      <c r="K43" s="52"/>
      <c r="L43" s="52"/>
      <c r="M43" s="52"/>
      <c r="N43" s="52"/>
      <c r="O43" s="52"/>
      <c r="P43" s="52"/>
      <c r="BL43" s="5"/>
    </row>
    <row r="44" spans="2:16" ht="12" customHeight="1">
      <c r="B44" s="17"/>
      <c r="C44" s="18" t="s">
        <v>34</v>
      </c>
      <c r="D44" s="19">
        <v>647076.9553</v>
      </c>
      <c r="E44" s="20">
        <f t="shared" si="11"/>
        <v>0.02763895880667574</v>
      </c>
      <c r="F44" s="21">
        <f>+D44/D$63</f>
        <v>0.0850190415889816</v>
      </c>
      <c r="G44" s="22">
        <v>52263.1695</v>
      </c>
      <c r="H44" s="20">
        <f t="shared" si="12"/>
        <v>0.0021231431935959536</v>
      </c>
      <c r="I44" s="21">
        <f>+G44/G$63</f>
        <v>0.01328111719704119</v>
      </c>
      <c r="J44" s="23">
        <f t="shared" si="4"/>
        <v>12.381127311844338</v>
      </c>
      <c r="K44" s="52"/>
      <c r="L44" s="52"/>
      <c r="M44" s="52"/>
      <c r="N44" s="52"/>
      <c r="O44" s="52"/>
      <c r="P44" s="52"/>
    </row>
    <row r="45" spans="2:16" ht="12" customHeight="1">
      <c r="B45" s="12"/>
      <c r="C45" s="24" t="s">
        <v>35</v>
      </c>
      <c r="D45" s="25">
        <v>2299192.9491</v>
      </c>
      <c r="E45" s="26">
        <f t="shared" si="11"/>
        <v>0.09820671048208197</v>
      </c>
      <c r="F45" s="27">
        <f aca="true" t="shared" si="13" ref="F45:F63">+D45/D$63</f>
        <v>0.3020895418381872</v>
      </c>
      <c r="G45" s="28">
        <v>161023.5871</v>
      </c>
      <c r="H45" s="26">
        <f t="shared" si="12"/>
        <v>0.006541435129757489</v>
      </c>
      <c r="I45" s="27">
        <f aca="true" t="shared" si="14" ref="I45:I63">+G45/G$63</f>
        <v>0.04091931569062358</v>
      </c>
      <c r="J45" s="29">
        <f t="shared" si="4"/>
        <v>14.278609677674979</v>
      </c>
      <c r="K45" s="53"/>
      <c r="L45" s="53"/>
      <c r="M45" s="53"/>
      <c r="N45" s="53"/>
      <c r="O45" s="53"/>
      <c r="P45" s="53"/>
    </row>
    <row r="46" spans="2:16" ht="12" customHeight="1">
      <c r="B46" s="12"/>
      <c r="C46" s="24" t="s">
        <v>36</v>
      </c>
      <c r="D46" s="25">
        <v>758767.2552</v>
      </c>
      <c r="E46" s="26">
        <f t="shared" si="11"/>
        <v>0.03240964886565049</v>
      </c>
      <c r="F46" s="27">
        <f t="shared" si="13"/>
        <v>0.09969396112445085</v>
      </c>
      <c r="G46" s="28">
        <v>124218.3374</v>
      </c>
      <c r="H46" s="26">
        <f t="shared" si="12"/>
        <v>0.0050462557111201544</v>
      </c>
      <c r="I46" s="27">
        <f t="shared" si="14"/>
        <v>0.03156636523988474</v>
      </c>
      <c r="J46" s="29">
        <f t="shared" si="4"/>
        <v>6.108335299615756</v>
      </c>
      <c r="K46" s="53"/>
      <c r="L46" s="53"/>
      <c r="M46" s="53"/>
      <c r="N46" s="53"/>
      <c r="O46" s="53"/>
      <c r="P46" s="53"/>
    </row>
    <row r="47" spans="2:16" ht="12" customHeight="1">
      <c r="B47" s="12" t="s">
        <v>83</v>
      </c>
      <c r="C47" s="24" t="s">
        <v>37</v>
      </c>
      <c r="D47" s="25">
        <v>125312.9545</v>
      </c>
      <c r="E47" s="26">
        <f t="shared" si="11"/>
        <v>0.005352562100998578</v>
      </c>
      <c r="F47" s="27">
        <f t="shared" si="13"/>
        <v>0.016464791711418965</v>
      </c>
      <c r="G47" s="28">
        <v>242057.4486</v>
      </c>
      <c r="H47" s="26">
        <f t="shared" si="12"/>
        <v>0.009833361224950054</v>
      </c>
      <c r="I47" s="27">
        <f t="shared" si="14"/>
        <v>0.0615116414490203</v>
      </c>
      <c r="J47" s="29">
        <f t="shared" si="4"/>
        <v>0.5176992289424636</v>
      </c>
      <c r="K47" s="52"/>
      <c r="L47" s="52"/>
      <c r="M47" s="52"/>
      <c r="N47" s="52"/>
      <c r="O47" s="52"/>
      <c r="P47" s="52"/>
    </row>
    <row r="48" spans="2:16" ht="12" customHeight="1">
      <c r="B48" s="12"/>
      <c r="C48" s="24" t="s">
        <v>39</v>
      </c>
      <c r="D48" s="25">
        <v>44491.0194</v>
      </c>
      <c r="E48" s="26">
        <f t="shared" si="11"/>
        <v>0.0019003697201571644</v>
      </c>
      <c r="F48" s="27">
        <f t="shared" si="13"/>
        <v>0.005845647565908282</v>
      </c>
      <c r="G48" s="28">
        <v>235595.2423</v>
      </c>
      <c r="H48" s="26">
        <f t="shared" si="12"/>
        <v>0.009570840037415535</v>
      </c>
      <c r="I48" s="27">
        <f t="shared" si="14"/>
        <v>0.059869465514364104</v>
      </c>
      <c r="J48" s="29">
        <f t="shared" si="4"/>
        <v>0.1888451522435519</v>
      </c>
      <c r="K48" s="52"/>
      <c r="L48" s="52"/>
      <c r="M48" s="52"/>
      <c r="N48" s="52"/>
      <c r="O48" s="52"/>
      <c r="P48" s="52"/>
    </row>
    <row r="49" spans="2:16" ht="12" customHeight="1">
      <c r="B49" s="12"/>
      <c r="C49" s="24" t="s">
        <v>38</v>
      </c>
      <c r="D49" s="25">
        <v>391698.0637</v>
      </c>
      <c r="E49" s="26">
        <f t="shared" si="11"/>
        <v>0.01673081780858616</v>
      </c>
      <c r="F49" s="27">
        <f t="shared" si="13"/>
        <v>0.05146496671728075</v>
      </c>
      <c r="G49" s="28">
        <v>98382.2873</v>
      </c>
      <c r="H49" s="26">
        <f t="shared" si="12"/>
        <v>0.003996689937670095</v>
      </c>
      <c r="I49" s="27">
        <f t="shared" si="14"/>
        <v>0.025000907909809734</v>
      </c>
      <c r="J49" s="29">
        <f t="shared" si="4"/>
        <v>3.981388057238226</v>
      </c>
      <c r="K49" s="52"/>
      <c r="L49" s="52"/>
      <c r="M49" s="52"/>
      <c r="N49" s="52"/>
      <c r="O49" s="52"/>
      <c r="P49" s="52"/>
    </row>
    <row r="50" spans="2:16" ht="12" customHeight="1">
      <c r="B50" s="12" t="s">
        <v>82</v>
      </c>
      <c r="C50" s="24" t="s">
        <v>40</v>
      </c>
      <c r="D50" s="25">
        <v>200840.7434</v>
      </c>
      <c r="E50" s="26">
        <f t="shared" si="11"/>
        <v>0.0085786226631439</v>
      </c>
      <c r="F50" s="27">
        <f t="shared" si="13"/>
        <v>0.02638834125682946</v>
      </c>
      <c r="G50" s="28">
        <v>7303.6588</v>
      </c>
      <c r="H50" s="26">
        <f t="shared" si="12"/>
        <v>0.0002967044214485918</v>
      </c>
      <c r="I50" s="27">
        <f t="shared" si="14"/>
        <v>0.001856005853031956</v>
      </c>
      <c r="J50" s="29">
        <f t="shared" si="4"/>
        <v>27.498648129619635</v>
      </c>
      <c r="K50" s="52"/>
      <c r="L50" s="52"/>
      <c r="M50" s="52"/>
      <c r="N50" s="52"/>
      <c r="O50" s="52"/>
      <c r="P50" s="52"/>
    </row>
    <row r="51" spans="2:16" ht="12" customHeight="1">
      <c r="B51" s="12"/>
      <c r="C51" s="24" t="s">
        <v>41</v>
      </c>
      <c r="D51" s="25">
        <v>280250.6454</v>
      </c>
      <c r="E51" s="26">
        <f t="shared" si="11"/>
        <v>0.011970502086824802</v>
      </c>
      <c r="F51" s="27">
        <f t="shared" si="13"/>
        <v>0.03682195924525692</v>
      </c>
      <c r="G51" s="28">
        <v>8902.0974</v>
      </c>
      <c r="H51" s="26">
        <f t="shared" si="12"/>
        <v>0.00036163951946194603</v>
      </c>
      <c r="I51" s="27">
        <f t="shared" si="14"/>
        <v>0.0022622010873044286</v>
      </c>
      <c r="J51" s="29">
        <f t="shared" si="4"/>
        <v>31.481417558967618</v>
      </c>
      <c r="K51" s="52"/>
      <c r="L51" s="52"/>
      <c r="M51" s="52"/>
      <c r="N51" s="52"/>
      <c r="O51" s="52"/>
      <c r="P51" s="52"/>
    </row>
    <row r="52" spans="2:16" ht="12" customHeight="1">
      <c r="B52" s="12"/>
      <c r="C52" s="24" t="s">
        <v>42</v>
      </c>
      <c r="D52" s="25">
        <v>442342.9946</v>
      </c>
      <c r="E52" s="26">
        <f t="shared" si="11"/>
        <v>0.018894042982109872</v>
      </c>
      <c r="F52" s="27">
        <f t="shared" si="13"/>
        <v>0.05811917291515398</v>
      </c>
      <c r="G52" s="28">
        <v>108925.855</v>
      </c>
      <c r="H52" s="26">
        <f t="shared" si="12"/>
        <v>0.004425012678380896</v>
      </c>
      <c r="I52" s="27">
        <f t="shared" si="14"/>
        <v>0.027680239447454767</v>
      </c>
      <c r="J52" s="29">
        <f t="shared" si="4"/>
        <v>4.060954991815304</v>
      </c>
      <c r="K52" s="52"/>
      <c r="L52" s="52"/>
      <c r="M52" s="52"/>
      <c r="N52" s="52"/>
      <c r="O52" s="52"/>
      <c r="P52" s="52"/>
    </row>
    <row r="53" spans="2:16" ht="12" customHeight="1">
      <c r="B53" s="12" t="s">
        <v>80</v>
      </c>
      <c r="C53" s="24" t="s">
        <v>44</v>
      </c>
      <c r="D53" s="25">
        <v>205294.5851</v>
      </c>
      <c r="E53" s="26">
        <f t="shared" si="11"/>
        <v>0.008768862087171422</v>
      </c>
      <c r="F53" s="27">
        <f t="shared" si="13"/>
        <v>0.0269735287675599</v>
      </c>
      <c r="G53" s="28">
        <v>77151.0432</v>
      </c>
      <c r="H53" s="26">
        <f t="shared" si="12"/>
        <v>0.0031341901728502582</v>
      </c>
      <c r="I53" s="27">
        <f t="shared" si="14"/>
        <v>0.019605623930121337</v>
      </c>
      <c r="J53" s="29">
        <f t="shared" si="4"/>
        <v>2.6609437356253403</v>
      </c>
      <c r="K53" s="52"/>
      <c r="L53" s="52"/>
      <c r="M53" s="52"/>
      <c r="N53" s="52"/>
      <c r="O53" s="52"/>
      <c r="P53" s="52"/>
    </row>
    <row r="54" spans="2:16" ht="12" customHeight="1">
      <c r="B54" s="12"/>
      <c r="C54" s="24" t="s">
        <v>43</v>
      </c>
      <c r="D54" s="25">
        <v>466740.7496</v>
      </c>
      <c r="E54" s="26">
        <f t="shared" si="11"/>
        <v>0.01993615789579542</v>
      </c>
      <c r="F54" s="27">
        <f t="shared" si="13"/>
        <v>0.06132477887907075</v>
      </c>
      <c r="G54" s="28">
        <v>39492.8884</v>
      </c>
      <c r="H54" s="26">
        <f t="shared" si="12"/>
        <v>0.0016043622689570058</v>
      </c>
      <c r="I54" s="27">
        <f t="shared" si="14"/>
        <v>0.010035933226171223</v>
      </c>
      <c r="J54" s="29">
        <f t="shared" si="4"/>
        <v>11.818349290450985</v>
      </c>
      <c r="K54" s="52"/>
      <c r="L54" s="52"/>
      <c r="M54" s="52"/>
      <c r="N54" s="52"/>
      <c r="O54" s="52"/>
      <c r="P54" s="52"/>
    </row>
    <row r="55" spans="2:16" ht="12" customHeight="1">
      <c r="B55" s="12"/>
      <c r="C55" s="24" t="s">
        <v>45</v>
      </c>
      <c r="D55" s="25">
        <v>39074.555</v>
      </c>
      <c r="E55" s="26">
        <f t="shared" si="11"/>
        <v>0.00166901325597893</v>
      </c>
      <c r="F55" s="27">
        <f t="shared" si="13"/>
        <v>0.005133981653041182</v>
      </c>
      <c r="G55" s="28">
        <v>1380.3399</v>
      </c>
      <c r="H55" s="26">
        <f t="shared" si="12"/>
        <v>5.6075038915003396E-05</v>
      </c>
      <c r="I55" s="27">
        <f t="shared" si="14"/>
        <v>0.00035077199027609896</v>
      </c>
      <c r="J55" s="29">
        <f t="shared" si="4"/>
        <v>28.30792256313101</v>
      </c>
      <c r="K55" s="52"/>
      <c r="L55" s="52"/>
      <c r="M55" s="52"/>
      <c r="N55" s="52"/>
      <c r="O55" s="52"/>
      <c r="P55" s="52"/>
    </row>
    <row r="56" spans="2:16" ht="12" customHeight="1">
      <c r="B56" s="12" t="s">
        <v>81</v>
      </c>
      <c r="C56" s="24" t="s">
        <v>46</v>
      </c>
      <c r="D56" s="25">
        <v>16821.3602</v>
      </c>
      <c r="E56" s="26">
        <f t="shared" si="11"/>
        <v>0.0007185001379387784</v>
      </c>
      <c r="F56" s="27">
        <f t="shared" si="13"/>
        <v>0.0022101481295435646</v>
      </c>
      <c r="G56" s="28">
        <v>793.87</v>
      </c>
      <c r="H56" s="26">
        <f t="shared" si="12"/>
        <v>3.22502386140209E-05</v>
      </c>
      <c r="I56" s="27">
        <f t="shared" si="14"/>
        <v>0.00020173825296253967</v>
      </c>
      <c r="J56" s="29">
        <f t="shared" si="4"/>
        <v>21.18906143323214</v>
      </c>
      <c r="K56" s="52"/>
      <c r="L56" s="52"/>
      <c r="M56" s="52"/>
      <c r="N56" s="52"/>
      <c r="O56" s="52"/>
      <c r="P56" s="52"/>
    </row>
    <row r="57" spans="2:16" ht="12" customHeight="1">
      <c r="B57" s="12"/>
      <c r="C57" s="24" t="s">
        <v>47</v>
      </c>
      <c r="D57" s="25">
        <v>442245.9968</v>
      </c>
      <c r="E57" s="26">
        <f t="shared" si="11"/>
        <v>0.018889899860991776</v>
      </c>
      <c r="F57" s="27">
        <f t="shared" si="13"/>
        <v>0.05810642843410781</v>
      </c>
      <c r="G57" s="28">
        <v>262587.8085</v>
      </c>
      <c r="H57" s="26">
        <f t="shared" si="12"/>
        <v>0.01066738821376022</v>
      </c>
      <c r="I57" s="27">
        <f t="shared" si="14"/>
        <v>0.06672881672824509</v>
      </c>
      <c r="J57" s="29">
        <f t="shared" si="4"/>
        <v>1.684183280732929</v>
      </c>
      <c r="K57" s="52"/>
      <c r="L57" s="52"/>
      <c r="M57" s="52"/>
      <c r="N57" s="52"/>
      <c r="O57" s="52"/>
      <c r="P57" s="52"/>
    </row>
    <row r="58" spans="2:16" ht="12" customHeight="1">
      <c r="B58" s="12"/>
      <c r="C58" s="24" t="s">
        <v>48</v>
      </c>
      <c r="D58" s="25">
        <v>121718.8822</v>
      </c>
      <c r="E58" s="26">
        <f t="shared" si="11"/>
        <v>0.005199046486767099</v>
      </c>
      <c r="F58" s="27">
        <f t="shared" si="13"/>
        <v>0.015992568771249754</v>
      </c>
      <c r="G58" s="28">
        <v>18953.3586</v>
      </c>
      <c r="H58" s="26">
        <f t="shared" si="12"/>
        <v>0.0007699627613930557</v>
      </c>
      <c r="I58" s="27">
        <f t="shared" si="14"/>
        <v>0.004816427691859532</v>
      </c>
      <c r="J58" s="29">
        <f t="shared" si="4"/>
        <v>6.422021804620949</v>
      </c>
      <c r="K58" s="52"/>
      <c r="L58" s="52"/>
      <c r="M58" s="52"/>
      <c r="N58" s="52"/>
      <c r="O58" s="52"/>
      <c r="P58" s="52"/>
    </row>
    <row r="59" spans="2:16" ht="12" customHeight="1">
      <c r="B59" s="12" t="s">
        <v>73</v>
      </c>
      <c r="C59" s="24" t="s">
        <v>49</v>
      </c>
      <c r="D59" s="25">
        <v>68448.0958</v>
      </c>
      <c r="E59" s="26">
        <f t="shared" si="11"/>
        <v>0.002923661683075232</v>
      </c>
      <c r="F59" s="27">
        <f t="shared" si="13"/>
        <v>0.008993353040688632</v>
      </c>
      <c r="G59" s="28">
        <v>258381.7812</v>
      </c>
      <c r="H59" s="26">
        <f t="shared" si="12"/>
        <v>0.010496522223053825</v>
      </c>
      <c r="I59" s="27">
        <f t="shared" si="14"/>
        <v>0.06565998102540363</v>
      </c>
      <c r="J59" s="29">
        <f t="shared" si="4"/>
        <v>0.26491068945382745</v>
      </c>
      <c r="K59" s="52"/>
      <c r="L59" s="52"/>
      <c r="M59" s="52"/>
      <c r="N59" s="52"/>
      <c r="O59" s="52"/>
      <c r="P59" s="52"/>
    </row>
    <row r="60" spans="2:16" ht="12" customHeight="1">
      <c r="B60" s="12"/>
      <c r="C60" s="24" t="s">
        <v>50</v>
      </c>
      <c r="D60" s="25">
        <v>410969.8317</v>
      </c>
      <c r="E60" s="26">
        <f t="shared" si="11"/>
        <v>0.01755398358125204</v>
      </c>
      <c r="F60" s="27">
        <f t="shared" si="13"/>
        <v>0.053997072414547584</v>
      </c>
      <c r="G60" s="28">
        <v>432147.0677</v>
      </c>
      <c r="H60" s="26">
        <f t="shared" si="12"/>
        <v>0.017555577172174847</v>
      </c>
      <c r="I60" s="27">
        <f t="shared" si="14"/>
        <v>0.1098172175049849</v>
      </c>
      <c r="J60" s="29">
        <f t="shared" si="4"/>
        <v>0.9509953032593491</v>
      </c>
      <c r="K60" s="52"/>
      <c r="L60" s="52"/>
      <c r="M60" s="52"/>
      <c r="N60" s="52"/>
      <c r="O60" s="52"/>
      <c r="P60" s="52"/>
    </row>
    <row r="61" spans="2:16" ht="12" customHeight="1">
      <c r="B61" s="12"/>
      <c r="C61" s="24" t="s">
        <v>51</v>
      </c>
      <c r="D61" s="25">
        <v>69116.0972</v>
      </c>
      <c r="E61" s="26">
        <f t="shared" si="11"/>
        <v>0.0029521943993560057</v>
      </c>
      <c r="F61" s="27">
        <f t="shared" si="13"/>
        <v>0.009081121332145971</v>
      </c>
      <c r="G61" s="28">
        <v>41992.9361</v>
      </c>
      <c r="H61" s="26">
        <f t="shared" si="12"/>
        <v>0.0017059244074323658</v>
      </c>
      <c r="I61" s="27">
        <f t="shared" si="14"/>
        <v>0.01067124537466029</v>
      </c>
      <c r="J61" s="29">
        <f t="shared" si="4"/>
        <v>1.6458981823850132</v>
      </c>
      <c r="K61" s="52"/>
      <c r="L61" s="52"/>
      <c r="M61" s="52"/>
      <c r="N61" s="52"/>
      <c r="O61" s="52"/>
      <c r="P61" s="52"/>
    </row>
    <row r="62" spans="2:16" ht="12" customHeight="1">
      <c r="B62" s="12"/>
      <c r="C62" s="38" t="s">
        <v>52</v>
      </c>
      <c r="D62" s="39">
        <v>580561.3297</v>
      </c>
      <c r="E62" s="40">
        <f t="shared" si="11"/>
        <v>0.024797839800812935</v>
      </c>
      <c r="F62" s="41">
        <f t="shared" si="13"/>
        <v>0.07627959461457699</v>
      </c>
      <c r="G62" s="42">
        <v>1763595.8046</v>
      </c>
      <c r="H62" s="40">
        <f t="shared" si="12"/>
        <v>0.07164445755228964</v>
      </c>
      <c r="I62" s="41">
        <f t="shared" si="14"/>
        <v>0.4481649848867805</v>
      </c>
      <c r="J62" s="43">
        <f t="shared" si="4"/>
        <v>0.3291918296617159</v>
      </c>
      <c r="K62" s="52"/>
      <c r="L62" s="52"/>
      <c r="M62" s="52"/>
      <c r="N62" s="52"/>
      <c r="O62" s="52"/>
      <c r="P62" s="52"/>
    </row>
    <row r="63" spans="1:64" s="44" customFormat="1" ht="12" customHeight="1">
      <c r="A63" s="4"/>
      <c r="B63" s="30"/>
      <c r="C63" s="31" t="s">
        <v>89</v>
      </c>
      <c r="D63" s="39">
        <f>SUM(D44:D62)</f>
        <v>7610965.063899999</v>
      </c>
      <c r="E63" s="40">
        <f t="shared" si="11"/>
        <v>0.32509139470536824</v>
      </c>
      <c r="F63" s="41">
        <f t="shared" si="13"/>
        <v>1</v>
      </c>
      <c r="G63" s="42">
        <f>SUM(G44:G62)</f>
        <v>3935148.5816</v>
      </c>
      <c r="H63" s="40">
        <f t="shared" si="12"/>
        <v>0.15986179190324096</v>
      </c>
      <c r="I63" s="41">
        <f t="shared" si="14"/>
        <v>1</v>
      </c>
      <c r="J63" s="43">
        <f t="shared" si="4"/>
        <v>1.934098524128774</v>
      </c>
      <c r="K63" s="52"/>
      <c r="L63" s="52"/>
      <c r="M63" s="52"/>
      <c r="N63" s="52"/>
      <c r="O63" s="52"/>
      <c r="P63" s="52"/>
      <c r="BL63" s="5"/>
    </row>
    <row r="64" spans="2:16" ht="12" customHeight="1">
      <c r="B64" s="12"/>
      <c r="C64" s="24" t="s">
        <v>53</v>
      </c>
      <c r="D64" s="25">
        <v>33051.1381</v>
      </c>
      <c r="E64" s="26">
        <f t="shared" si="11"/>
        <v>0.0014117316912269444</v>
      </c>
      <c r="F64" s="27">
        <f>+D64/D$71</f>
        <v>0.013655890399842583</v>
      </c>
      <c r="G64" s="28">
        <v>3539.6573</v>
      </c>
      <c r="H64" s="26">
        <f t="shared" si="12"/>
        <v>0.0001437953223284177</v>
      </c>
      <c r="I64" s="27">
        <f>+G64/G$71</f>
        <v>0.0009506870665733564</v>
      </c>
      <c r="J64" s="29">
        <f t="shared" si="4"/>
        <v>9.337383621855144</v>
      </c>
      <c r="K64" s="52"/>
      <c r="L64" s="52"/>
      <c r="M64" s="52"/>
      <c r="N64" s="52"/>
      <c r="O64" s="52"/>
      <c r="P64" s="52"/>
    </row>
    <row r="65" spans="2:16" ht="12" customHeight="1">
      <c r="B65" s="12" t="s">
        <v>84</v>
      </c>
      <c r="C65" s="24" t="s">
        <v>88</v>
      </c>
      <c r="D65" s="25">
        <v>606797.9894</v>
      </c>
      <c r="E65" s="26">
        <f t="shared" si="11"/>
        <v>0.025918500876336587</v>
      </c>
      <c r="F65" s="27">
        <f aca="true" t="shared" si="15" ref="F65:F71">+D65/D$71</f>
        <v>0.25071350986522434</v>
      </c>
      <c r="G65" s="28">
        <v>250621.1726</v>
      </c>
      <c r="H65" s="26">
        <f t="shared" si="12"/>
        <v>0.010181254636244872</v>
      </c>
      <c r="I65" s="27">
        <f aca="true" t="shared" si="16" ref="I65:I71">+G65/G$71</f>
        <v>0.06731225291224346</v>
      </c>
      <c r="J65" s="29">
        <f t="shared" si="4"/>
        <v>2.4211760846258206</v>
      </c>
      <c r="K65" s="52"/>
      <c r="L65" s="52"/>
      <c r="M65" s="52"/>
      <c r="N65" s="52"/>
      <c r="O65" s="52"/>
      <c r="P65" s="52"/>
    </row>
    <row r="66" spans="2:16" ht="12" customHeight="1">
      <c r="B66" s="12" t="s">
        <v>80</v>
      </c>
      <c r="C66" s="24" t="s">
        <v>68</v>
      </c>
      <c r="D66" s="25">
        <v>24780.3926</v>
      </c>
      <c r="E66" s="26">
        <f t="shared" si="11"/>
        <v>0.0010584587268559344</v>
      </c>
      <c r="F66" s="27">
        <f t="shared" si="15"/>
        <v>0.01023862852730842</v>
      </c>
      <c r="G66" s="28">
        <v>26722.2707</v>
      </c>
      <c r="H66" s="26">
        <f t="shared" si="12"/>
        <v>0.001085567670252635</v>
      </c>
      <c r="I66" s="27">
        <f t="shared" si="16"/>
        <v>0.007177112073522529</v>
      </c>
      <c r="J66" s="29">
        <f t="shared" si="4"/>
        <v>0.9273310969041264</v>
      </c>
      <c r="K66" s="52"/>
      <c r="L66" s="52"/>
      <c r="M66" s="52"/>
      <c r="N66" s="52"/>
      <c r="O66" s="52"/>
      <c r="P66" s="52"/>
    </row>
    <row r="67" spans="2:16" ht="12" customHeight="1">
      <c r="B67" s="12" t="s">
        <v>81</v>
      </c>
      <c r="C67" s="24" t="s">
        <v>54</v>
      </c>
      <c r="D67" s="25">
        <v>36121.0442</v>
      </c>
      <c r="E67" s="26">
        <f t="shared" si="11"/>
        <v>0.0015428583022788318</v>
      </c>
      <c r="F67" s="27">
        <f t="shared" si="15"/>
        <v>0.014924297590922281</v>
      </c>
      <c r="G67" s="28">
        <v>201875.8795</v>
      </c>
      <c r="H67" s="26">
        <f t="shared" si="12"/>
        <v>0.008201021935947107</v>
      </c>
      <c r="I67" s="27">
        <f t="shared" si="16"/>
        <v>0.05422016071831909</v>
      </c>
      <c r="J67" s="29">
        <f t="shared" si="4"/>
        <v>0.17892699360351266</v>
      </c>
      <c r="K67" s="52"/>
      <c r="L67" s="52"/>
      <c r="M67" s="52"/>
      <c r="N67" s="52"/>
      <c r="O67" s="52"/>
      <c r="P67" s="52"/>
    </row>
    <row r="68" spans="2:16" ht="12" customHeight="1">
      <c r="B68" s="12" t="s">
        <v>73</v>
      </c>
      <c r="C68" s="24" t="s">
        <v>55</v>
      </c>
      <c r="D68" s="25">
        <v>81484.4918</v>
      </c>
      <c r="E68" s="26">
        <f t="shared" si="11"/>
        <v>0.0034804925346150818</v>
      </c>
      <c r="F68" s="27">
        <f t="shared" si="15"/>
        <v>0.03366732140784198</v>
      </c>
      <c r="G68" s="28">
        <v>41724.8789</v>
      </c>
      <c r="H68" s="26">
        <f t="shared" si="12"/>
        <v>0.0016950348302192122</v>
      </c>
      <c r="I68" s="27">
        <f t="shared" si="16"/>
        <v>0.011206537628535265</v>
      </c>
      <c r="J68" s="29">
        <f t="shared" si="4"/>
        <v>1.9528994199189873</v>
      </c>
      <c r="K68" s="52"/>
      <c r="L68" s="52"/>
      <c r="M68" s="52"/>
      <c r="N68" s="52"/>
      <c r="O68" s="52"/>
      <c r="P68" s="52"/>
    </row>
    <row r="69" spans="2:16" ht="12" customHeight="1">
      <c r="B69" s="12"/>
      <c r="C69" s="24" t="s">
        <v>56</v>
      </c>
      <c r="D69" s="25">
        <v>1085683.9677</v>
      </c>
      <c r="E69" s="26">
        <f t="shared" si="11"/>
        <v>0.04637342469786541</v>
      </c>
      <c r="F69" s="27">
        <f t="shared" si="15"/>
        <v>0.44857702711839254</v>
      </c>
      <c r="G69" s="28">
        <v>2765183.1241</v>
      </c>
      <c r="H69" s="26">
        <f t="shared" si="12"/>
        <v>0.11233302122978418</v>
      </c>
      <c r="I69" s="27">
        <f t="shared" si="16"/>
        <v>0.7426774995389465</v>
      </c>
      <c r="J69" s="29">
        <f t="shared" si="4"/>
        <v>0.3926264261624133</v>
      </c>
      <c r="K69" s="52"/>
      <c r="L69" s="52"/>
      <c r="M69" s="52"/>
      <c r="N69" s="52"/>
      <c r="O69" s="52"/>
      <c r="P69" s="52"/>
    </row>
    <row r="70" spans="2:16" ht="12" customHeight="1">
      <c r="B70" s="12"/>
      <c r="C70" s="24" t="s">
        <v>57</v>
      </c>
      <c r="D70" s="25">
        <v>552365.3467</v>
      </c>
      <c r="E70" s="26">
        <f t="shared" si="11"/>
        <v>0.023593489056643064</v>
      </c>
      <c r="F70" s="27">
        <f t="shared" si="15"/>
        <v>0.22822332509046794</v>
      </c>
      <c r="G70" s="28">
        <v>433595.3021</v>
      </c>
      <c r="H70" s="26">
        <f t="shared" si="12"/>
        <v>0.0176144103627086</v>
      </c>
      <c r="I70" s="27">
        <f t="shared" si="16"/>
        <v>0.11645575006185974</v>
      </c>
      <c r="J70" s="29">
        <f t="shared" si="4"/>
        <v>1.2739191223354356</v>
      </c>
      <c r="K70" s="52"/>
      <c r="L70" s="52"/>
      <c r="M70" s="52"/>
      <c r="N70" s="52"/>
      <c r="O70" s="52"/>
      <c r="P70" s="52"/>
    </row>
    <row r="71" spans="1:64" s="44" customFormat="1" ht="12" customHeight="1">
      <c r="A71" s="4"/>
      <c r="B71" s="30"/>
      <c r="C71" s="31" t="s">
        <v>89</v>
      </c>
      <c r="D71" s="19">
        <f>SUM(D64:D70)</f>
        <v>2420284.3704999997</v>
      </c>
      <c r="E71" s="20">
        <f aca="true" t="shared" si="17" ref="E71:E101">+D71/D$101</f>
        <v>0.10337895588582184</v>
      </c>
      <c r="F71" s="21">
        <f t="shared" si="15"/>
        <v>1</v>
      </c>
      <c r="G71" s="22">
        <f>SUM(G64:G70)</f>
        <v>3723262.2852000003</v>
      </c>
      <c r="H71" s="20">
        <f aca="true" t="shared" si="18" ref="H71:H101">+G71/G$101</f>
        <v>0.15125410598748504</v>
      </c>
      <c r="I71" s="21">
        <f t="shared" si="16"/>
        <v>1</v>
      </c>
      <c r="J71" s="23">
        <f t="shared" si="4"/>
        <v>0.6500440165391117</v>
      </c>
      <c r="K71" s="52"/>
      <c r="L71" s="52"/>
      <c r="M71" s="52"/>
      <c r="N71" s="52"/>
      <c r="O71" s="52"/>
      <c r="P71" s="52"/>
      <c r="BL71" s="5"/>
    </row>
    <row r="72" spans="2:16" ht="12" customHeight="1">
      <c r="B72" s="17"/>
      <c r="C72" s="18" t="s">
        <v>58</v>
      </c>
      <c r="D72" s="19">
        <v>177508.5702</v>
      </c>
      <c r="E72" s="20">
        <f t="shared" si="17"/>
        <v>0.007582022539058127</v>
      </c>
      <c r="F72" s="21">
        <f>+D72/D$81</f>
        <v>0.13081039849817727</v>
      </c>
      <c r="G72" s="22">
        <v>1037310.8423</v>
      </c>
      <c r="H72" s="20">
        <f t="shared" si="18"/>
        <v>0.04213979893570233</v>
      </c>
      <c r="I72" s="21">
        <f>+G72/G$81</f>
        <v>0.17287313637527144</v>
      </c>
      <c r="J72" s="23">
        <f aca="true" t="shared" si="19" ref="J72:J101">+D72/G72</f>
        <v>0.17112379718929308</v>
      </c>
      <c r="K72" s="52"/>
      <c r="L72" s="52"/>
      <c r="M72" s="52"/>
      <c r="N72" s="52"/>
      <c r="O72" s="52"/>
      <c r="P72" s="52"/>
    </row>
    <row r="73" spans="2:16" ht="12" customHeight="1">
      <c r="B73" s="12" t="s">
        <v>85</v>
      </c>
      <c r="C73" s="24" t="s">
        <v>59</v>
      </c>
      <c r="D73" s="25">
        <v>5887.509</v>
      </c>
      <c r="E73" s="26">
        <f t="shared" si="17"/>
        <v>0.00025147645483602446</v>
      </c>
      <c r="F73" s="27">
        <f aca="true" t="shared" si="20" ref="F73:F81">+D73/D$81</f>
        <v>0.00433864910062582</v>
      </c>
      <c r="G73" s="28">
        <v>64875.9563</v>
      </c>
      <c r="H73" s="26">
        <f t="shared" si="18"/>
        <v>0.0026355260571476343</v>
      </c>
      <c r="I73" s="27">
        <f aca="true" t="shared" si="21" ref="I73:I81">+G73/G$81</f>
        <v>0.01081190862331937</v>
      </c>
      <c r="J73" s="29">
        <f t="shared" si="19"/>
        <v>0.09075024609695041</v>
      </c>
      <c r="K73" s="52"/>
      <c r="L73" s="52"/>
      <c r="M73" s="52"/>
      <c r="N73" s="52"/>
      <c r="O73" s="52"/>
      <c r="P73" s="52"/>
    </row>
    <row r="74" spans="2:16" ht="12" customHeight="1">
      <c r="B74" s="12"/>
      <c r="C74" s="24" t="s">
        <v>60</v>
      </c>
      <c r="D74" s="25">
        <v>51393.1155</v>
      </c>
      <c r="E74" s="26">
        <f t="shared" si="17"/>
        <v>0.0021951827995368395</v>
      </c>
      <c r="F74" s="27">
        <f t="shared" si="20"/>
        <v>0.03787284135657948</v>
      </c>
      <c r="G74" s="28">
        <v>1613213.8801</v>
      </c>
      <c r="H74" s="26">
        <f t="shared" si="18"/>
        <v>0.06553533017833588</v>
      </c>
      <c r="I74" s="27">
        <f t="shared" si="21"/>
        <v>0.26885031152152267</v>
      </c>
      <c r="J74" s="29">
        <f t="shared" si="19"/>
        <v>0.031857595656698816</v>
      </c>
      <c r="K74" s="52"/>
      <c r="L74" s="52"/>
      <c r="M74" s="52"/>
      <c r="N74" s="52"/>
      <c r="O74" s="52"/>
      <c r="P74" s="52"/>
    </row>
    <row r="75" spans="2:16" ht="12" customHeight="1">
      <c r="B75" s="12" t="s">
        <v>80</v>
      </c>
      <c r="C75" s="24" t="s">
        <v>61</v>
      </c>
      <c r="D75" s="25">
        <v>25399.2747</v>
      </c>
      <c r="E75" s="26">
        <f t="shared" si="17"/>
        <v>0.001084893383086519</v>
      </c>
      <c r="F75" s="27">
        <f t="shared" si="20"/>
        <v>0.018717345541841745</v>
      </c>
      <c r="G75" s="28">
        <v>340269.8837</v>
      </c>
      <c r="H75" s="26">
        <f t="shared" si="18"/>
        <v>0.013823151073211156</v>
      </c>
      <c r="I75" s="27">
        <f t="shared" si="21"/>
        <v>0.05670770959921726</v>
      </c>
      <c r="J75" s="29">
        <f t="shared" si="19"/>
        <v>0.07464449813722966</v>
      </c>
      <c r="K75" s="52"/>
      <c r="L75" s="52"/>
      <c r="M75" s="52"/>
      <c r="N75" s="52"/>
      <c r="O75" s="52"/>
      <c r="P75" s="52"/>
    </row>
    <row r="76" spans="2:16" ht="12" customHeight="1">
      <c r="B76" s="12"/>
      <c r="C76" s="24" t="s">
        <v>62</v>
      </c>
      <c r="D76" s="25">
        <v>119303.3801</v>
      </c>
      <c r="E76" s="26">
        <f t="shared" si="17"/>
        <v>0.005095871798667774</v>
      </c>
      <c r="F76" s="27">
        <f t="shared" si="20"/>
        <v>0.08791757308098982</v>
      </c>
      <c r="G76" s="28">
        <v>721202.6005</v>
      </c>
      <c r="H76" s="26">
        <f t="shared" si="18"/>
        <v>0.029298192342798426</v>
      </c>
      <c r="I76" s="27">
        <f t="shared" si="21"/>
        <v>0.12019208748844762</v>
      </c>
      <c r="J76" s="29">
        <f t="shared" si="19"/>
        <v>0.1654228368246157</v>
      </c>
      <c r="K76" s="52"/>
      <c r="L76" s="52"/>
      <c r="M76" s="52"/>
      <c r="N76" s="52"/>
      <c r="O76" s="52"/>
      <c r="P76" s="52"/>
    </row>
    <row r="77" spans="2:16" ht="12" customHeight="1">
      <c r="B77" s="12" t="s">
        <v>81</v>
      </c>
      <c r="C77" s="24" t="s">
        <v>63</v>
      </c>
      <c r="D77" s="25">
        <v>98706.3489</v>
      </c>
      <c r="E77" s="26">
        <f t="shared" si="17"/>
        <v>0.004216099319963625</v>
      </c>
      <c r="F77" s="27">
        <f t="shared" si="20"/>
        <v>0.07273911800067624</v>
      </c>
      <c r="G77" s="28">
        <v>573482.9164</v>
      </c>
      <c r="H77" s="26">
        <f t="shared" si="18"/>
        <v>0.02329721603658609</v>
      </c>
      <c r="I77" s="27">
        <f t="shared" si="21"/>
        <v>0.09557384958580567</v>
      </c>
      <c r="J77" s="29">
        <f t="shared" si="19"/>
        <v>0.17211733092176904</v>
      </c>
      <c r="K77" s="52"/>
      <c r="L77" s="52"/>
      <c r="M77" s="52"/>
      <c r="N77" s="52"/>
      <c r="O77" s="52"/>
      <c r="P77" s="52"/>
    </row>
    <row r="78" spans="2:16" ht="12" customHeight="1">
      <c r="B78" s="12"/>
      <c r="C78" s="24" t="s">
        <v>64</v>
      </c>
      <c r="D78" s="25">
        <v>254577.7034</v>
      </c>
      <c r="E78" s="26">
        <f t="shared" si="17"/>
        <v>0.010873919399754451</v>
      </c>
      <c r="F78" s="27">
        <f t="shared" si="20"/>
        <v>0.18760452406880343</v>
      </c>
      <c r="G78" s="28">
        <v>273866.769</v>
      </c>
      <c r="H78" s="26">
        <f t="shared" si="18"/>
        <v>0.011125585610617533</v>
      </c>
      <c r="I78" s="27">
        <f t="shared" si="21"/>
        <v>0.045641292248538516</v>
      </c>
      <c r="J78" s="29">
        <f t="shared" si="19"/>
        <v>0.9295677030461481</v>
      </c>
      <c r="K78" s="52"/>
      <c r="L78" s="52"/>
      <c r="M78" s="52"/>
      <c r="N78" s="52"/>
      <c r="O78" s="52"/>
      <c r="P78" s="52"/>
    </row>
    <row r="79" spans="2:16" ht="12" customHeight="1">
      <c r="B79" s="12" t="s">
        <v>73</v>
      </c>
      <c r="C79" s="24" t="s">
        <v>66</v>
      </c>
      <c r="D79" s="25">
        <v>454545.2585</v>
      </c>
      <c r="E79" s="26">
        <f t="shared" si="17"/>
        <v>0.019415245084144127</v>
      </c>
      <c r="F79" s="27">
        <f t="shared" si="20"/>
        <v>0.33496549678051546</v>
      </c>
      <c r="G79" s="28">
        <v>213100.5206</v>
      </c>
      <c r="H79" s="26">
        <f t="shared" si="18"/>
        <v>0.008657012657137914</v>
      </c>
      <c r="I79" s="27">
        <f t="shared" si="21"/>
        <v>0.035514287383367434</v>
      </c>
      <c r="J79" s="29">
        <f t="shared" si="19"/>
        <v>2.133008672246294</v>
      </c>
      <c r="K79" s="52"/>
      <c r="L79" s="52"/>
      <c r="M79" s="52"/>
      <c r="N79" s="52"/>
      <c r="O79" s="52"/>
      <c r="P79" s="52"/>
    </row>
    <row r="80" spans="2:16" ht="12" customHeight="1">
      <c r="B80" s="12"/>
      <c r="C80" s="38" t="s">
        <v>65</v>
      </c>
      <c r="D80" s="39">
        <v>169670.1205</v>
      </c>
      <c r="E80" s="40">
        <f t="shared" si="17"/>
        <v>0.0072472144662438865</v>
      </c>
      <c r="F80" s="41">
        <f t="shared" si="20"/>
        <v>0.12503405357179062</v>
      </c>
      <c r="G80" s="42">
        <v>1163093.2606</v>
      </c>
      <c r="H80" s="40">
        <f t="shared" si="18"/>
        <v>0.047249593994872705</v>
      </c>
      <c r="I80" s="41">
        <f t="shared" si="21"/>
        <v>0.19383541717451006</v>
      </c>
      <c r="J80" s="43">
        <f t="shared" si="19"/>
        <v>0.14587834548406978</v>
      </c>
      <c r="K80" s="52"/>
      <c r="L80" s="52"/>
      <c r="M80" s="52"/>
      <c r="N80" s="52"/>
      <c r="O80" s="52"/>
      <c r="P80" s="52"/>
    </row>
    <row r="81" spans="1:64" s="44" customFormat="1" ht="12" customHeight="1">
      <c r="A81" s="4"/>
      <c r="B81" s="30"/>
      <c r="C81" s="31" t="s">
        <v>89</v>
      </c>
      <c r="D81" s="39">
        <f>SUM(D72:D80)</f>
        <v>1356991.2808</v>
      </c>
      <c r="E81" s="40">
        <f t="shared" si="17"/>
        <v>0.05796192524529138</v>
      </c>
      <c r="F81" s="41">
        <f t="shared" si="20"/>
        <v>1</v>
      </c>
      <c r="G81" s="42">
        <f>SUM(G72:G80)</f>
        <v>6000416.6295</v>
      </c>
      <c r="H81" s="40">
        <f t="shared" si="18"/>
        <v>0.24376140688640965</v>
      </c>
      <c r="I81" s="41">
        <f t="shared" si="21"/>
        <v>1</v>
      </c>
      <c r="J81" s="43">
        <f t="shared" si="19"/>
        <v>0.2261495100404511</v>
      </c>
      <c r="K81" s="52"/>
      <c r="L81" s="52"/>
      <c r="M81" s="52"/>
      <c r="N81" s="52"/>
      <c r="O81" s="52"/>
      <c r="P81" s="52"/>
      <c r="BL81" s="5"/>
    </row>
    <row r="82" spans="2:16" ht="12" customHeight="1">
      <c r="B82" s="12"/>
      <c r="C82" s="24" t="s">
        <v>98</v>
      </c>
      <c r="D82" s="25">
        <v>10120.866</v>
      </c>
      <c r="E82" s="26">
        <f t="shared" si="17"/>
        <v>0.0004322981929285298</v>
      </c>
      <c r="F82" s="27">
        <f>+D82/D$95</f>
        <v>0.009564892381504849</v>
      </c>
      <c r="G82" s="28">
        <v>332.1641</v>
      </c>
      <c r="H82" s="26">
        <f t="shared" si="18"/>
        <v>1.349386106542822E-05</v>
      </c>
      <c r="I82" s="27">
        <f>+G82/G$95</f>
        <v>0.0018453820992171295</v>
      </c>
      <c r="J82" s="29">
        <f aca="true" t="shared" si="22" ref="J82:J95">+D82/G82</f>
        <v>30.469475780194184</v>
      </c>
      <c r="K82" s="52"/>
      <c r="L82" s="52"/>
      <c r="M82" s="52"/>
      <c r="N82" s="52"/>
      <c r="O82" s="52"/>
      <c r="P82" s="52"/>
    </row>
    <row r="83" spans="2:16" ht="12" customHeight="1">
      <c r="B83" s="12"/>
      <c r="C83" s="24" t="s">
        <v>105</v>
      </c>
      <c r="D83" s="25">
        <v>2106.5856</v>
      </c>
      <c r="E83" s="26">
        <f t="shared" si="17"/>
        <v>8.997976538067618E-05</v>
      </c>
      <c r="F83" s="27">
        <f aca="true" t="shared" si="23" ref="F83:F95">+D83/D$95</f>
        <v>0.0019908636826559923</v>
      </c>
      <c r="G83" s="28">
        <v>856.3463</v>
      </c>
      <c r="H83" s="26">
        <f t="shared" si="18"/>
        <v>3.4788280840986466E-05</v>
      </c>
      <c r="I83" s="27">
        <f aca="true" t="shared" si="24" ref="I83:I95">+G83/G$95</f>
        <v>0.004757546443913782</v>
      </c>
      <c r="J83" s="29">
        <f>+D83/G83</f>
        <v>2.4599692904611135</v>
      </c>
      <c r="K83" s="52"/>
      <c r="L83" s="52"/>
      <c r="M83" s="52"/>
      <c r="N83" s="52"/>
      <c r="O83" s="52"/>
      <c r="P83" s="52"/>
    </row>
    <row r="84" spans="2:16" ht="12" customHeight="1">
      <c r="B84" s="12"/>
      <c r="C84" s="24" t="s">
        <v>99</v>
      </c>
      <c r="D84" s="25">
        <v>401036.7889</v>
      </c>
      <c r="E84" s="26">
        <f t="shared" si="17"/>
        <v>0.01712970798539673</v>
      </c>
      <c r="F84" s="27">
        <f t="shared" si="23"/>
        <v>0.3790064730481343</v>
      </c>
      <c r="G84" s="28">
        <v>64949.286</v>
      </c>
      <c r="H84" s="26">
        <f t="shared" si="18"/>
        <v>0.0026385050087675403</v>
      </c>
      <c r="I84" s="27">
        <f t="shared" si="24"/>
        <v>0.36083444821801547</v>
      </c>
      <c r="J84" s="29">
        <f t="shared" si="22"/>
        <v>6.174614281364078</v>
      </c>
      <c r="K84" s="52"/>
      <c r="L84" s="52"/>
      <c r="M84" s="52"/>
      <c r="N84" s="52"/>
      <c r="O84" s="52"/>
      <c r="P84" s="52"/>
    </row>
    <row r="85" spans="2:16" ht="12" customHeight="1">
      <c r="B85" s="12" t="s">
        <v>114</v>
      </c>
      <c r="C85" s="24" t="s">
        <v>67</v>
      </c>
      <c r="D85" s="25">
        <v>666.9987</v>
      </c>
      <c r="E85" s="26">
        <f t="shared" si="17"/>
        <v>2.8489887396560586E-05</v>
      </c>
      <c r="F85" s="27">
        <f t="shared" si="23"/>
        <v>0.0006303581910978407</v>
      </c>
      <c r="G85" s="28">
        <v>534.142</v>
      </c>
      <c r="H85" s="26">
        <f t="shared" si="18"/>
        <v>2.169902749035781E-05</v>
      </c>
      <c r="I85" s="27">
        <f t="shared" si="24"/>
        <v>0.002967497346161238</v>
      </c>
      <c r="J85" s="29">
        <f t="shared" si="22"/>
        <v>1.248729176885547</v>
      </c>
      <c r="K85" s="52"/>
      <c r="L85" s="52"/>
      <c r="M85" s="52"/>
      <c r="N85" s="52"/>
      <c r="O85" s="52"/>
      <c r="P85" s="52"/>
    </row>
    <row r="86" spans="2:16" ht="12" customHeight="1">
      <c r="B86" s="12"/>
      <c r="C86" s="24" t="s">
        <v>100</v>
      </c>
      <c r="D86" s="25">
        <v>14945.0798</v>
      </c>
      <c r="E86" s="26">
        <f t="shared" si="17"/>
        <v>0.0006383575269856031</v>
      </c>
      <c r="F86" s="27">
        <f t="shared" si="23"/>
        <v>0.014124095696949453</v>
      </c>
      <c r="G86" s="28">
        <v>7446.191</v>
      </c>
      <c r="H86" s="26">
        <f t="shared" si="18"/>
        <v>0.00030249466098426054</v>
      </c>
      <c r="I86" s="27">
        <f t="shared" si="24"/>
        <v>0.041368310358499596</v>
      </c>
      <c r="J86" s="29">
        <f t="shared" si="22"/>
        <v>2.007077148571666</v>
      </c>
      <c r="K86" s="52"/>
      <c r="L86" s="52"/>
      <c r="M86" s="52"/>
      <c r="N86" s="52"/>
      <c r="O86" s="52"/>
      <c r="P86" s="52"/>
    </row>
    <row r="87" spans="2:16" ht="12" customHeight="1">
      <c r="B87" s="12"/>
      <c r="C87" s="24" t="s">
        <v>101</v>
      </c>
      <c r="D87" s="25">
        <v>14461.3114</v>
      </c>
      <c r="E87" s="26">
        <f t="shared" si="17"/>
        <v>0.0006176940575635274</v>
      </c>
      <c r="F87" s="27">
        <f t="shared" si="23"/>
        <v>0.01366690234179854</v>
      </c>
      <c r="G87" s="28">
        <v>5824.1506</v>
      </c>
      <c r="H87" s="26">
        <f t="shared" si="18"/>
        <v>0.00023660076155289025</v>
      </c>
      <c r="I87" s="27">
        <f t="shared" si="24"/>
        <v>0.03235684789652074</v>
      </c>
      <c r="J87" s="29">
        <f t="shared" si="22"/>
        <v>2.482990635578689</v>
      </c>
      <c r="K87" s="52"/>
      <c r="L87" s="52"/>
      <c r="M87" s="52"/>
      <c r="N87" s="52"/>
      <c r="O87" s="52"/>
      <c r="P87" s="52"/>
    </row>
    <row r="88" spans="2:16" ht="12" customHeight="1">
      <c r="B88" s="12" t="s">
        <v>115</v>
      </c>
      <c r="C88" s="24" t="s">
        <v>106</v>
      </c>
      <c r="D88" s="25">
        <v>144303.9372</v>
      </c>
      <c r="E88" s="26">
        <f t="shared" si="17"/>
        <v>0.006163734534577579</v>
      </c>
      <c r="F88" s="27">
        <f t="shared" si="23"/>
        <v>0.13637683075197657</v>
      </c>
      <c r="G88" s="28">
        <v>71831.6626</v>
      </c>
      <c r="H88" s="26">
        <f t="shared" si="18"/>
        <v>0.0029180952283016626</v>
      </c>
      <c r="I88" s="27">
        <f t="shared" si="24"/>
        <v>0.3990704122421555</v>
      </c>
      <c r="J88" s="29">
        <f t="shared" si="22"/>
        <v>2.008918239907202</v>
      </c>
      <c r="K88" s="52"/>
      <c r="L88" s="52"/>
      <c r="M88" s="52"/>
      <c r="N88" s="52"/>
      <c r="O88" s="52"/>
      <c r="P88" s="52"/>
    </row>
    <row r="89" spans="2:16" ht="12" customHeight="1">
      <c r="B89" s="12"/>
      <c r="C89" s="24" t="s">
        <v>102</v>
      </c>
      <c r="D89" s="25">
        <v>34658.7368</v>
      </c>
      <c r="E89" s="26">
        <f t="shared" si="17"/>
        <v>0.0014803979509090957</v>
      </c>
      <c r="F89" s="27">
        <f t="shared" si="23"/>
        <v>0.03275481441715578</v>
      </c>
      <c r="G89" s="28">
        <v>4603.7571</v>
      </c>
      <c r="H89" s="26">
        <f t="shared" si="18"/>
        <v>0.00018702339803241446</v>
      </c>
      <c r="I89" s="27">
        <f t="shared" si="24"/>
        <v>0.025576788525562406</v>
      </c>
      <c r="J89" s="29">
        <f t="shared" si="22"/>
        <v>7.528359130849888</v>
      </c>
      <c r="K89" s="52"/>
      <c r="L89" s="52"/>
      <c r="M89" s="52"/>
      <c r="N89" s="52"/>
      <c r="O89" s="52"/>
      <c r="P89" s="52"/>
    </row>
    <row r="90" spans="2:16" ht="12" customHeight="1">
      <c r="B90" s="12"/>
      <c r="C90" s="24" t="s">
        <v>107</v>
      </c>
      <c r="D90" s="25">
        <v>17677.2496</v>
      </c>
      <c r="E90" s="26">
        <f t="shared" si="17"/>
        <v>0.0007550582191313052</v>
      </c>
      <c r="F90" s="27">
        <f t="shared" si="23"/>
        <v>0.01670617811015378</v>
      </c>
      <c r="G90" s="28">
        <v>3989.898</v>
      </c>
      <c r="H90" s="26">
        <f t="shared" si="18"/>
        <v>0.00016208593667175328</v>
      </c>
      <c r="I90" s="27">
        <f t="shared" si="24"/>
        <v>0.022166412164656646</v>
      </c>
      <c r="J90" s="29">
        <f t="shared" si="22"/>
        <v>4.430501631871291</v>
      </c>
      <c r="K90" s="52"/>
      <c r="L90" s="52"/>
      <c r="M90" s="52"/>
      <c r="N90" s="52"/>
      <c r="O90" s="52"/>
      <c r="P90" s="52"/>
    </row>
    <row r="91" spans="2:16" ht="12" customHeight="1">
      <c r="B91" s="12" t="s">
        <v>116</v>
      </c>
      <c r="C91" s="24" t="s">
        <v>108</v>
      </c>
      <c r="D91" s="25">
        <v>15477.8735</v>
      </c>
      <c r="E91" s="26">
        <f t="shared" si="17"/>
        <v>0.0006611150413834526</v>
      </c>
      <c r="F91" s="27">
        <f t="shared" si="23"/>
        <v>0.014627621225500447</v>
      </c>
      <c r="G91" s="28">
        <v>3480.6687</v>
      </c>
      <c r="H91" s="26">
        <f t="shared" si="18"/>
        <v>0.00014139896470625408</v>
      </c>
      <c r="I91" s="27">
        <f t="shared" si="24"/>
        <v>0.01933732065652296</v>
      </c>
      <c r="J91" s="29">
        <f t="shared" si="22"/>
        <v>4.446810321246604</v>
      </c>
      <c r="K91" s="52"/>
      <c r="L91" s="52"/>
      <c r="M91" s="52"/>
      <c r="N91" s="52"/>
      <c r="O91" s="52"/>
      <c r="P91" s="52"/>
    </row>
    <row r="92" spans="2:16" ht="12" customHeight="1">
      <c r="B92" s="12"/>
      <c r="C92" s="24" t="s">
        <v>109</v>
      </c>
      <c r="D92" s="25">
        <v>181272.8176</v>
      </c>
      <c r="E92" s="26">
        <f t="shared" si="17"/>
        <v>0.007742806937226814</v>
      </c>
      <c r="F92" s="27">
        <f t="shared" si="23"/>
        <v>0.17131488471798345</v>
      </c>
      <c r="G92" s="28">
        <v>2676.3872</v>
      </c>
      <c r="H92" s="26">
        <f t="shared" si="18"/>
        <v>0.00010872576848036994</v>
      </c>
      <c r="I92" s="27">
        <f t="shared" si="24"/>
        <v>0.014869027174983255</v>
      </c>
      <c r="J92" s="29">
        <f>+D92/G92</f>
        <v>67.73041568873144</v>
      </c>
      <c r="K92" s="52"/>
      <c r="L92" s="52"/>
      <c r="M92" s="52"/>
      <c r="N92" s="52"/>
      <c r="O92" s="52"/>
      <c r="P92" s="52"/>
    </row>
    <row r="93" spans="2:16" ht="12" customHeight="1">
      <c r="B93" s="12"/>
      <c r="C93" s="24" t="s">
        <v>110</v>
      </c>
      <c r="D93" s="25">
        <v>18870.5993</v>
      </c>
      <c r="E93" s="26">
        <f t="shared" si="17"/>
        <v>0.0008060304302881176</v>
      </c>
      <c r="F93" s="27">
        <f t="shared" si="23"/>
        <v>0.017833973049243095</v>
      </c>
      <c r="G93" s="28">
        <v>279.1754</v>
      </c>
      <c r="H93" s="26">
        <f t="shared" si="18"/>
        <v>1.1341243862552724E-05</v>
      </c>
      <c r="I93" s="27">
        <f t="shared" si="24"/>
        <v>0.0015509962867804854</v>
      </c>
      <c r="J93" s="29">
        <f t="shared" si="22"/>
        <v>67.59406201262719</v>
      </c>
      <c r="K93" s="52"/>
      <c r="L93" s="52"/>
      <c r="M93" s="52"/>
      <c r="N93" s="52"/>
      <c r="O93" s="52"/>
      <c r="P93" s="52"/>
    </row>
    <row r="94" spans="2:16" ht="12" customHeight="1">
      <c r="B94" s="12"/>
      <c r="C94" s="38" t="s">
        <v>103</v>
      </c>
      <c r="D94" s="25">
        <v>202527.6453</v>
      </c>
      <c r="E94" s="26">
        <f t="shared" si="17"/>
        <v>0.008650676244627708</v>
      </c>
      <c r="F94" s="27">
        <f t="shared" si="23"/>
        <v>0.1914021123858459</v>
      </c>
      <c r="G94" s="28">
        <v>13193.6361</v>
      </c>
      <c r="H94" s="26">
        <f t="shared" si="18"/>
        <v>0.0005359793321470267</v>
      </c>
      <c r="I94" s="27">
        <f t="shared" si="24"/>
        <v>0.07329901058701076</v>
      </c>
      <c r="J94" s="29">
        <f t="shared" si="22"/>
        <v>15.350404070944476</v>
      </c>
      <c r="K94" s="52"/>
      <c r="L94" s="52"/>
      <c r="M94" s="52"/>
      <c r="N94" s="52"/>
      <c r="O94" s="52"/>
      <c r="P94" s="52"/>
    </row>
    <row r="95" spans="1:64" s="44" customFormat="1" ht="12" customHeight="1">
      <c r="A95" s="4"/>
      <c r="B95" s="30"/>
      <c r="C95" s="31" t="s">
        <v>89</v>
      </c>
      <c r="D95" s="32">
        <f>SUM(D82:D94)</f>
        <v>1058126.4897</v>
      </c>
      <c r="E95" s="33">
        <f t="shared" si="17"/>
        <v>0.0451963467737957</v>
      </c>
      <c r="F95" s="34">
        <f t="shared" si="23"/>
        <v>1</v>
      </c>
      <c r="G95" s="32">
        <f>SUM(G82:G94)</f>
        <v>179997.4651</v>
      </c>
      <c r="H95" s="33">
        <f t="shared" si="18"/>
        <v>0.007312231472903497</v>
      </c>
      <c r="I95" s="34">
        <f t="shared" si="24"/>
        <v>1</v>
      </c>
      <c r="J95" s="36">
        <f t="shared" si="22"/>
        <v>5.878563284833726</v>
      </c>
      <c r="K95" s="52"/>
      <c r="L95" s="52"/>
      <c r="M95" s="52"/>
      <c r="N95" s="52"/>
      <c r="O95" s="52"/>
      <c r="P95" s="52"/>
      <c r="BL95" s="5"/>
    </row>
    <row r="96" spans="2:16" ht="12" customHeight="1">
      <c r="B96" s="12"/>
      <c r="C96" s="24" t="s">
        <v>111</v>
      </c>
      <c r="D96" s="25">
        <v>345016.8768</v>
      </c>
      <c r="E96" s="26">
        <f t="shared" si="17"/>
        <v>0.014736898242747726</v>
      </c>
      <c r="F96" s="27">
        <f>+D96/D$100</f>
        <v>0.6033662193534922</v>
      </c>
      <c r="G96" s="28">
        <v>57397.45</v>
      </c>
      <c r="H96" s="26">
        <f t="shared" si="18"/>
        <v>0.0023317186168218145</v>
      </c>
      <c r="I96" s="27">
        <f>+G96/G$100</f>
        <v>0.13573315518228968</v>
      </c>
      <c r="J96" s="29">
        <f t="shared" si="19"/>
        <v>6.011014022399951</v>
      </c>
      <c r="K96" s="52"/>
      <c r="L96" s="52"/>
      <c r="M96" s="52"/>
      <c r="N96" s="52"/>
      <c r="O96" s="52"/>
      <c r="P96" s="52"/>
    </row>
    <row r="97" spans="2:16" ht="12" customHeight="1">
      <c r="B97" s="12" t="s">
        <v>86</v>
      </c>
      <c r="C97" s="24" t="s">
        <v>112</v>
      </c>
      <c r="D97" s="25">
        <v>14505.3232</v>
      </c>
      <c r="E97" s="26">
        <f t="shared" si="17"/>
        <v>0.0006195739581182361</v>
      </c>
      <c r="F97" s="27">
        <f>+D97/D$100</f>
        <v>0.0253669388606688</v>
      </c>
      <c r="G97" s="28">
        <v>6323.0564</v>
      </c>
      <c r="H97" s="26">
        <f t="shared" si="18"/>
        <v>0.00025686835082559107</v>
      </c>
      <c r="I97" s="27">
        <f>+G97/G$100</f>
        <v>0.014952726916745778</v>
      </c>
      <c r="J97" s="29">
        <f t="shared" si="19"/>
        <v>2.294036662396369</v>
      </c>
      <c r="K97" s="52"/>
      <c r="L97" s="52"/>
      <c r="M97" s="52"/>
      <c r="N97" s="52"/>
      <c r="O97" s="52"/>
      <c r="P97" s="52"/>
    </row>
    <row r="98" spans="2:16" ht="12" customHeight="1">
      <c r="B98" s="12" t="s">
        <v>87</v>
      </c>
      <c r="C98" s="24" t="s">
        <v>104</v>
      </c>
      <c r="D98" s="25">
        <v>114643.8241</v>
      </c>
      <c r="E98" s="26">
        <f t="shared" si="17"/>
        <v>0.004896845585036521</v>
      </c>
      <c r="F98" s="27">
        <f>+D98/D$100</f>
        <v>0.2004893539151177</v>
      </c>
      <c r="G98" s="28">
        <v>98875.2925</v>
      </c>
      <c r="H98" s="26">
        <f t="shared" si="18"/>
        <v>0.0040167178204946795</v>
      </c>
      <c r="I98" s="27">
        <f>+G98/G$100</f>
        <v>0.2338197153461832</v>
      </c>
      <c r="J98" s="29">
        <f t="shared" si="19"/>
        <v>1.1594789881405407</v>
      </c>
      <c r="K98" s="52"/>
      <c r="L98" s="52"/>
      <c r="M98" s="52"/>
      <c r="N98" s="52"/>
      <c r="O98" s="52"/>
      <c r="P98" s="52"/>
    </row>
    <row r="99" spans="2:16" ht="12" customHeight="1">
      <c r="B99" s="12" t="s">
        <v>73</v>
      </c>
      <c r="C99" s="38" t="s">
        <v>113</v>
      </c>
      <c r="D99" s="25">
        <v>97653.9846</v>
      </c>
      <c r="E99" s="26">
        <f t="shared" si="17"/>
        <v>0.004171149096811526</v>
      </c>
      <c r="F99" s="27">
        <f>+D99/D$100</f>
        <v>0.1707774878707213</v>
      </c>
      <c r="G99" s="28">
        <v>260273.985</v>
      </c>
      <c r="H99" s="26">
        <f t="shared" si="18"/>
        <v>0.01057339126213624</v>
      </c>
      <c r="I99" s="27">
        <f>+G99/G$100</f>
        <v>0.6154944025547814</v>
      </c>
      <c r="J99" s="29">
        <f t="shared" si="19"/>
        <v>0.37519687032878063</v>
      </c>
      <c r="K99" s="52"/>
      <c r="L99" s="52"/>
      <c r="M99" s="52"/>
      <c r="N99" s="52"/>
      <c r="O99" s="52"/>
      <c r="P99" s="52"/>
    </row>
    <row r="100" spans="1:64" s="44" customFormat="1" ht="12" customHeight="1">
      <c r="A100" s="4"/>
      <c r="B100" s="30"/>
      <c r="C100" s="31" t="s">
        <v>89</v>
      </c>
      <c r="D100" s="32">
        <f>SUM(D96:D99)</f>
        <v>571820.0087</v>
      </c>
      <c r="E100" s="33">
        <f t="shared" si="17"/>
        <v>0.02442446688271401</v>
      </c>
      <c r="F100" s="34">
        <f>+D100/D$100</f>
        <v>1</v>
      </c>
      <c r="G100" s="32">
        <f>SUM(G96:G99)</f>
        <v>422869.7839</v>
      </c>
      <c r="H100" s="33">
        <f t="shared" si="18"/>
        <v>0.017178696050278323</v>
      </c>
      <c r="I100" s="34">
        <f>+G100/G$100</f>
        <v>1</v>
      </c>
      <c r="J100" s="36">
        <f t="shared" si="19"/>
        <v>1.352236623355486</v>
      </c>
      <c r="K100" s="52"/>
      <c r="L100" s="52"/>
      <c r="M100" s="52"/>
      <c r="N100" s="52"/>
      <c r="O100" s="52"/>
      <c r="P100" s="52"/>
      <c r="BL100" s="5"/>
    </row>
    <row r="101" spans="1:64" s="44" customFormat="1" ht="12" customHeight="1">
      <c r="A101" s="4"/>
      <c r="B101" s="59" t="s">
        <v>95</v>
      </c>
      <c r="C101" s="60"/>
      <c r="D101" s="45">
        <f>SUM(D7:D100)/2</f>
        <v>23411770.314000003</v>
      </c>
      <c r="E101" s="46">
        <f t="shared" si="17"/>
        <v>1</v>
      </c>
      <c r="F101" s="47" t="s">
        <v>96</v>
      </c>
      <c r="G101" s="45">
        <f>SUM(G7:G100)/2</f>
        <v>24615941.900499996</v>
      </c>
      <c r="H101" s="46">
        <f t="shared" si="18"/>
        <v>1</v>
      </c>
      <c r="I101" s="47" t="s">
        <v>96</v>
      </c>
      <c r="J101" s="48">
        <f t="shared" si="19"/>
        <v>0.9510816367958874</v>
      </c>
      <c r="K101" s="52"/>
      <c r="L101" s="52"/>
      <c r="M101" s="52"/>
      <c r="N101" s="52"/>
      <c r="O101" s="52"/>
      <c r="P101" s="52"/>
      <c r="BL101" s="5"/>
    </row>
    <row r="102" spans="2:4" ht="13.5" customHeight="1">
      <c r="B102" s="13"/>
      <c r="C102" s="13"/>
      <c r="D102" s="28"/>
    </row>
    <row r="103" spans="2:4" ht="13.5" customHeight="1">
      <c r="B103" s="13"/>
      <c r="C103" s="13"/>
      <c r="D103" s="28"/>
    </row>
    <row r="104" spans="2:4" ht="13.5" customHeight="1">
      <c r="B104" s="13"/>
      <c r="C104" s="13"/>
      <c r="D104" s="28"/>
    </row>
    <row r="105" spans="2:4" ht="13.5" customHeight="1">
      <c r="B105" s="13"/>
      <c r="C105" s="13"/>
      <c r="D105" s="28"/>
    </row>
    <row r="106" spans="2:4" ht="13.5" customHeight="1">
      <c r="B106" s="13"/>
      <c r="C106" s="13"/>
      <c r="D106" s="28"/>
    </row>
    <row r="107" spans="2:4" ht="13.5" customHeight="1">
      <c r="B107" s="13"/>
      <c r="C107" s="13"/>
      <c r="D107" s="28"/>
    </row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</sheetData>
  <mergeCells count="6">
    <mergeCell ref="D5:F5"/>
    <mergeCell ref="G5:I5"/>
    <mergeCell ref="B101:C101"/>
    <mergeCell ref="B6:C6"/>
    <mergeCell ref="E6:F6"/>
    <mergeCell ref="H6:I6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