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'Sheet1'!$B$2:$T$66</definedName>
  </definedNames>
  <calcPr fullCalcOnLoad="1"/>
</workbook>
</file>

<file path=xl/sharedStrings.xml><?xml version="1.0" encoding="utf-8"?>
<sst xmlns="http://schemas.openxmlformats.org/spreadsheetml/2006/main" count="94" uniqueCount="86">
  <si>
    <t>鉱</t>
  </si>
  <si>
    <t>業</t>
  </si>
  <si>
    <t>計</t>
  </si>
  <si>
    <t>その他</t>
  </si>
  <si>
    <t>鉄　　　　道</t>
  </si>
  <si>
    <t>鉄　　道　　　コンテナ</t>
  </si>
  <si>
    <t>車　扱　　　　その他</t>
  </si>
  <si>
    <t>自家用　　　トラック</t>
  </si>
  <si>
    <t>一車貸切</t>
  </si>
  <si>
    <t>宅配便等　　混載</t>
  </si>
  <si>
    <t>トレーラー</t>
  </si>
  <si>
    <t>営　業　用　ト　ラ　ッ　ク</t>
  </si>
  <si>
    <t>ト　　　　　　　ラ　　　　　　　ッ　　　　　　　ク</t>
  </si>
  <si>
    <t>フェリー</t>
  </si>
  <si>
    <t>コンテナ船</t>
  </si>
  <si>
    <t>ＲＯＲＯ船</t>
  </si>
  <si>
    <t>その他　　　　船　舶</t>
  </si>
  <si>
    <t>海　　　　　　　運</t>
  </si>
  <si>
    <t>航　空</t>
  </si>
  <si>
    <t>合　計</t>
  </si>
  <si>
    <t>製</t>
  </si>
  <si>
    <t>造</t>
  </si>
  <si>
    <t>業</t>
  </si>
  <si>
    <t>卸</t>
  </si>
  <si>
    <t>売</t>
  </si>
  <si>
    <t>業</t>
  </si>
  <si>
    <t>合　　　　　　　　　計</t>
  </si>
  <si>
    <t>倉</t>
  </si>
  <si>
    <t>庫</t>
  </si>
  <si>
    <t>表Ⅰ－２－８　発産業業種・代表輸送機関別流動量　－重量－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</si>
  <si>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</si>
  <si>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</si>
  <si>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</si>
  <si>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</si>
  <si>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</si>
  <si>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</si>
  <si>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</si>
  <si>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</si>
  <si>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</si>
  <si>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</si>
  <si>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</si>
  <si>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</si>
  <si>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</si>
  <si>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</si>
  <si>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</si>
  <si>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</si>
  <si>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</si>
  <si>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</si>
  <si>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</si>
  <si>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</si>
  <si>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</si>
  <si>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</si>
  <si>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</si>
  <si>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</si>
  <si>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</si>
  <si>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>繊維</t>
  </si>
  <si>
    <t>化学</t>
  </si>
  <si>
    <t>鉄鋼</t>
  </si>
  <si>
    <t>一般機械器具</t>
  </si>
  <si>
    <t>自動車</t>
  </si>
  <si>
    <t>電気機械器具</t>
  </si>
  <si>
    <t>その他の機械器具</t>
  </si>
  <si>
    <t>（３日間調査　単位：トン）</t>
  </si>
  <si>
    <t xml:space="preserve">代 表 輸 送 機 関 </t>
  </si>
  <si>
    <t>発　産　業　業　種</t>
  </si>
  <si>
    <t>パルプ・紙・紙加工品</t>
  </si>
  <si>
    <t>１・２・３ 類</t>
  </si>
  <si>
    <t>採石業、砂・砂利・玉石採取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</si>
  <si>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</si>
  <si>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</si>
  <si>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</si>
  <si>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</si>
  <si>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</si>
  <si>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</si>
  <si>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</si>
  <si>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</si>
  <si>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</si>
  <si>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医薬品・化粧品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</si>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</sst>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11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38" fontId="2" fillId="0" borderId="2" xfId="17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4" xfId="17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2" fillId="0" borderId="5" xfId="17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185" fontId="2" fillId="0" borderId="7" xfId="17" applyNumberFormat="1" applyFont="1" applyBorder="1" applyAlignment="1">
      <alignment vertical="center"/>
    </xf>
    <xf numFmtId="185" fontId="2" fillId="0" borderId="16" xfId="17" applyNumberFormat="1" applyFont="1" applyBorder="1" applyAlignment="1">
      <alignment vertical="center"/>
    </xf>
    <xf numFmtId="185" fontId="2" fillId="0" borderId="4" xfId="17" applyNumberFormat="1" applyFont="1" applyBorder="1" applyAlignment="1">
      <alignment vertical="center"/>
    </xf>
    <xf numFmtId="185" fontId="2" fillId="0" borderId="17" xfId="17" applyNumberFormat="1" applyFont="1" applyBorder="1" applyAlignment="1">
      <alignment vertical="center"/>
    </xf>
    <xf numFmtId="185" fontId="2" fillId="0" borderId="18" xfId="17" applyNumberFormat="1" applyFont="1" applyBorder="1" applyAlignment="1">
      <alignment vertical="center"/>
    </xf>
    <xf numFmtId="185" fontId="2" fillId="0" borderId="19" xfId="17" applyNumberFormat="1" applyFont="1" applyBorder="1" applyAlignment="1">
      <alignment vertical="center"/>
    </xf>
    <xf numFmtId="185" fontId="2" fillId="0" borderId="15" xfId="17" applyNumberFormat="1" applyFont="1" applyBorder="1" applyAlignment="1">
      <alignment vertical="center"/>
    </xf>
    <xf numFmtId="185" fontId="2" fillId="0" borderId="11" xfId="17" applyNumberFormat="1" applyFont="1" applyBorder="1" applyAlignment="1">
      <alignment vertical="center"/>
    </xf>
    <xf numFmtId="185" fontId="2" fillId="0" borderId="20" xfId="17" applyNumberFormat="1" applyFont="1" applyBorder="1" applyAlignment="1">
      <alignment vertical="center"/>
    </xf>
    <xf numFmtId="185" fontId="2" fillId="0" borderId="21" xfId="17" applyNumberFormat="1" applyFont="1" applyFill="1" applyBorder="1" applyAlignment="1">
      <alignment vertical="center"/>
    </xf>
    <xf numFmtId="185" fontId="2" fillId="0" borderId="21" xfId="17" applyNumberFormat="1" applyFont="1" applyBorder="1" applyAlignment="1">
      <alignment vertical="center"/>
    </xf>
    <xf numFmtId="185" fontId="2" fillId="0" borderId="22" xfId="17" applyNumberFormat="1" applyFont="1" applyBorder="1" applyAlignment="1">
      <alignment vertical="center"/>
    </xf>
    <xf numFmtId="185" fontId="2" fillId="0" borderId="0" xfId="17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85" fontId="2" fillId="0" borderId="0" xfId="17" applyNumberFormat="1" applyFont="1" applyAlignment="1">
      <alignment vertical="center"/>
    </xf>
    <xf numFmtId="185" fontId="2" fillId="0" borderId="23" xfId="17" applyNumberFormat="1" applyFont="1" applyBorder="1" applyAlignment="1">
      <alignment horizontal="center" vertical="center"/>
    </xf>
    <xf numFmtId="185" fontId="2" fillId="0" borderId="4" xfId="17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38" fontId="2" fillId="0" borderId="0" xfId="17" applyNumberFormat="1" applyFont="1" applyFill="1" applyAlignment="1">
      <alignment horizontal="distributed" vertical="center"/>
    </xf>
    <xf numFmtId="185" fontId="2" fillId="0" borderId="10" xfId="17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5" fontId="2" fillId="0" borderId="13" xfId="17" applyNumberFormat="1" applyFont="1" applyBorder="1" applyAlignment="1">
      <alignment vertical="center"/>
    </xf>
    <xf numFmtId="185" fontId="2" fillId="0" borderId="10" xfId="17" applyNumberFormat="1" applyFont="1" applyBorder="1" applyAlignment="1">
      <alignment vertical="center"/>
    </xf>
    <xf numFmtId="185" fontId="2" fillId="0" borderId="24" xfId="17" applyNumberFormat="1" applyFont="1" applyBorder="1" applyAlignment="1">
      <alignment vertical="center"/>
    </xf>
    <xf numFmtId="185" fontId="2" fillId="0" borderId="25" xfId="17" applyNumberFormat="1" applyFont="1" applyBorder="1" applyAlignment="1">
      <alignment vertical="center"/>
    </xf>
    <xf numFmtId="38" fontId="2" fillId="0" borderId="0" xfId="17" applyNumberFormat="1" applyFont="1" applyFill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85" fontId="2" fillId="0" borderId="10" xfId="17" applyNumberFormat="1" applyFont="1" applyBorder="1" applyAlignment="1">
      <alignment horizontal="center" vertical="center"/>
    </xf>
    <xf numFmtId="185" fontId="2" fillId="0" borderId="2" xfId="17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8" xfId="17" applyNumberFormat="1" applyFont="1" applyBorder="1" applyAlignment="1">
      <alignment horizontal="center" vertical="center"/>
    </xf>
    <xf numFmtId="38" fontId="2" fillId="0" borderId="29" xfId="17" applyNumberFormat="1" applyFont="1" applyBorder="1" applyAlignment="1">
      <alignment horizontal="center" vertical="center"/>
    </xf>
    <xf numFmtId="38" fontId="2" fillId="0" borderId="13" xfId="17" applyNumberFormat="1" applyFont="1" applyBorder="1" applyAlignment="1">
      <alignment horizontal="center" vertical="center" wrapText="1"/>
    </xf>
    <xf numFmtId="38" fontId="2" fillId="0" borderId="10" xfId="17" applyNumberFormat="1" applyFont="1" applyBorder="1" applyAlignment="1">
      <alignment horizontal="center" vertical="center" wrapText="1"/>
    </xf>
    <xf numFmtId="38" fontId="2" fillId="0" borderId="11" xfId="17" applyNumberFormat="1" applyFont="1" applyBorder="1" applyAlignment="1">
      <alignment horizontal="center" vertical="center" wrapText="1"/>
    </xf>
    <xf numFmtId="38" fontId="2" fillId="0" borderId="7" xfId="17" applyNumberFormat="1" applyFont="1" applyBorder="1" applyAlignment="1">
      <alignment horizontal="center" vertical="center" wrapText="1"/>
    </xf>
    <xf numFmtId="38" fontId="2" fillId="0" borderId="4" xfId="17" applyNumberFormat="1" applyFont="1" applyBorder="1" applyAlignment="1">
      <alignment horizontal="center" vertical="center" wrapText="1"/>
    </xf>
    <xf numFmtId="38" fontId="2" fillId="0" borderId="15" xfId="17" applyNumberFormat="1" applyFont="1" applyBorder="1" applyAlignment="1">
      <alignment horizontal="center" vertical="center" wrapText="1"/>
    </xf>
    <xf numFmtId="38" fontId="2" fillId="0" borderId="10" xfId="17" applyNumberFormat="1" applyFont="1" applyBorder="1" applyAlignment="1">
      <alignment horizontal="center" vertical="center"/>
    </xf>
    <xf numFmtId="38" fontId="2" fillId="0" borderId="11" xfId="17" applyNumberFormat="1" applyFont="1" applyBorder="1" applyAlignment="1">
      <alignment horizontal="center" vertical="center"/>
    </xf>
    <xf numFmtId="38" fontId="2" fillId="0" borderId="18" xfId="17" applyNumberFormat="1" applyFont="1" applyBorder="1" applyAlignment="1">
      <alignment horizontal="center" vertical="center"/>
    </xf>
    <xf numFmtId="38" fontId="2" fillId="0" borderId="30" xfId="17" applyNumberFormat="1" applyFont="1" applyBorder="1" applyAlignment="1">
      <alignment horizontal="center" vertical="center"/>
    </xf>
    <xf numFmtId="38" fontId="2" fillId="0" borderId="4" xfId="17" applyNumberFormat="1" applyFont="1" applyBorder="1" applyAlignment="1">
      <alignment horizontal="center" vertical="center"/>
    </xf>
    <xf numFmtId="38" fontId="2" fillId="0" borderId="15" xfId="17" applyNumberFormat="1" applyFont="1" applyBorder="1" applyAlignment="1">
      <alignment horizontal="center" vertical="center"/>
    </xf>
    <xf numFmtId="185" fontId="2" fillId="0" borderId="28" xfId="17" applyNumberFormat="1" applyFont="1" applyBorder="1" applyAlignment="1">
      <alignment horizontal="center" vertical="center"/>
    </xf>
    <xf numFmtId="185" fontId="2" fillId="0" borderId="29" xfId="17" applyNumberFormat="1" applyFont="1" applyBorder="1" applyAlignment="1">
      <alignment horizontal="center" vertical="center"/>
    </xf>
    <xf numFmtId="185" fontId="2" fillId="0" borderId="31" xfId="17" applyNumberFormat="1" applyFont="1" applyBorder="1" applyAlignment="1">
      <alignment horizontal="center" vertical="center"/>
    </xf>
    <xf numFmtId="185" fontId="2" fillId="0" borderId="11" xfId="17" applyNumberFormat="1" applyFont="1" applyBorder="1" applyAlignment="1">
      <alignment horizontal="center" vertical="center"/>
    </xf>
    <xf numFmtId="185" fontId="2" fillId="0" borderId="32" xfId="17" applyNumberFormat="1" applyFont="1" applyBorder="1" applyAlignment="1">
      <alignment horizontal="center" vertical="center"/>
    </xf>
    <xf numFmtId="185" fontId="2" fillId="0" borderId="17" xfId="17" applyNumberFormat="1" applyFont="1" applyBorder="1" applyAlignment="1">
      <alignment horizontal="center" vertical="center"/>
    </xf>
    <xf numFmtId="185" fontId="2" fillId="0" borderId="20" xfId="17" applyNumberFormat="1" applyFont="1" applyBorder="1" applyAlignment="1">
      <alignment horizontal="center" vertical="center"/>
    </xf>
    <xf numFmtId="185" fontId="2" fillId="0" borderId="13" xfId="17" applyNumberFormat="1" applyFont="1" applyBorder="1" applyAlignment="1">
      <alignment horizontal="center" vertical="center" wrapText="1"/>
    </xf>
    <xf numFmtId="185" fontId="2" fillId="0" borderId="10" xfId="17" applyNumberFormat="1" applyFont="1" applyBorder="1" applyAlignment="1">
      <alignment horizontal="center" vertical="center" wrapText="1"/>
    </xf>
    <xf numFmtId="185" fontId="2" fillId="0" borderId="11" xfId="17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70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3.59765625" style="1" customWidth="1"/>
    <col min="4" max="11" width="9.5" style="2" customWidth="1"/>
    <col min="12" max="12" width="9.5" style="3" customWidth="1"/>
    <col min="13" max="20" width="9.5" style="27" customWidth="1"/>
    <col min="21" max="65" width="9" style="3" customWidth="1"/>
    <col min="66" max="66" width="9" style="4" customWidth="1"/>
    <col min="67" max="16384" width="9" style="3" customWidth="1"/>
  </cols>
  <sheetData>
    <row r="1" spans="2:7" s="46" customFormat="1" ht="13.5" customHeight="1">
      <c r="B1" s="47"/>
      <c r="D1" s="49"/>
      <c r="G1" s="48"/>
    </row>
    <row r="2" spans="2:12" s="51" customFormat="1" ht="13.5">
      <c r="B2" s="52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2" customHeight="1"/>
    <row r="4" spans="3:66" ht="12" customHeight="1">
      <c r="C4" s="5"/>
      <c r="K4" s="6"/>
      <c r="L4" s="28"/>
      <c r="M4" s="43"/>
      <c r="N4" s="43"/>
      <c r="O4" s="43"/>
      <c r="P4" s="43"/>
      <c r="Q4" s="43"/>
      <c r="R4" s="43"/>
      <c r="S4" s="42"/>
      <c r="T4" s="57" t="s">
        <v>62</v>
      </c>
      <c r="BN4" s="3"/>
    </row>
    <row r="5" spans="2:66" ht="12" customHeight="1">
      <c r="B5" s="7"/>
      <c r="C5" s="58" t="s">
        <v>63</v>
      </c>
      <c r="D5" s="65" t="s">
        <v>4</v>
      </c>
      <c r="E5" s="66"/>
      <c r="F5" s="8"/>
      <c r="G5" s="65" t="s">
        <v>12</v>
      </c>
      <c r="H5" s="66"/>
      <c r="I5" s="66"/>
      <c r="J5" s="66"/>
      <c r="K5" s="66"/>
      <c r="L5" s="66"/>
      <c r="M5" s="60"/>
      <c r="N5" s="79" t="s">
        <v>17</v>
      </c>
      <c r="O5" s="80"/>
      <c r="P5" s="80"/>
      <c r="Q5" s="44"/>
      <c r="R5" s="81" t="s">
        <v>18</v>
      </c>
      <c r="S5" s="81" t="s">
        <v>3</v>
      </c>
      <c r="T5" s="83" t="s">
        <v>19</v>
      </c>
      <c r="BN5" s="3"/>
    </row>
    <row r="6" spans="2:66" ht="12" customHeight="1">
      <c r="B6" s="9"/>
      <c r="C6" s="10"/>
      <c r="D6" s="67" t="s">
        <v>5</v>
      </c>
      <c r="E6" s="67" t="s">
        <v>6</v>
      </c>
      <c r="F6" s="3"/>
      <c r="G6" s="67" t="s">
        <v>7</v>
      </c>
      <c r="H6" s="75" t="s">
        <v>11</v>
      </c>
      <c r="I6" s="76"/>
      <c r="J6" s="76"/>
      <c r="K6" s="14"/>
      <c r="L6" s="70" t="s">
        <v>13</v>
      </c>
      <c r="M6" s="50"/>
      <c r="N6" s="86" t="s">
        <v>14</v>
      </c>
      <c r="O6" s="86" t="s">
        <v>15</v>
      </c>
      <c r="P6" s="86" t="s">
        <v>16</v>
      </c>
      <c r="Q6" s="42"/>
      <c r="R6" s="59"/>
      <c r="S6" s="59"/>
      <c r="T6" s="84"/>
      <c r="BN6" s="3"/>
    </row>
    <row r="7" spans="2:66" ht="12" customHeight="1">
      <c r="B7" s="9"/>
      <c r="C7" s="10"/>
      <c r="D7" s="68"/>
      <c r="E7" s="68"/>
      <c r="F7" s="11" t="s">
        <v>2</v>
      </c>
      <c r="G7" s="68"/>
      <c r="H7" s="68" t="s">
        <v>9</v>
      </c>
      <c r="I7" s="73" t="s">
        <v>8</v>
      </c>
      <c r="J7" s="73" t="s">
        <v>10</v>
      </c>
      <c r="K7" s="77" t="s">
        <v>2</v>
      </c>
      <c r="L7" s="71"/>
      <c r="M7" s="50" t="s">
        <v>2</v>
      </c>
      <c r="N7" s="87"/>
      <c r="O7" s="87"/>
      <c r="P7" s="87"/>
      <c r="Q7" s="45" t="s">
        <v>2</v>
      </c>
      <c r="R7" s="59"/>
      <c r="S7" s="59"/>
      <c r="T7" s="84"/>
      <c r="BN7" s="3"/>
    </row>
    <row r="8" spans="2:66" ht="12" customHeight="1">
      <c r="B8" s="61" t="s">
        <v>64</v>
      </c>
      <c r="C8" s="62"/>
      <c r="D8" s="69"/>
      <c r="E8" s="69"/>
      <c r="F8" s="11"/>
      <c r="G8" s="69"/>
      <c r="H8" s="69"/>
      <c r="I8" s="74"/>
      <c r="J8" s="74"/>
      <c r="K8" s="78"/>
      <c r="L8" s="72"/>
      <c r="M8" s="50"/>
      <c r="N8" s="88"/>
      <c r="O8" s="88"/>
      <c r="P8" s="88"/>
      <c r="Q8" s="45"/>
      <c r="R8" s="82"/>
      <c r="S8" s="82"/>
      <c r="T8" s="85"/>
      <c r="BN8" s="3"/>
    </row>
    <row r="9" spans="2:20" ht="12" customHeight="1">
      <c r="B9" s="15"/>
      <c r="C9" s="16" t="s">
        <v>30</v>
      </c>
      <c r="D9" s="29">
        <v>0</v>
      </c>
      <c r="E9" s="29">
        <v>0</v>
      </c>
      <c r="F9" s="29">
        <f aca="true" t="shared" si="0" ref="F9:F65">+D9+E9</f>
        <v>0</v>
      </c>
      <c r="G9" s="29">
        <v>0</v>
      </c>
      <c r="H9" s="29">
        <v>2.5</v>
      </c>
      <c r="I9" s="29">
        <v>2149.7333</v>
      </c>
      <c r="J9" s="29">
        <v>0</v>
      </c>
      <c r="K9" s="29">
        <f aca="true" t="shared" si="1" ref="K9:K65">SUM(H9:J9)</f>
        <v>2152.2333</v>
      </c>
      <c r="L9" s="29">
        <v>0</v>
      </c>
      <c r="M9" s="53">
        <f aca="true" t="shared" si="2" ref="M9:M44">+G9+K9+L9</f>
        <v>2152.2333</v>
      </c>
      <c r="N9" s="29">
        <v>0</v>
      </c>
      <c r="O9" s="29">
        <v>0</v>
      </c>
      <c r="P9" s="29">
        <v>1578.4755</v>
      </c>
      <c r="Q9" s="29">
        <f aca="true" t="shared" si="3" ref="Q9:Q65">SUM(N9:P9)</f>
        <v>1578.4755</v>
      </c>
      <c r="R9" s="29">
        <v>0</v>
      </c>
      <c r="S9" s="29">
        <v>0</v>
      </c>
      <c r="T9" s="30">
        <f aca="true" t="shared" si="4" ref="T9:T40">+F9+M9+Q9+R9+S9</f>
        <v>3730.7088</v>
      </c>
    </row>
    <row r="10" spans="2:20" ht="12" customHeight="1">
      <c r="B10" s="17" t="s">
        <v>0</v>
      </c>
      <c r="C10" s="18" t="s">
        <v>31</v>
      </c>
      <c r="D10" s="31">
        <v>0</v>
      </c>
      <c r="E10" s="31">
        <v>0</v>
      </c>
      <c r="F10" s="31">
        <f>+D10+E10</f>
        <v>0</v>
      </c>
      <c r="G10" s="31">
        <v>0</v>
      </c>
      <c r="H10" s="31">
        <v>0</v>
      </c>
      <c r="I10" s="31">
        <v>2982.303</v>
      </c>
      <c r="J10" s="31">
        <v>0</v>
      </c>
      <c r="K10" s="31">
        <f>SUM(H10:J10)</f>
        <v>2982.303</v>
      </c>
      <c r="L10" s="31">
        <v>0</v>
      </c>
      <c r="M10" s="54">
        <f>+G10+K10+L10</f>
        <v>2982.303</v>
      </c>
      <c r="N10" s="31">
        <v>0</v>
      </c>
      <c r="O10" s="31">
        <v>0</v>
      </c>
      <c r="P10" s="31">
        <v>0</v>
      </c>
      <c r="Q10" s="31">
        <f>SUM(N10:P10)</f>
        <v>0</v>
      </c>
      <c r="R10" s="31">
        <v>0</v>
      </c>
      <c r="S10" s="31">
        <v>0</v>
      </c>
      <c r="T10" s="32">
        <f t="shared" si="4"/>
        <v>2982.303</v>
      </c>
    </row>
    <row r="11" spans="2:20" ht="12" customHeight="1">
      <c r="B11" s="17"/>
      <c r="C11" s="18" t="s">
        <v>32</v>
      </c>
      <c r="D11" s="31">
        <v>357.1489</v>
      </c>
      <c r="E11" s="31">
        <v>0</v>
      </c>
      <c r="F11" s="31">
        <f>+D11+E11</f>
        <v>357.1489</v>
      </c>
      <c r="G11" s="31">
        <v>9.7842</v>
      </c>
      <c r="H11" s="31">
        <v>0</v>
      </c>
      <c r="I11" s="31">
        <v>1498.4638</v>
      </c>
      <c r="J11" s="31">
        <v>0</v>
      </c>
      <c r="K11" s="31">
        <f>SUM(H11:J11)</f>
        <v>1498.4638</v>
      </c>
      <c r="L11" s="31">
        <v>0</v>
      </c>
      <c r="M11" s="54">
        <f>+G11+K11+L11</f>
        <v>1508.248</v>
      </c>
      <c r="N11" s="31">
        <v>0</v>
      </c>
      <c r="O11" s="31">
        <v>0</v>
      </c>
      <c r="P11" s="31">
        <v>2488.0872</v>
      </c>
      <c r="Q11" s="31">
        <f>SUM(N11:P11)</f>
        <v>2488.0872</v>
      </c>
      <c r="R11" s="31">
        <v>0</v>
      </c>
      <c r="S11" s="31">
        <v>1789.5114</v>
      </c>
      <c r="T11" s="32">
        <f t="shared" si="4"/>
        <v>6142.9955</v>
      </c>
    </row>
    <row r="12" spans="2:20" ht="12" customHeight="1">
      <c r="B12" s="17"/>
      <c r="C12" s="18" t="s">
        <v>67</v>
      </c>
      <c r="D12" s="31">
        <v>0</v>
      </c>
      <c r="E12" s="31">
        <v>0</v>
      </c>
      <c r="F12" s="31">
        <f t="shared" si="0"/>
        <v>0</v>
      </c>
      <c r="G12" s="31">
        <v>685987.6629</v>
      </c>
      <c r="H12" s="31">
        <v>24.2958</v>
      </c>
      <c r="I12" s="31">
        <v>592551.8811</v>
      </c>
      <c r="J12" s="31">
        <v>14008.4531</v>
      </c>
      <c r="K12" s="31">
        <f t="shared" si="1"/>
        <v>606584.63</v>
      </c>
      <c r="L12" s="31">
        <v>0</v>
      </c>
      <c r="M12" s="54">
        <f t="shared" si="2"/>
        <v>1292572.2929</v>
      </c>
      <c r="N12" s="31">
        <v>0</v>
      </c>
      <c r="O12" s="31">
        <v>0</v>
      </c>
      <c r="P12" s="31">
        <v>136558.0631</v>
      </c>
      <c r="Q12" s="31">
        <f t="shared" si="3"/>
        <v>136558.0631</v>
      </c>
      <c r="R12" s="31">
        <v>0</v>
      </c>
      <c r="S12" s="31">
        <v>31191.309</v>
      </c>
      <c r="T12" s="32">
        <f t="shared" si="4"/>
        <v>1460321.6649999998</v>
      </c>
    </row>
    <row r="13" spans="2:20" ht="12" customHeight="1">
      <c r="B13" s="17"/>
      <c r="C13" s="18" t="s">
        <v>33</v>
      </c>
      <c r="D13" s="31">
        <v>15.4</v>
      </c>
      <c r="E13" s="31">
        <v>22608</v>
      </c>
      <c r="F13" s="31">
        <f t="shared" si="0"/>
        <v>22623.4</v>
      </c>
      <c r="G13" s="31">
        <v>100926.183</v>
      </c>
      <c r="H13" s="31">
        <v>49.6846</v>
      </c>
      <c r="I13" s="31">
        <v>405649.6096</v>
      </c>
      <c r="J13" s="31">
        <v>21110.3613</v>
      </c>
      <c r="K13" s="31">
        <f t="shared" si="1"/>
        <v>426809.6555</v>
      </c>
      <c r="L13" s="31">
        <v>41.05</v>
      </c>
      <c r="M13" s="54">
        <f t="shared" si="2"/>
        <v>527776.8885</v>
      </c>
      <c r="N13" s="31">
        <v>0</v>
      </c>
      <c r="O13" s="31">
        <v>168.4925</v>
      </c>
      <c r="P13" s="31">
        <v>169024.11</v>
      </c>
      <c r="Q13" s="31">
        <f t="shared" si="3"/>
        <v>169192.60249999998</v>
      </c>
      <c r="R13" s="31">
        <v>0</v>
      </c>
      <c r="S13" s="31">
        <v>78954.4075</v>
      </c>
      <c r="T13" s="32">
        <f t="shared" si="4"/>
        <v>798547.2985</v>
      </c>
    </row>
    <row r="14" spans="2:20" ht="12" customHeight="1">
      <c r="B14" s="17" t="s">
        <v>1</v>
      </c>
      <c r="C14" s="18" t="s">
        <v>34</v>
      </c>
      <c r="D14" s="31">
        <v>22.061</v>
      </c>
      <c r="E14" s="31">
        <v>0</v>
      </c>
      <c r="F14" s="31">
        <f t="shared" si="0"/>
        <v>22.061</v>
      </c>
      <c r="G14" s="31">
        <v>3242.662</v>
      </c>
      <c r="H14" s="31">
        <v>2.8226</v>
      </c>
      <c r="I14" s="31">
        <v>2217.5587</v>
      </c>
      <c r="J14" s="31">
        <v>19.8</v>
      </c>
      <c r="K14" s="31">
        <f t="shared" si="1"/>
        <v>2240.1813</v>
      </c>
      <c r="L14" s="31">
        <v>0</v>
      </c>
      <c r="M14" s="54">
        <f t="shared" si="2"/>
        <v>5482.8433</v>
      </c>
      <c r="N14" s="31">
        <v>0</v>
      </c>
      <c r="O14" s="31">
        <v>0</v>
      </c>
      <c r="P14" s="31">
        <v>0</v>
      </c>
      <c r="Q14" s="31">
        <f t="shared" si="3"/>
        <v>0</v>
      </c>
      <c r="R14" s="31">
        <v>0</v>
      </c>
      <c r="S14" s="31">
        <v>0</v>
      </c>
      <c r="T14" s="32">
        <f t="shared" si="4"/>
        <v>5504.9043</v>
      </c>
    </row>
    <row r="15" spans="2:20" ht="12" customHeight="1">
      <c r="B15" s="19"/>
      <c r="C15" s="20" t="s">
        <v>2</v>
      </c>
      <c r="D15" s="33">
        <f>SUM(D9:D14)</f>
        <v>394.6099</v>
      </c>
      <c r="E15" s="33">
        <f>SUM(E9:E14)</f>
        <v>22608</v>
      </c>
      <c r="F15" s="33">
        <f t="shared" si="0"/>
        <v>23002.6099</v>
      </c>
      <c r="G15" s="33">
        <f>SUM(G9:G14)</f>
        <v>790166.2921</v>
      </c>
      <c r="H15" s="33">
        <f>SUM(H9:H14)</f>
        <v>79.303</v>
      </c>
      <c r="I15" s="33">
        <f>SUM(I9:I14)</f>
        <v>1007049.5495000001</v>
      </c>
      <c r="J15" s="33">
        <f>SUM(J9:J14)</f>
        <v>35138.614400000006</v>
      </c>
      <c r="K15" s="33">
        <f t="shared" si="1"/>
        <v>1042267.4669</v>
      </c>
      <c r="L15" s="33">
        <f>SUM(L9:L14)</f>
        <v>41.05</v>
      </c>
      <c r="M15" s="55">
        <f t="shared" si="2"/>
        <v>1832474.8090000001</v>
      </c>
      <c r="N15" s="33">
        <f>SUM(N9:N14)</f>
        <v>0</v>
      </c>
      <c r="O15" s="33">
        <f>SUM(O9:O14)</f>
        <v>168.4925</v>
      </c>
      <c r="P15" s="33">
        <f>SUM(P9:P14)</f>
        <v>309648.7358</v>
      </c>
      <c r="Q15" s="33">
        <f t="shared" si="3"/>
        <v>309817.2283</v>
      </c>
      <c r="R15" s="33">
        <f>SUM(R9:R14)</f>
        <v>0</v>
      </c>
      <c r="S15" s="33">
        <f>SUM(S9:S14)</f>
        <v>111935.2279</v>
      </c>
      <c r="T15" s="34">
        <f t="shared" si="4"/>
        <v>2277229.8751</v>
      </c>
    </row>
    <row r="16" spans="2:20" ht="12" customHeight="1">
      <c r="B16" s="17"/>
      <c r="C16" s="21" t="s">
        <v>35</v>
      </c>
      <c r="D16" s="31">
        <v>10353.5218</v>
      </c>
      <c r="E16" s="31">
        <v>0</v>
      </c>
      <c r="F16" s="31">
        <f t="shared" si="0"/>
        <v>10353.5218</v>
      </c>
      <c r="G16" s="31">
        <v>112528.4649</v>
      </c>
      <c r="H16" s="31">
        <v>105546.9345</v>
      </c>
      <c r="I16" s="31">
        <v>600304.6459</v>
      </c>
      <c r="J16" s="31">
        <v>27666.4543</v>
      </c>
      <c r="K16" s="31">
        <f t="shared" si="1"/>
        <v>733518.0347</v>
      </c>
      <c r="L16" s="31">
        <v>18445.8837</v>
      </c>
      <c r="M16" s="54">
        <f t="shared" si="2"/>
        <v>864492.3833</v>
      </c>
      <c r="N16" s="31">
        <v>616.5124</v>
      </c>
      <c r="O16" s="31">
        <v>7340.033</v>
      </c>
      <c r="P16" s="31">
        <v>24084.5371</v>
      </c>
      <c r="Q16" s="31">
        <f t="shared" si="3"/>
        <v>32041.0825</v>
      </c>
      <c r="R16" s="31">
        <v>307.1486</v>
      </c>
      <c r="S16" s="31">
        <v>7183.6553</v>
      </c>
      <c r="T16" s="32">
        <f t="shared" si="4"/>
        <v>914377.7914999999</v>
      </c>
    </row>
    <row r="17" spans="2:66" ht="12" customHeight="1">
      <c r="B17" s="17"/>
      <c r="C17" s="21" t="s">
        <v>84</v>
      </c>
      <c r="D17" s="31">
        <v>4827.405</v>
      </c>
      <c r="E17" s="31">
        <v>0</v>
      </c>
      <c r="F17" s="31">
        <f t="shared" si="0"/>
        <v>4827.405</v>
      </c>
      <c r="G17" s="31">
        <v>52522.343</v>
      </c>
      <c r="H17" s="31">
        <v>21983.8774</v>
      </c>
      <c r="I17" s="31">
        <v>464642.9557</v>
      </c>
      <c r="J17" s="31">
        <v>83892.5176</v>
      </c>
      <c r="K17" s="31">
        <f t="shared" si="1"/>
        <v>570519.3507</v>
      </c>
      <c r="L17" s="31">
        <v>7763.1089</v>
      </c>
      <c r="M17" s="54">
        <f t="shared" si="2"/>
        <v>630804.8025999999</v>
      </c>
      <c r="N17" s="31">
        <v>1078.9446</v>
      </c>
      <c r="O17" s="31">
        <v>1141.2336</v>
      </c>
      <c r="P17" s="31">
        <v>0</v>
      </c>
      <c r="Q17" s="31">
        <f t="shared" si="3"/>
        <v>2220.1782000000003</v>
      </c>
      <c r="R17" s="31">
        <v>0</v>
      </c>
      <c r="S17" s="31">
        <v>2303.3866</v>
      </c>
      <c r="T17" s="32">
        <f t="shared" si="4"/>
        <v>640155.7723999999</v>
      </c>
      <c r="BN17" s="12"/>
    </row>
    <row r="18" spans="2:20" ht="12" customHeight="1">
      <c r="B18" s="17"/>
      <c r="C18" s="21" t="s">
        <v>55</v>
      </c>
      <c r="D18" s="31">
        <v>498.5899</v>
      </c>
      <c r="E18" s="31">
        <v>0</v>
      </c>
      <c r="F18" s="31">
        <f t="shared" si="0"/>
        <v>498.5899</v>
      </c>
      <c r="G18" s="31">
        <v>1821.81</v>
      </c>
      <c r="H18" s="31">
        <v>9915.0507</v>
      </c>
      <c r="I18" s="31">
        <v>23196.985</v>
      </c>
      <c r="J18" s="31">
        <v>3684.4288</v>
      </c>
      <c r="K18" s="31">
        <f t="shared" si="1"/>
        <v>36796.4645</v>
      </c>
      <c r="L18" s="31">
        <v>671.2656</v>
      </c>
      <c r="M18" s="54">
        <f t="shared" si="2"/>
        <v>39289.5401</v>
      </c>
      <c r="N18" s="31">
        <v>1.6502</v>
      </c>
      <c r="O18" s="31">
        <v>312.6061</v>
      </c>
      <c r="P18" s="31">
        <v>0.0699</v>
      </c>
      <c r="Q18" s="31">
        <f t="shared" si="3"/>
        <v>314.32620000000003</v>
      </c>
      <c r="R18" s="31">
        <v>1.9934</v>
      </c>
      <c r="S18" s="31">
        <v>0.3748</v>
      </c>
      <c r="T18" s="32">
        <f t="shared" si="4"/>
        <v>40104.8244</v>
      </c>
    </row>
    <row r="19" spans="2:20" ht="12" customHeight="1">
      <c r="B19" s="17"/>
      <c r="C19" s="21" t="s">
        <v>36</v>
      </c>
      <c r="D19" s="31">
        <v>945.4653</v>
      </c>
      <c r="E19" s="31">
        <v>0</v>
      </c>
      <c r="F19" s="31">
        <f t="shared" si="0"/>
        <v>945.4653</v>
      </c>
      <c r="G19" s="31">
        <v>60830.212</v>
      </c>
      <c r="H19" s="31">
        <v>4547.4431</v>
      </c>
      <c r="I19" s="31">
        <v>158799.6967</v>
      </c>
      <c r="J19" s="31">
        <v>12451.7739</v>
      </c>
      <c r="K19" s="31">
        <f t="shared" si="1"/>
        <v>175798.9137</v>
      </c>
      <c r="L19" s="31">
        <v>11799.5153</v>
      </c>
      <c r="M19" s="54">
        <f t="shared" si="2"/>
        <v>248428.641</v>
      </c>
      <c r="N19" s="31">
        <v>23.695</v>
      </c>
      <c r="O19" s="31">
        <v>1730.6631</v>
      </c>
      <c r="P19" s="31">
        <v>3584.963</v>
      </c>
      <c r="Q19" s="31">
        <f t="shared" si="3"/>
        <v>5339.3211</v>
      </c>
      <c r="R19" s="31">
        <v>0</v>
      </c>
      <c r="S19" s="31">
        <v>0</v>
      </c>
      <c r="T19" s="32">
        <f t="shared" si="4"/>
        <v>254713.42740000002</v>
      </c>
    </row>
    <row r="20" spans="2:20" ht="12" customHeight="1">
      <c r="B20" s="17"/>
      <c r="C20" s="21" t="s">
        <v>37</v>
      </c>
      <c r="D20" s="31">
        <v>327.3843</v>
      </c>
      <c r="E20" s="31">
        <v>0</v>
      </c>
      <c r="F20" s="31">
        <f t="shared" si="0"/>
        <v>327.3843</v>
      </c>
      <c r="G20" s="31">
        <v>6571.1394</v>
      </c>
      <c r="H20" s="31">
        <v>3640.9898</v>
      </c>
      <c r="I20" s="31">
        <v>38339.6825</v>
      </c>
      <c r="J20" s="31">
        <v>188.1634</v>
      </c>
      <c r="K20" s="31">
        <f t="shared" si="1"/>
        <v>42168.8357</v>
      </c>
      <c r="L20" s="31">
        <v>777.1134</v>
      </c>
      <c r="M20" s="54">
        <f t="shared" si="2"/>
        <v>49517.088500000005</v>
      </c>
      <c r="N20" s="31">
        <v>0</v>
      </c>
      <c r="O20" s="31">
        <v>122.5727</v>
      </c>
      <c r="P20" s="31">
        <v>0</v>
      </c>
      <c r="Q20" s="31">
        <f t="shared" si="3"/>
        <v>122.5727</v>
      </c>
      <c r="R20" s="31">
        <v>7.7755</v>
      </c>
      <c r="S20" s="31">
        <v>177.7151</v>
      </c>
      <c r="T20" s="32">
        <f t="shared" si="4"/>
        <v>50152.536100000005</v>
      </c>
    </row>
    <row r="21" spans="2:20" ht="12" customHeight="1">
      <c r="B21" s="17" t="s">
        <v>20</v>
      </c>
      <c r="C21" s="21" t="s">
        <v>65</v>
      </c>
      <c r="D21" s="31">
        <v>27960.6207</v>
      </c>
      <c r="E21" s="31">
        <v>0</v>
      </c>
      <c r="F21" s="31">
        <f t="shared" si="0"/>
        <v>27960.6207</v>
      </c>
      <c r="G21" s="31">
        <v>20362.875</v>
      </c>
      <c r="H21" s="31">
        <v>21441.5738</v>
      </c>
      <c r="I21" s="31">
        <v>414177.8386</v>
      </c>
      <c r="J21" s="31">
        <v>39632.706</v>
      </c>
      <c r="K21" s="31">
        <f t="shared" si="1"/>
        <v>475252.11840000004</v>
      </c>
      <c r="L21" s="31">
        <v>27927.8928</v>
      </c>
      <c r="M21" s="54">
        <f t="shared" si="2"/>
        <v>523542.88620000007</v>
      </c>
      <c r="N21" s="31">
        <v>378.445</v>
      </c>
      <c r="O21" s="31">
        <v>19177.7136</v>
      </c>
      <c r="P21" s="31">
        <v>21996.0562</v>
      </c>
      <c r="Q21" s="31">
        <f t="shared" si="3"/>
        <v>41552.2148</v>
      </c>
      <c r="R21" s="31">
        <v>0.0254</v>
      </c>
      <c r="S21" s="31">
        <v>295.3207</v>
      </c>
      <c r="T21" s="32">
        <f t="shared" si="4"/>
        <v>593351.0678000001</v>
      </c>
    </row>
    <row r="22" spans="2:20" ht="12" customHeight="1">
      <c r="B22" s="17"/>
      <c r="C22" s="21" t="s">
        <v>68</v>
      </c>
      <c r="D22" s="31">
        <v>213.9792</v>
      </c>
      <c r="E22" s="31">
        <v>67.0558</v>
      </c>
      <c r="F22" s="31">
        <f t="shared" si="0"/>
        <v>281.03499999999997</v>
      </c>
      <c r="G22" s="31">
        <v>37552.9298</v>
      </c>
      <c r="H22" s="31">
        <v>23754.4384</v>
      </c>
      <c r="I22" s="31">
        <v>112993.2232</v>
      </c>
      <c r="J22" s="31">
        <v>1388.4596</v>
      </c>
      <c r="K22" s="31">
        <f t="shared" si="1"/>
        <v>138136.1212</v>
      </c>
      <c r="L22" s="31">
        <v>839.2339</v>
      </c>
      <c r="M22" s="54">
        <f t="shared" si="2"/>
        <v>176528.28489999997</v>
      </c>
      <c r="N22" s="31">
        <v>29.8215</v>
      </c>
      <c r="O22" s="31">
        <v>5.7086</v>
      </c>
      <c r="P22" s="31">
        <v>0.1418</v>
      </c>
      <c r="Q22" s="31">
        <f t="shared" si="3"/>
        <v>35.6719</v>
      </c>
      <c r="R22" s="31">
        <v>181.8774</v>
      </c>
      <c r="S22" s="31">
        <v>5.8217</v>
      </c>
      <c r="T22" s="32">
        <f t="shared" si="4"/>
        <v>177032.69089999996</v>
      </c>
    </row>
    <row r="23" spans="2:66" s="13" customFormat="1" ht="12" customHeight="1">
      <c r="B23" s="17"/>
      <c r="C23" s="21" t="s">
        <v>56</v>
      </c>
      <c r="D23" s="31">
        <v>26438.1446</v>
      </c>
      <c r="E23" s="31">
        <v>0</v>
      </c>
      <c r="F23" s="31">
        <f t="shared" si="0"/>
        <v>26438.1446</v>
      </c>
      <c r="G23" s="31">
        <v>14972.6725</v>
      </c>
      <c r="H23" s="31">
        <v>59024.9692</v>
      </c>
      <c r="I23" s="31">
        <v>571692.421</v>
      </c>
      <c r="J23" s="31">
        <v>145745.3618</v>
      </c>
      <c r="K23" s="31">
        <f t="shared" si="1"/>
        <v>776462.7520000001</v>
      </c>
      <c r="L23" s="31">
        <v>7063.344</v>
      </c>
      <c r="M23" s="54">
        <f t="shared" si="2"/>
        <v>798498.7685000001</v>
      </c>
      <c r="N23" s="31">
        <v>1748.2973</v>
      </c>
      <c r="O23" s="31">
        <v>7539.1932</v>
      </c>
      <c r="P23" s="31">
        <v>156595.3342</v>
      </c>
      <c r="Q23" s="31">
        <f t="shared" si="3"/>
        <v>165882.8247</v>
      </c>
      <c r="R23" s="31">
        <v>109.7189</v>
      </c>
      <c r="S23" s="31">
        <v>175928.8138</v>
      </c>
      <c r="T23" s="32">
        <f t="shared" si="4"/>
        <v>1166858.2705</v>
      </c>
      <c r="BN23" s="4"/>
    </row>
    <row r="24" spans="2:20" ht="12" customHeight="1">
      <c r="B24" s="17"/>
      <c r="C24" s="21" t="s">
        <v>85</v>
      </c>
      <c r="D24" s="31">
        <v>201.2536</v>
      </c>
      <c r="E24" s="31">
        <v>38817.4639</v>
      </c>
      <c r="F24" s="31">
        <f t="shared" si="0"/>
        <v>39018.7175</v>
      </c>
      <c r="G24" s="31">
        <v>83636.9467</v>
      </c>
      <c r="H24" s="31">
        <v>1475.4359</v>
      </c>
      <c r="I24" s="31">
        <v>459007.2463</v>
      </c>
      <c r="J24" s="31">
        <v>586.4935</v>
      </c>
      <c r="K24" s="31">
        <f t="shared" si="1"/>
        <v>461069.17569999996</v>
      </c>
      <c r="L24" s="31">
        <v>4012.1464</v>
      </c>
      <c r="M24" s="54">
        <f t="shared" si="2"/>
        <v>548718.2688</v>
      </c>
      <c r="N24" s="31">
        <v>42.3936</v>
      </c>
      <c r="O24" s="31">
        <v>88.3566</v>
      </c>
      <c r="P24" s="31">
        <v>623659.3951</v>
      </c>
      <c r="Q24" s="31">
        <f t="shared" si="3"/>
        <v>623790.1453</v>
      </c>
      <c r="R24" s="31">
        <v>0</v>
      </c>
      <c r="S24" s="31">
        <v>128561.0235</v>
      </c>
      <c r="T24" s="32">
        <f t="shared" si="4"/>
        <v>1340088.1550999999</v>
      </c>
    </row>
    <row r="25" spans="2:20" ht="12" customHeight="1">
      <c r="B25" s="17"/>
      <c r="C25" s="21" t="s">
        <v>38</v>
      </c>
      <c r="D25" s="31">
        <v>2440.4313</v>
      </c>
      <c r="E25" s="31">
        <v>0</v>
      </c>
      <c r="F25" s="31">
        <f t="shared" si="0"/>
        <v>2440.4313</v>
      </c>
      <c r="G25" s="31">
        <v>11932.8212</v>
      </c>
      <c r="H25" s="31">
        <v>37510.0644</v>
      </c>
      <c r="I25" s="31">
        <v>160166.8043</v>
      </c>
      <c r="J25" s="31">
        <v>11116.4748</v>
      </c>
      <c r="K25" s="31">
        <f t="shared" si="1"/>
        <v>208793.3435</v>
      </c>
      <c r="L25" s="31">
        <v>1288.3103</v>
      </c>
      <c r="M25" s="54">
        <f t="shared" si="2"/>
        <v>222014.475</v>
      </c>
      <c r="N25" s="31">
        <v>0</v>
      </c>
      <c r="O25" s="31">
        <v>223.319</v>
      </c>
      <c r="P25" s="31">
        <v>0</v>
      </c>
      <c r="Q25" s="31">
        <f t="shared" si="3"/>
        <v>223.319</v>
      </c>
      <c r="R25" s="31">
        <v>86.2834</v>
      </c>
      <c r="S25" s="31">
        <v>0</v>
      </c>
      <c r="T25" s="32">
        <f t="shared" si="4"/>
        <v>224764.50869999998</v>
      </c>
    </row>
    <row r="26" spans="2:20" ht="12" customHeight="1">
      <c r="B26" s="17"/>
      <c r="C26" s="21" t="s">
        <v>39</v>
      </c>
      <c r="D26" s="31">
        <v>185.2953</v>
      </c>
      <c r="E26" s="31">
        <v>0</v>
      </c>
      <c r="F26" s="31">
        <f t="shared" si="0"/>
        <v>185.2953</v>
      </c>
      <c r="G26" s="31">
        <v>1902.6682</v>
      </c>
      <c r="H26" s="31">
        <v>4669.4681</v>
      </c>
      <c r="I26" s="31">
        <v>417134.3447</v>
      </c>
      <c r="J26" s="31">
        <v>3791.2047</v>
      </c>
      <c r="K26" s="31">
        <f t="shared" si="1"/>
        <v>425595.0175</v>
      </c>
      <c r="L26" s="31">
        <v>17139.7103</v>
      </c>
      <c r="M26" s="54">
        <f t="shared" si="2"/>
        <v>444637.396</v>
      </c>
      <c r="N26" s="31">
        <v>0</v>
      </c>
      <c r="O26" s="31">
        <v>474.4502</v>
      </c>
      <c r="P26" s="31">
        <v>0</v>
      </c>
      <c r="Q26" s="31">
        <f t="shared" si="3"/>
        <v>474.4502</v>
      </c>
      <c r="R26" s="31">
        <v>3.0793</v>
      </c>
      <c r="S26" s="31">
        <v>1379.5233</v>
      </c>
      <c r="T26" s="32">
        <f t="shared" si="4"/>
        <v>446679.7441</v>
      </c>
    </row>
    <row r="27" spans="2:20" ht="12" customHeight="1">
      <c r="B27" s="17" t="s">
        <v>21</v>
      </c>
      <c r="C27" s="21" t="s">
        <v>69</v>
      </c>
      <c r="D27" s="31">
        <v>1.08</v>
      </c>
      <c r="E27" s="31">
        <v>0</v>
      </c>
      <c r="F27" s="31">
        <f t="shared" si="0"/>
        <v>1.08</v>
      </c>
      <c r="G27" s="31">
        <v>502.8876</v>
      </c>
      <c r="H27" s="31">
        <v>731.6119</v>
      </c>
      <c r="I27" s="31">
        <v>128.8083</v>
      </c>
      <c r="J27" s="31">
        <v>0</v>
      </c>
      <c r="K27" s="31">
        <f t="shared" si="1"/>
        <v>860.4202</v>
      </c>
      <c r="L27" s="31">
        <v>13.5056</v>
      </c>
      <c r="M27" s="54">
        <f t="shared" si="2"/>
        <v>1376.8134</v>
      </c>
      <c r="N27" s="31">
        <v>0</v>
      </c>
      <c r="O27" s="31">
        <v>0</v>
      </c>
      <c r="P27" s="31">
        <v>0</v>
      </c>
      <c r="Q27" s="31">
        <f t="shared" si="3"/>
        <v>0</v>
      </c>
      <c r="R27" s="31">
        <v>0.012</v>
      </c>
      <c r="S27" s="31">
        <v>0</v>
      </c>
      <c r="T27" s="32">
        <f t="shared" si="4"/>
        <v>1377.9053999999999</v>
      </c>
    </row>
    <row r="28" spans="2:20" ht="12" customHeight="1">
      <c r="B28" s="17"/>
      <c r="C28" s="21" t="s">
        <v>40</v>
      </c>
      <c r="D28" s="31">
        <v>3591.043</v>
      </c>
      <c r="E28" s="31">
        <v>15025.34</v>
      </c>
      <c r="F28" s="31">
        <f t="shared" si="0"/>
        <v>18616.383</v>
      </c>
      <c r="G28" s="31">
        <v>1973372.3729</v>
      </c>
      <c r="H28" s="31">
        <v>19906.8136</v>
      </c>
      <c r="I28" s="31">
        <v>2846530.2478</v>
      </c>
      <c r="J28" s="31">
        <v>241738.8555</v>
      </c>
      <c r="K28" s="31">
        <f t="shared" si="1"/>
        <v>3108175.9169</v>
      </c>
      <c r="L28" s="31">
        <v>12223.7949</v>
      </c>
      <c r="M28" s="54">
        <f t="shared" si="2"/>
        <v>5093772.0847000005</v>
      </c>
      <c r="N28" s="31">
        <v>1039.3345</v>
      </c>
      <c r="O28" s="31">
        <v>963.4602</v>
      </c>
      <c r="P28" s="31">
        <v>212462.4389</v>
      </c>
      <c r="Q28" s="31">
        <f t="shared" si="3"/>
        <v>214465.2336</v>
      </c>
      <c r="R28" s="31">
        <v>12.5307</v>
      </c>
      <c r="S28" s="31">
        <v>168213.5619</v>
      </c>
      <c r="T28" s="32">
        <f t="shared" si="4"/>
        <v>5495079.793900001</v>
      </c>
    </row>
    <row r="29" spans="2:20" ht="12" customHeight="1">
      <c r="B29" s="17"/>
      <c r="C29" s="21" t="s">
        <v>57</v>
      </c>
      <c r="D29" s="31">
        <v>2706.1259</v>
      </c>
      <c r="E29" s="31">
        <v>0</v>
      </c>
      <c r="F29" s="31">
        <f t="shared" si="0"/>
        <v>2706.1259</v>
      </c>
      <c r="G29" s="31">
        <v>68205.7174</v>
      </c>
      <c r="H29" s="31">
        <v>16314.8674</v>
      </c>
      <c r="I29" s="31">
        <v>441807.168</v>
      </c>
      <c r="J29" s="31">
        <v>614244.4466</v>
      </c>
      <c r="K29" s="31">
        <f t="shared" si="1"/>
        <v>1072366.482</v>
      </c>
      <c r="L29" s="31">
        <v>13831.479</v>
      </c>
      <c r="M29" s="54">
        <f t="shared" si="2"/>
        <v>1154403.6784</v>
      </c>
      <c r="N29" s="31">
        <v>232.5933</v>
      </c>
      <c r="O29" s="31">
        <v>9146.1976</v>
      </c>
      <c r="P29" s="31">
        <v>454519.1042</v>
      </c>
      <c r="Q29" s="31">
        <f t="shared" si="3"/>
        <v>463897.8951</v>
      </c>
      <c r="R29" s="31">
        <v>0</v>
      </c>
      <c r="S29" s="31">
        <v>231056.545</v>
      </c>
      <c r="T29" s="32">
        <f t="shared" si="4"/>
        <v>1852064.2444000002</v>
      </c>
    </row>
    <row r="30" spans="2:20" ht="12" customHeight="1">
      <c r="B30" s="17"/>
      <c r="C30" s="21" t="s">
        <v>41</v>
      </c>
      <c r="D30" s="31">
        <v>2838.1541</v>
      </c>
      <c r="E30" s="31">
        <v>0</v>
      </c>
      <c r="F30" s="31">
        <f t="shared" si="0"/>
        <v>2838.1541</v>
      </c>
      <c r="G30" s="31">
        <v>4844.7489</v>
      </c>
      <c r="H30" s="31">
        <v>11281.8332</v>
      </c>
      <c r="I30" s="31">
        <v>110757.4394</v>
      </c>
      <c r="J30" s="31">
        <v>39127.4613</v>
      </c>
      <c r="K30" s="31">
        <f t="shared" si="1"/>
        <v>161166.7339</v>
      </c>
      <c r="L30" s="31">
        <v>6756.0885</v>
      </c>
      <c r="M30" s="54">
        <f t="shared" si="2"/>
        <v>172767.5713</v>
      </c>
      <c r="N30" s="31">
        <v>0</v>
      </c>
      <c r="O30" s="31">
        <v>288.0721</v>
      </c>
      <c r="P30" s="31">
        <v>43563.924</v>
      </c>
      <c r="Q30" s="31">
        <f t="shared" si="3"/>
        <v>43851.9961</v>
      </c>
      <c r="R30" s="31">
        <v>286.0513</v>
      </c>
      <c r="S30" s="31">
        <v>23.6643</v>
      </c>
      <c r="T30" s="32">
        <f t="shared" si="4"/>
        <v>219767.4371</v>
      </c>
    </row>
    <row r="31" spans="2:20" ht="12" customHeight="1">
      <c r="B31" s="17"/>
      <c r="C31" s="21" t="s">
        <v>42</v>
      </c>
      <c r="D31" s="31">
        <v>1470.2117</v>
      </c>
      <c r="E31" s="31">
        <v>0</v>
      </c>
      <c r="F31" s="31">
        <f t="shared" si="0"/>
        <v>1470.2117</v>
      </c>
      <c r="G31" s="31">
        <v>63859.0788</v>
      </c>
      <c r="H31" s="31">
        <v>27577.9804</v>
      </c>
      <c r="I31" s="31">
        <v>250381.9649</v>
      </c>
      <c r="J31" s="31">
        <v>56771.3627</v>
      </c>
      <c r="K31" s="31">
        <f t="shared" si="1"/>
        <v>334731.308</v>
      </c>
      <c r="L31" s="31">
        <v>5101.3509</v>
      </c>
      <c r="M31" s="54">
        <f t="shared" si="2"/>
        <v>403691.73770000006</v>
      </c>
      <c r="N31" s="31">
        <v>699.7506</v>
      </c>
      <c r="O31" s="31">
        <v>772.8574</v>
      </c>
      <c r="P31" s="31">
        <v>1483.6174</v>
      </c>
      <c r="Q31" s="31">
        <f t="shared" si="3"/>
        <v>2956.2254000000003</v>
      </c>
      <c r="R31" s="31">
        <v>6.0059</v>
      </c>
      <c r="S31" s="31">
        <v>246.4613</v>
      </c>
      <c r="T31" s="32">
        <f t="shared" si="4"/>
        <v>408370.64200000005</v>
      </c>
    </row>
    <row r="32" spans="2:20" ht="12" customHeight="1">
      <c r="B32" s="17"/>
      <c r="C32" s="21" t="s">
        <v>70</v>
      </c>
      <c r="D32" s="31">
        <v>359.8994</v>
      </c>
      <c r="E32" s="31">
        <v>0</v>
      </c>
      <c r="F32" s="31">
        <f t="shared" si="0"/>
        <v>359.8994</v>
      </c>
      <c r="G32" s="31">
        <v>8349.6292</v>
      </c>
      <c r="H32" s="31">
        <v>11407.0542</v>
      </c>
      <c r="I32" s="31">
        <v>63337.541</v>
      </c>
      <c r="J32" s="31">
        <v>15826.6068</v>
      </c>
      <c r="K32" s="31">
        <f t="shared" si="1"/>
        <v>90571.20199999999</v>
      </c>
      <c r="L32" s="31">
        <v>1508.3942</v>
      </c>
      <c r="M32" s="54">
        <f t="shared" si="2"/>
        <v>100429.22539999998</v>
      </c>
      <c r="N32" s="31">
        <v>0</v>
      </c>
      <c r="O32" s="31">
        <v>169.1077</v>
      </c>
      <c r="P32" s="31">
        <v>2254.6196</v>
      </c>
      <c r="Q32" s="31">
        <f t="shared" si="3"/>
        <v>2423.7273</v>
      </c>
      <c r="R32" s="31">
        <v>20.8596</v>
      </c>
      <c r="S32" s="31">
        <v>0.0059</v>
      </c>
      <c r="T32" s="32">
        <f t="shared" si="4"/>
        <v>103233.71759999997</v>
      </c>
    </row>
    <row r="33" spans="2:66" s="13" customFormat="1" ht="12" customHeight="1">
      <c r="B33" s="17" t="s">
        <v>22</v>
      </c>
      <c r="C33" s="21" t="s">
        <v>71</v>
      </c>
      <c r="D33" s="31">
        <v>307.9348</v>
      </c>
      <c r="E33" s="31">
        <v>0</v>
      </c>
      <c r="F33" s="31">
        <f t="shared" si="0"/>
        <v>307.9348</v>
      </c>
      <c r="G33" s="31">
        <v>13615.8041</v>
      </c>
      <c r="H33" s="31">
        <v>9671.5575</v>
      </c>
      <c r="I33" s="31">
        <v>52118.0319</v>
      </c>
      <c r="J33" s="31">
        <v>31521.2514</v>
      </c>
      <c r="K33" s="31">
        <f t="shared" si="1"/>
        <v>93310.8408</v>
      </c>
      <c r="L33" s="31">
        <v>1582.814</v>
      </c>
      <c r="M33" s="54">
        <f t="shared" si="2"/>
        <v>108509.4589</v>
      </c>
      <c r="N33" s="31">
        <v>35.7172</v>
      </c>
      <c r="O33" s="31">
        <v>1107.361</v>
      </c>
      <c r="P33" s="31">
        <v>2946.1885</v>
      </c>
      <c r="Q33" s="31">
        <f t="shared" si="3"/>
        <v>4089.2667</v>
      </c>
      <c r="R33" s="31">
        <v>30.8971</v>
      </c>
      <c r="S33" s="31">
        <v>527.8185</v>
      </c>
      <c r="T33" s="32">
        <f t="shared" si="4"/>
        <v>113465.37599999999</v>
      </c>
      <c r="BN33" s="4"/>
    </row>
    <row r="34" spans="2:20" ht="12" customHeight="1">
      <c r="B34" s="17"/>
      <c r="C34" s="21" t="s">
        <v>72</v>
      </c>
      <c r="D34" s="31">
        <v>313.5826</v>
      </c>
      <c r="E34" s="31">
        <v>0</v>
      </c>
      <c r="F34" s="31">
        <f>+D34+E34</f>
        <v>313.5826</v>
      </c>
      <c r="G34" s="31">
        <v>6687.7646</v>
      </c>
      <c r="H34" s="31">
        <v>3387.0475</v>
      </c>
      <c r="I34" s="31">
        <v>20821.9752</v>
      </c>
      <c r="J34" s="31">
        <v>1132.7231</v>
      </c>
      <c r="K34" s="31">
        <f>SUM(H34:J34)</f>
        <v>25341.7458</v>
      </c>
      <c r="L34" s="31">
        <v>278.7403</v>
      </c>
      <c r="M34" s="54">
        <f>+G34+K34+L34</f>
        <v>32308.2507</v>
      </c>
      <c r="N34" s="31">
        <v>148.678</v>
      </c>
      <c r="O34" s="31">
        <v>54.2281</v>
      </c>
      <c r="P34" s="31">
        <v>0</v>
      </c>
      <c r="Q34" s="31">
        <f>SUM(N34:P34)</f>
        <v>202.90609999999998</v>
      </c>
      <c r="R34" s="31">
        <v>56.9176</v>
      </c>
      <c r="S34" s="31">
        <v>0.0064</v>
      </c>
      <c r="T34" s="32">
        <f t="shared" si="4"/>
        <v>32881.6634</v>
      </c>
    </row>
    <row r="35" spans="2:20" ht="12" customHeight="1">
      <c r="B35" s="17"/>
      <c r="C35" s="21" t="s">
        <v>73</v>
      </c>
      <c r="D35" s="31">
        <v>342.4788</v>
      </c>
      <c r="E35" s="31">
        <v>0</v>
      </c>
      <c r="F35" s="31">
        <f>+D35+E35</f>
        <v>342.4788</v>
      </c>
      <c r="G35" s="31">
        <v>3484.7828</v>
      </c>
      <c r="H35" s="31">
        <v>6474.31</v>
      </c>
      <c r="I35" s="31">
        <v>17103.3562</v>
      </c>
      <c r="J35" s="31">
        <v>712.1186</v>
      </c>
      <c r="K35" s="31">
        <f>SUM(H35:J35)</f>
        <v>24289.7848</v>
      </c>
      <c r="L35" s="31">
        <v>52.8472</v>
      </c>
      <c r="M35" s="54">
        <f>+G35+K35+L35</f>
        <v>27827.414800000002</v>
      </c>
      <c r="N35" s="31">
        <v>0</v>
      </c>
      <c r="O35" s="31">
        <v>0.3687</v>
      </c>
      <c r="P35" s="31">
        <v>0</v>
      </c>
      <c r="Q35" s="31">
        <f>SUM(N35:P35)</f>
        <v>0.3687</v>
      </c>
      <c r="R35" s="31">
        <v>295.4336</v>
      </c>
      <c r="S35" s="31">
        <v>0</v>
      </c>
      <c r="T35" s="32">
        <f t="shared" si="4"/>
        <v>28465.695900000002</v>
      </c>
    </row>
    <row r="36" spans="2:20" ht="12" customHeight="1">
      <c r="B36" s="17"/>
      <c r="C36" s="21" t="s">
        <v>43</v>
      </c>
      <c r="D36" s="31">
        <v>3746.7312</v>
      </c>
      <c r="E36" s="31">
        <v>0</v>
      </c>
      <c r="F36" s="31">
        <f t="shared" si="0"/>
        <v>3746.7312</v>
      </c>
      <c r="G36" s="31">
        <v>25720.5889</v>
      </c>
      <c r="H36" s="31">
        <v>22922.2851</v>
      </c>
      <c r="I36" s="31">
        <v>93568.7868</v>
      </c>
      <c r="J36" s="31">
        <v>7539.7078</v>
      </c>
      <c r="K36" s="31">
        <f t="shared" si="1"/>
        <v>124030.77970000001</v>
      </c>
      <c r="L36" s="31">
        <v>1146.1666</v>
      </c>
      <c r="M36" s="54">
        <f t="shared" si="2"/>
        <v>150897.5352</v>
      </c>
      <c r="N36" s="31">
        <v>30.9723</v>
      </c>
      <c r="O36" s="31">
        <v>477.9888</v>
      </c>
      <c r="P36" s="31">
        <v>0</v>
      </c>
      <c r="Q36" s="31">
        <f t="shared" si="3"/>
        <v>508.96110000000004</v>
      </c>
      <c r="R36" s="31">
        <v>129.047</v>
      </c>
      <c r="S36" s="31">
        <v>2343.6405</v>
      </c>
      <c r="T36" s="32">
        <f t="shared" si="4"/>
        <v>157625.915</v>
      </c>
    </row>
    <row r="37" spans="2:20" ht="12" customHeight="1">
      <c r="B37" s="17"/>
      <c r="C37" s="21" t="s">
        <v>74</v>
      </c>
      <c r="D37" s="31">
        <v>224.8826</v>
      </c>
      <c r="E37" s="31">
        <v>0</v>
      </c>
      <c r="F37" s="31">
        <f t="shared" si="0"/>
        <v>224.8826</v>
      </c>
      <c r="G37" s="31">
        <v>2495.19</v>
      </c>
      <c r="H37" s="31">
        <v>2467.1355</v>
      </c>
      <c r="I37" s="31">
        <v>13762.1655</v>
      </c>
      <c r="J37" s="31">
        <v>3252.4996</v>
      </c>
      <c r="K37" s="31">
        <f t="shared" si="1"/>
        <v>19481.8006</v>
      </c>
      <c r="L37" s="31">
        <v>461.4392</v>
      </c>
      <c r="M37" s="54">
        <f t="shared" si="2"/>
        <v>22438.429799999998</v>
      </c>
      <c r="N37" s="31">
        <v>0</v>
      </c>
      <c r="O37" s="31">
        <v>20.6383</v>
      </c>
      <c r="P37" s="31">
        <v>0.0013</v>
      </c>
      <c r="Q37" s="31">
        <f t="shared" si="3"/>
        <v>20.6396</v>
      </c>
      <c r="R37" s="31">
        <v>131.852</v>
      </c>
      <c r="S37" s="31">
        <v>96.7623</v>
      </c>
      <c r="T37" s="32">
        <f t="shared" si="4"/>
        <v>22912.566299999995</v>
      </c>
    </row>
    <row r="38" spans="2:20" ht="12" customHeight="1">
      <c r="B38" s="17"/>
      <c r="C38" s="21" t="s">
        <v>44</v>
      </c>
      <c r="D38" s="31">
        <v>3463.7571</v>
      </c>
      <c r="E38" s="31">
        <v>1419.9034</v>
      </c>
      <c r="F38" s="31">
        <f t="shared" si="0"/>
        <v>4883.6605</v>
      </c>
      <c r="G38" s="31">
        <v>43574.4179</v>
      </c>
      <c r="H38" s="31">
        <v>13210.6864</v>
      </c>
      <c r="I38" s="31">
        <v>421182.8413</v>
      </c>
      <c r="J38" s="31">
        <v>96437.4706</v>
      </c>
      <c r="K38" s="31">
        <f t="shared" si="1"/>
        <v>530830.9983</v>
      </c>
      <c r="L38" s="31">
        <v>2007.8362</v>
      </c>
      <c r="M38" s="54">
        <f t="shared" si="2"/>
        <v>576413.2524</v>
      </c>
      <c r="N38" s="31">
        <v>1359.2618</v>
      </c>
      <c r="O38" s="31">
        <v>12159.3901</v>
      </c>
      <c r="P38" s="31">
        <v>26870.7141</v>
      </c>
      <c r="Q38" s="31">
        <f t="shared" si="3"/>
        <v>40389.366</v>
      </c>
      <c r="R38" s="31">
        <v>13.8461</v>
      </c>
      <c r="S38" s="31">
        <v>36510.5809</v>
      </c>
      <c r="T38" s="32">
        <f t="shared" si="4"/>
        <v>658210.7059</v>
      </c>
    </row>
    <row r="39" spans="2:20" ht="12" customHeight="1">
      <c r="B39" s="17"/>
      <c r="C39" s="22" t="s">
        <v>75</v>
      </c>
      <c r="D39" s="31">
        <v>29.68</v>
      </c>
      <c r="E39" s="31">
        <v>0</v>
      </c>
      <c r="F39" s="31">
        <f>+D39+E39</f>
        <v>29.68</v>
      </c>
      <c r="G39" s="31">
        <v>4045.3158</v>
      </c>
      <c r="H39" s="31">
        <v>7324.177</v>
      </c>
      <c r="I39" s="31">
        <v>24395.7994</v>
      </c>
      <c r="J39" s="31">
        <v>687.9504</v>
      </c>
      <c r="K39" s="31">
        <f>SUM(H39:J39)</f>
        <v>32407.9268</v>
      </c>
      <c r="L39" s="31">
        <v>320.061</v>
      </c>
      <c r="M39" s="54">
        <f t="shared" si="2"/>
        <v>36773.3036</v>
      </c>
      <c r="N39" s="31">
        <v>0</v>
      </c>
      <c r="O39" s="31">
        <v>190.0424</v>
      </c>
      <c r="P39" s="31">
        <v>0</v>
      </c>
      <c r="Q39" s="31">
        <f t="shared" si="3"/>
        <v>190.0424</v>
      </c>
      <c r="R39" s="31">
        <v>17.9143</v>
      </c>
      <c r="S39" s="31">
        <v>2.4274</v>
      </c>
      <c r="T39" s="32">
        <f t="shared" si="4"/>
        <v>37013.367699999995</v>
      </c>
    </row>
    <row r="40" spans="2:20" ht="12" customHeight="1">
      <c r="B40" s="19"/>
      <c r="C40" s="23" t="s">
        <v>2</v>
      </c>
      <c r="D40" s="33">
        <f>SUM(D16:D39)</f>
        <v>93787.65219999998</v>
      </c>
      <c r="E40" s="33">
        <f>SUM(E16:E39)</f>
        <v>55329.763100000004</v>
      </c>
      <c r="F40" s="33">
        <f>+D40+E40</f>
        <v>149117.4153</v>
      </c>
      <c r="G40" s="33">
        <f>SUM(G16:G39)</f>
        <v>2623393.1816</v>
      </c>
      <c r="H40" s="33">
        <f>SUM(H16:H39)</f>
        <v>446187.605</v>
      </c>
      <c r="I40" s="33">
        <f>SUM(I16:I39)</f>
        <v>7776351.9695999995</v>
      </c>
      <c r="J40" s="33">
        <f>SUM(J16:J39)</f>
        <v>1439136.4927999997</v>
      </c>
      <c r="K40" s="33">
        <f>SUM(H40:J40)</f>
        <v>9661676.0674</v>
      </c>
      <c r="L40" s="33">
        <f>SUM(L16:L39)</f>
        <v>143012.0422</v>
      </c>
      <c r="M40" s="55">
        <f t="shared" si="2"/>
        <v>12428081.291199997</v>
      </c>
      <c r="N40" s="33">
        <f>SUM(N16:N39)</f>
        <v>7466.0673000000015</v>
      </c>
      <c r="O40" s="33">
        <f>SUM(O16:O39)</f>
        <v>63505.5621</v>
      </c>
      <c r="P40" s="33">
        <f>SUM(P16:P39)</f>
        <v>1574021.1053</v>
      </c>
      <c r="Q40" s="33">
        <f t="shared" si="3"/>
        <v>1644992.7347</v>
      </c>
      <c r="R40" s="33">
        <f>SUM(R16:R39)</f>
        <v>1699.2691</v>
      </c>
      <c r="S40" s="33">
        <f>SUM(S16:S39)</f>
        <v>754857.1092</v>
      </c>
      <c r="T40" s="34">
        <f t="shared" si="4"/>
        <v>14978747.819499997</v>
      </c>
    </row>
    <row r="41" spans="2:20" ht="12" customHeight="1">
      <c r="B41" s="15"/>
      <c r="C41" s="24" t="s">
        <v>45</v>
      </c>
      <c r="D41" s="31">
        <v>0</v>
      </c>
      <c r="E41" s="31">
        <v>0</v>
      </c>
      <c r="F41" s="31">
        <f>+D41+E41</f>
        <v>0</v>
      </c>
      <c r="G41" s="31">
        <v>549.0088</v>
      </c>
      <c r="H41" s="31">
        <v>1001.0128</v>
      </c>
      <c r="I41" s="31">
        <v>33.9345</v>
      </c>
      <c r="J41" s="31">
        <v>0</v>
      </c>
      <c r="K41" s="31">
        <f>SUM(H41:J41)</f>
        <v>1034.9473</v>
      </c>
      <c r="L41" s="31">
        <v>0.2635</v>
      </c>
      <c r="M41" s="54">
        <f t="shared" si="2"/>
        <v>1584.2196</v>
      </c>
      <c r="N41" s="31">
        <v>0</v>
      </c>
      <c r="O41" s="31">
        <v>0</v>
      </c>
      <c r="P41" s="31">
        <v>0</v>
      </c>
      <c r="Q41" s="31">
        <f t="shared" si="3"/>
        <v>0</v>
      </c>
      <c r="R41" s="31">
        <v>0</v>
      </c>
      <c r="S41" s="31">
        <v>0</v>
      </c>
      <c r="T41" s="32">
        <f aca="true" t="shared" si="5" ref="T41:T65">+F41+M41+Q41+R41+S41</f>
        <v>1584.2196</v>
      </c>
    </row>
    <row r="42" spans="2:20" ht="12" customHeight="1">
      <c r="B42" s="17"/>
      <c r="C42" s="21" t="s">
        <v>46</v>
      </c>
      <c r="D42" s="31">
        <v>0</v>
      </c>
      <c r="E42" s="31">
        <v>0</v>
      </c>
      <c r="F42" s="31">
        <f t="shared" si="0"/>
        <v>0</v>
      </c>
      <c r="G42" s="31">
        <v>573.0355</v>
      </c>
      <c r="H42" s="31">
        <v>1702.1369</v>
      </c>
      <c r="I42" s="31">
        <v>402.9761</v>
      </c>
      <c r="J42" s="31">
        <v>0</v>
      </c>
      <c r="K42" s="31">
        <f t="shared" si="1"/>
        <v>2105.113</v>
      </c>
      <c r="L42" s="31">
        <v>6.1152</v>
      </c>
      <c r="M42" s="54">
        <f t="shared" si="2"/>
        <v>2684.2637</v>
      </c>
      <c r="N42" s="31">
        <v>0</v>
      </c>
      <c r="O42" s="31">
        <v>0</v>
      </c>
      <c r="P42" s="31">
        <v>0.158</v>
      </c>
      <c r="Q42" s="31">
        <f t="shared" si="3"/>
        <v>0.158</v>
      </c>
      <c r="R42" s="31">
        <v>0</v>
      </c>
      <c r="S42" s="31">
        <v>0</v>
      </c>
      <c r="T42" s="32">
        <f t="shared" si="5"/>
        <v>2684.4217</v>
      </c>
    </row>
    <row r="43" spans="2:20" ht="12" customHeight="1">
      <c r="B43" s="17"/>
      <c r="C43" s="21" t="s">
        <v>47</v>
      </c>
      <c r="D43" s="31">
        <v>60.0882</v>
      </c>
      <c r="E43" s="31">
        <v>0</v>
      </c>
      <c r="F43" s="31">
        <f t="shared" si="0"/>
        <v>60.0882</v>
      </c>
      <c r="G43" s="31">
        <v>756.1523</v>
      </c>
      <c r="H43" s="31">
        <v>11410.3526</v>
      </c>
      <c r="I43" s="31">
        <v>3679.7168</v>
      </c>
      <c r="J43" s="31">
        <v>0</v>
      </c>
      <c r="K43" s="31">
        <f t="shared" si="1"/>
        <v>15090.0694</v>
      </c>
      <c r="L43" s="31">
        <v>505.0814</v>
      </c>
      <c r="M43" s="54">
        <f t="shared" si="2"/>
        <v>16351.3031</v>
      </c>
      <c r="N43" s="31">
        <v>0</v>
      </c>
      <c r="O43" s="31">
        <v>0.7338</v>
      </c>
      <c r="P43" s="31">
        <v>0</v>
      </c>
      <c r="Q43" s="31">
        <f t="shared" si="3"/>
        <v>0.7338</v>
      </c>
      <c r="R43" s="31">
        <v>31.1934</v>
      </c>
      <c r="S43" s="31">
        <v>0.6489</v>
      </c>
      <c r="T43" s="32">
        <f t="shared" si="5"/>
        <v>16443.9674</v>
      </c>
    </row>
    <row r="44" spans="2:20" ht="12" customHeight="1">
      <c r="B44" s="17" t="s">
        <v>23</v>
      </c>
      <c r="C44" s="21" t="s">
        <v>76</v>
      </c>
      <c r="D44" s="31">
        <v>819.6122</v>
      </c>
      <c r="E44" s="31">
        <v>0</v>
      </c>
      <c r="F44" s="31">
        <f t="shared" si="0"/>
        <v>819.6122</v>
      </c>
      <c r="G44" s="31">
        <v>148925.394</v>
      </c>
      <c r="H44" s="31">
        <v>28422.9651</v>
      </c>
      <c r="I44" s="31">
        <v>204244.8682</v>
      </c>
      <c r="J44" s="31">
        <v>3380.7323</v>
      </c>
      <c r="K44" s="31">
        <f t="shared" si="1"/>
        <v>236048.5656</v>
      </c>
      <c r="L44" s="31">
        <v>6060.8702</v>
      </c>
      <c r="M44" s="54">
        <f t="shared" si="2"/>
        <v>391034.8298</v>
      </c>
      <c r="N44" s="31">
        <v>573.3793</v>
      </c>
      <c r="O44" s="31">
        <v>2061.5526</v>
      </c>
      <c r="P44" s="31">
        <v>2.756</v>
      </c>
      <c r="Q44" s="31">
        <f t="shared" si="3"/>
        <v>2637.6879</v>
      </c>
      <c r="R44" s="31">
        <v>116.9639</v>
      </c>
      <c r="S44" s="31">
        <v>24829.4916</v>
      </c>
      <c r="T44" s="32">
        <f t="shared" si="5"/>
        <v>419438.5854</v>
      </c>
    </row>
    <row r="45" spans="2:20" ht="12" customHeight="1">
      <c r="B45" s="17"/>
      <c r="C45" s="21" t="s">
        <v>48</v>
      </c>
      <c r="D45" s="31">
        <v>0</v>
      </c>
      <c r="E45" s="31">
        <v>0</v>
      </c>
      <c r="F45" s="31">
        <f t="shared" si="0"/>
        <v>0</v>
      </c>
      <c r="G45" s="31">
        <v>122139.318</v>
      </c>
      <c r="H45" s="31">
        <v>58321.104</v>
      </c>
      <c r="I45" s="31">
        <v>212569.3975</v>
      </c>
      <c r="J45" s="31">
        <v>888.9391</v>
      </c>
      <c r="K45" s="31">
        <f t="shared" si="1"/>
        <v>271779.44060000003</v>
      </c>
      <c r="L45" s="31">
        <v>7731.4707</v>
      </c>
      <c r="M45" s="54">
        <f aca="true" t="shared" si="6" ref="M45:M65">+G45+K45+L45</f>
        <v>401650.22930000006</v>
      </c>
      <c r="N45" s="31">
        <v>303.7744</v>
      </c>
      <c r="O45" s="31">
        <v>1785.5235</v>
      </c>
      <c r="P45" s="31">
        <v>0</v>
      </c>
      <c r="Q45" s="31">
        <f t="shared" si="3"/>
        <v>2089.2979</v>
      </c>
      <c r="R45" s="31">
        <v>71.9612</v>
      </c>
      <c r="S45" s="31">
        <v>235.3091</v>
      </c>
      <c r="T45" s="32">
        <f t="shared" si="5"/>
        <v>404046.7975000001</v>
      </c>
    </row>
    <row r="46" spans="2:66" s="13" customFormat="1" ht="12" customHeight="1">
      <c r="B46" s="17"/>
      <c r="C46" s="21" t="s">
        <v>49</v>
      </c>
      <c r="D46" s="31">
        <v>29.4096</v>
      </c>
      <c r="E46" s="31">
        <v>0</v>
      </c>
      <c r="F46" s="31">
        <f t="shared" si="0"/>
        <v>29.4096</v>
      </c>
      <c r="G46" s="31">
        <v>842810.1477</v>
      </c>
      <c r="H46" s="31">
        <v>25459.3846</v>
      </c>
      <c r="I46" s="31">
        <v>468554.0562</v>
      </c>
      <c r="J46" s="31">
        <v>36564.2401</v>
      </c>
      <c r="K46" s="31">
        <f t="shared" si="1"/>
        <v>530577.6809</v>
      </c>
      <c r="L46" s="31">
        <v>815.0155</v>
      </c>
      <c r="M46" s="54">
        <f t="shared" si="6"/>
        <v>1374202.8441</v>
      </c>
      <c r="N46" s="31">
        <v>0</v>
      </c>
      <c r="O46" s="31">
        <v>127.5905</v>
      </c>
      <c r="P46" s="31">
        <v>1.6122</v>
      </c>
      <c r="Q46" s="31">
        <f t="shared" si="3"/>
        <v>129.2027</v>
      </c>
      <c r="R46" s="31">
        <v>0</v>
      </c>
      <c r="S46" s="31">
        <v>436.9204</v>
      </c>
      <c r="T46" s="32">
        <f t="shared" si="5"/>
        <v>1374798.3768</v>
      </c>
      <c r="BN46" s="4"/>
    </row>
    <row r="47" spans="2:20" ht="12" customHeight="1">
      <c r="B47" s="17"/>
      <c r="C47" s="21" t="s">
        <v>50</v>
      </c>
      <c r="D47" s="31">
        <v>2.1</v>
      </c>
      <c r="E47" s="31">
        <v>0</v>
      </c>
      <c r="F47" s="31">
        <f t="shared" si="0"/>
        <v>2.1</v>
      </c>
      <c r="G47" s="31">
        <v>45593.299</v>
      </c>
      <c r="H47" s="31">
        <v>18153.7798</v>
      </c>
      <c r="I47" s="31">
        <v>22531.059</v>
      </c>
      <c r="J47" s="31">
        <v>1416.464</v>
      </c>
      <c r="K47" s="31">
        <f t="shared" si="1"/>
        <v>42101.3028</v>
      </c>
      <c r="L47" s="31">
        <v>243.8627</v>
      </c>
      <c r="M47" s="54">
        <f t="shared" si="6"/>
        <v>87938.4645</v>
      </c>
      <c r="N47" s="31">
        <v>2.734</v>
      </c>
      <c r="O47" s="31">
        <v>2.7163</v>
      </c>
      <c r="P47" s="31">
        <v>0</v>
      </c>
      <c r="Q47" s="31">
        <f t="shared" si="3"/>
        <v>5.4503</v>
      </c>
      <c r="R47" s="31">
        <v>127.5544</v>
      </c>
      <c r="S47" s="31">
        <v>0</v>
      </c>
      <c r="T47" s="32">
        <f t="shared" si="5"/>
        <v>88073.5692</v>
      </c>
    </row>
    <row r="48" spans="2:20" ht="12" customHeight="1">
      <c r="B48" s="17"/>
      <c r="C48" s="21" t="s">
        <v>51</v>
      </c>
      <c r="D48" s="31">
        <v>0</v>
      </c>
      <c r="E48" s="31">
        <v>0</v>
      </c>
      <c r="F48" s="31">
        <f t="shared" si="0"/>
        <v>0</v>
      </c>
      <c r="G48" s="31">
        <v>307115.4142</v>
      </c>
      <c r="H48" s="31">
        <v>17621.5852</v>
      </c>
      <c r="I48" s="31">
        <v>198478.999</v>
      </c>
      <c r="J48" s="31">
        <v>20360.4667</v>
      </c>
      <c r="K48" s="31">
        <f t="shared" si="1"/>
        <v>236461.0509</v>
      </c>
      <c r="L48" s="31">
        <v>131.4747</v>
      </c>
      <c r="M48" s="54">
        <f t="shared" si="6"/>
        <v>543707.9398</v>
      </c>
      <c r="N48" s="31">
        <v>801.2257</v>
      </c>
      <c r="O48" s="31">
        <v>1423.9786</v>
      </c>
      <c r="P48" s="31">
        <v>4763.4553</v>
      </c>
      <c r="Q48" s="31">
        <f t="shared" si="3"/>
        <v>6988.659599999999</v>
      </c>
      <c r="R48" s="31">
        <v>0.0223</v>
      </c>
      <c r="S48" s="31">
        <v>28366.6024</v>
      </c>
      <c r="T48" s="32">
        <f t="shared" si="5"/>
        <v>579063.2241</v>
      </c>
    </row>
    <row r="49" spans="2:20" ht="12" customHeight="1">
      <c r="B49" s="17" t="s">
        <v>24</v>
      </c>
      <c r="C49" s="21" t="s">
        <v>52</v>
      </c>
      <c r="D49" s="31">
        <v>14.719</v>
      </c>
      <c r="E49" s="31">
        <v>0</v>
      </c>
      <c r="F49" s="31">
        <f>+D49+E49</f>
        <v>14.719</v>
      </c>
      <c r="G49" s="31">
        <v>346520.4752</v>
      </c>
      <c r="H49" s="31">
        <v>1747.9188</v>
      </c>
      <c r="I49" s="31">
        <v>105465.562</v>
      </c>
      <c r="J49" s="31">
        <v>93774.6026</v>
      </c>
      <c r="K49" s="31">
        <f>SUM(H49:J49)</f>
        <v>200988.0834</v>
      </c>
      <c r="L49" s="31">
        <v>73.5901</v>
      </c>
      <c r="M49" s="54">
        <f>+G49+K49+L49</f>
        <v>547582.1487</v>
      </c>
      <c r="N49" s="31">
        <v>0</v>
      </c>
      <c r="O49" s="31">
        <v>3669.3151</v>
      </c>
      <c r="P49" s="31">
        <v>5914.71</v>
      </c>
      <c r="Q49" s="31">
        <f>SUM(N49:P49)</f>
        <v>9584.025099999999</v>
      </c>
      <c r="R49" s="31">
        <v>1.3825</v>
      </c>
      <c r="S49" s="31">
        <v>0</v>
      </c>
      <c r="T49" s="32">
        <f t="shared" si="5"/>
        <v>557182.2753</v>
      </c>
    </row>
    <row r="50" spans="2:20" ht="12" customHeight="1">
      <c r="B50" s="17"/>
      <c r="C50" s="21" t="s">
        <v>58</v>
      </c>
      <c r="D50" s="31">
        <v>40.2338</v>
      </c>
      <c r="E50" s="31">
        <v>0</v>
      </c>
      <c r="F50" s="31">
        <f>+D50+E50</f>
        <v>40.2338</v>
      </c>
      <c r="G50" s="31">
        <v>25104.2032</v>
      </c>
      <c r="H50" s="31">
        <v>28422.5355</v>
      </c>
      <c r="I50" s="31">
        <v>27269.6404</v>
      </c>
      <c r="J50" s="31">
        <v>5731.1866</v>
      </c>
      <c r="K50" s="31">
        <f>SUM(H50:J50)</f>
        <v>61423.3625</v>
      </c>
      <c r="L50" s="31">
        <v>1415.1064</v>
      </c>
      <c r="M50" s="54">
        <f>+G50+K50+L50</f>
        <v>87942.67210000001</v>
      </c>
      <c r="N50" s="31">
        <v>0</v>
      </c>
      <c r="O50" s="31">
        <v>18.1276</v>
      </c>
      <c r="P50" s="31">
        <v>0</v>
      </c>
      <c r="Q50" s="31">
        <f>SUM(N50:P50)</f>
        <v>18.1276</v>
      </c>
      <c r="R50" s="31">
        <v>13.7298</v>
      </c>
      <c r="S50" s="31">
        <v>0</v>
      </c>
      <c r="T50" s="32">
        <f t="shared" si="5"/>
        <v>88014.76330000002</v>
      </c>
    </row>
    <row r="51" spans="2:20" ht="12" customHeight="1">
      <c r="B51" s="17"/>
      <c r="C51" s="21" t="s">
        <v>59</v>
      </c>
      <c r="D51" s="31">
        <v>0.027</v>
      </c>
      <c r="E51" s="31">
        <v>0</v>
      </c>
      <c r="F51" s="31">
        <f>+D51+E51</f>
        <v>0.027</v>
      </c>
      <c r="G51" s="31">
        <v>16757.1239</v>
      </c>
      <c r="H51" s="31">
        <v>7210.3023</v>
      </c>
      <c r="I51" s="31">
        <v>28766.0588</v>
      </c>
      <c r="J51" s="31">
        <v>4565.9608</v>
      </c>
      <c r="K51" s="31">
        <f>SUM(H51:J51)</f>
        <v>40542.3219</v>
      </c>
      <c r="L51" s="31">
        <v>95.8338</v>
      </c>
      <c r="M51" s="54">
        <f>+G51+K51+L51</f>
        <v>57395.2796</v>
      </c>
      <c r="N51" s="31">
        <v>0</v>
      </c>
      <c r="O51" s="31">
        <v>3.2304</v>
      </c>
      <c r="P51" s="31">
        <v>0</v>
      </c>
      <c r="Q51" s="31">
        <f>SUM(N51:P51)</f>
        <v>3.2304</v>
      </c>
      <c r="R51" s="31">
        <v>30.6195</v>
      </c>
      <c r="S51" s="31">
        <v>730.01</v>
      </c>
      <c r="T51" s="32">
        <f t="shared" si="5"/>
        <v>58159.16650000001</v>
      </c>
    </row>
    <row r="52" spans="2:20" ht="12" customHeight="1">
      <c r="B52" s="17"/>
      <c r="C52" s="21" t="s">
        <v>60</v>
      </c>
      <c r="D52" s="31">
        <v>0.2591</v>
      </c>
      <c r="E52" s="31">
        <v>0</v>
      </c>
      <c r="F52" s="31">
        <f t="shared" si="0"/>
        <v>0.2591</v>
      </c>
      <c r="G52" s="31">
        <v>12886.7768</v>
      </c>
      <c r="H52" s="31">
        <v>23132.4934</v>
      </c>
      <c r="I52" s="31">
        <v>8901.0743</v>
      </c>
      <c r="J52" s="31">
        <v>9823.0266</v>
      </c>
      <c r="K52" s="31">
        <f t="shared" si="1"/>
        <v>41856.5943</v>
      </c>
      <c r="L52" s="31">
        <v>606.1551</v>
      </c>
      <c r="M52" s="54">
        <f t="shared" si="6"/>
        <v>55349.52619999999</v>
      </c>
      <c r="N52" s="31">
        <v>0</v>
      </c>
      <c r="O52" s="31">
        <v>37.1194</v>
      </c>
      <c r="P52" s="31">
        <v>0</v>
      </c>
      <c r="Q52" s="31">
        <f t="shared" si="3"/>
        <v>37.1194</v>
      </c>
      <c r="R52" s="31">
        <v>11.5978</v>
      </c>
      <c r="S52" s="31">
        <v>13.3941</v>
      </c>
      <c r="T52" s="32">
        <f t="shared" si="5"/>
        <v>55411.8966</v>
      </c>
    </row>
    <row r="53" spans="2:20" ht="12" customHeight="1">
      <c r="B53" s="17"/>
      <c r="C53" s="21" t="s">
        <v>61</v>
      </c>
      <c r="D53" s="31">
        <v>3.8216</v>
      </c>
      <c r="E53" s="31">
        <v>0</v>
      </c>
      <c r="F53" s="31">
        <f t="shared" si="0"/>
        <v>3.8216</v>
      </c>
      <c r="G53" s="31">
        <v>1776.3176</v>
      </c>
      <c r="H53" s="31">
        <v>3676.6769</v>
      </c>
      <c r="I53" s="31">
        <v>2944.8718</v>
      </c>
      <c r="J53" s="31">
        <v>0</v>
      </c>
      <c r="K53" s="31">
        <f t="shared" si="1"/>
        <v>6621.548699999999</v>
      </c>
      <c r="L53" s="31">
        <v>60.6557</v>
      </c>
      <c r="M53" s="54">
        <f t="shared" si="6"/>
        <v>8458.521999999999</v>
      </c>
      <c r="N53" s="31">
        <v>0</v>
      </c>
      <c r="O53" s="31">
        <v>0</v>
      </c>
      <c r="P53" s="31">
        <v>0</v>
      </c>
      <c r="Q53" s="31">
        <f t="shared" si="3"/>
        <v>0</v>
      </c>
      <c r="R53" s="31">
        <v>192.5663</v>
      </c>
      <c r="S53" s="31">
        <v>19.5393</v>
      </c>
      <c r="T53" s="32">
        <f t="shared" si="5"/>
        <v>8674.4492</v>
      </c>
    </row>
    <row r="54" spans="2:20" ht="12" customHeight="1">
      <c r="B54" s="17" t="s">
        <v>25</v>
      </c>
      <c r="C54" s="21" t="s">
        <v>53</v>
      </c>
      <c r="D54" s="31">
        <v>0</v>
      </c>
      <c r="E54" s="31">
        <v>0</v>
      </c>
      <c r="F54" s="31">
        <f t="shared" si="0"/>
        <v>0</v>
      </c>
      <c r="G54" s="31">
        <v>12803.6064</v>
      </c>
      <c r="H54" s="31">
        <v>13079.0922</v>
      </c>
      <c r="I54" s="31">
        <v>14056.7306</v>
      </c>
      <c r="J54" s="31">
        <v>0</v>
      </c>
      <c r="K54" s="31">
        <f t="shared" si="1"/>
        <v>27135.8228</v>
      </c>
      <c r="L54" s="31">
        <v>93.1557</v>
      </c>
      <c r="M54" s="54">
        <f t="shared" si="6"/>
        <v>40032.5849</v>
      </c>
      <c r="N54" s="31">
        <v>0</v>
      </c>
      <c r="O54" s="31">
        <v>0</v>
      </c>
      <c r="P54" s="31">
        <v>0</v>
      </c>
      <c r="Q54" s="31">
        <f t="shared" si="3"/>
        <v>0</v>
      </c>
      <c r="R54" s="31">
        <v>0</v>
      </c>
      <c r="S54" s="31">
        <v>39.8839</v>
      </c>
      <c r="T54" s="32">
        <f t="shared" si="5"/>
        <v>40072.4688</v>
      </c>
    </row>
    <row r="55" spans="2:20" ht="12" customHeight="1">
      <c r="B55" s="17"/>
      <c r="C55" s="21" t="s">
        <v>77</v>
      </c>
      <c r="D55" s="31">
        <v>0.0347</v>
      </c>
      <c r="E55" s="31">
        <v>0</v>
      </c>
      <c r="F55" s="31">
        <f t="shared" si="0"/>
        <v>0.0347</v>
      </c>
      <c r="G55" s="31">
        <v>27961.973</v>
      </c>
      <c r="H55" s="31">
        <v>11917.8213</v>
      </c>
      <c r="I55" s="31">
        <v>19411.735</v>
      </c>
      <c r="J55" s="31">
        <v>0</v>
      </c>
      <c r="K55" s="31">
        <f t="shared" si="1"/>
        <v>31329.5563</v>
      </c>
      <c r="L55" s="31">
        <v>281.4156</v>
      </c>
      <c r="M55" s="54">
        <f t="shared" si="6"/>
        <v>59572.9449</v>
      </c>
      <c r="N55" s="31">
        <v>0</v>
      </c>
      <c r="O55" s="31">
        <v>17.7875</v>
      </c>
      <c r="P55" s="31">
        <v>0</v>
      </c>
      <c r="Q55" s="31">
        <f t="shared" si="3"/>
        <v>17.7875</v>
      </c>
      <c r="R55" s="31">
        <v>4.6645</v>
      </c>
      <c r="S55" s="31">
        <v>858.7756</v>
      </c>
      <c r="T55" s="32">
        <f t="shared" si="5"/>
        <v>60454.2072</v>
      </c>
    </row>
    <row r="56" spans="2:20" ht="12" customHeight="1">
      <c r="B56" s="17"/>
      <c r="C56" s="22" t="s">
        <v>54</v>
      </c>
      <c r="D56" s="35">
        <v>555.0518</v>
      </c>
      <c r="E56" s="36">
        <v>0</v>
      </c>
      <c r="F56" s="31">
        <f t="shared" si="0"/>
        <v>555.0518</v>
      </c>
      <c r="G56" s="31">
        <v>35322.0058</v>
      </c>
      <c r="H56" s="31">
        <v>40159.9404</v>
      </c>
      <c r="I56" s="31">
        <v>106828.8109</v>
      </c>
      <c r="J56" s="31">
        <v>349.8677</v>
      </c>
      <c r="K56" s="31">
        <f t="shared" si="1"/>
        <v>147338.619</v>
      </c>
      <c r="L56" s="31">
        <v>840.7521</v>
      </c>
      <c r="M56" s="54">
        <f t="shared" si="6"/>
        <v>183501.3769</v>
      </c>
      <c r="N56" s="31">
        <v>162.6572</v>
      </c>
      <c r="O56" s="31">
        <v>16.189</v>
      </c>
      <c r="P56" s="31">
        <v>2.4709</v>
      </c>
      <c r="Q56" s="31">
        <f t="shared" si="3"/>
        <v>181.31709999999998</v>
      </c>
      <c r="R56" s="31">
        <v>319.7088</v>
      </c>
      <c r="S56" s="31">
        <v>36.4456</v>
      </c>
      <c r="T56" s="32">
        <f t="shared" si="5"/>
        <v>184593.90019999997</v>
      </c>
    </row>
    <row r="57" spans="2:20" ht="12" customHeight="1">
      <c r="B57" s="19"/>
      <c r="C57" s="25" t="s">
        <v>2</v>
      </c>
      <c r="D57" s="35">
        <f>SUM(D41:D56)</f>
        <v>1525.357</v>
      </c>
      <c r="E57" s="35">
        <f>SUM(E41:E56)</f>
        <v>0</v>
      </c>
      <c r="F57" s="33">
        <f>+D57+E57</f>
        <v>1525.357</v>
      </c>
      <c r="G57" s="33">
        <f>SUM(G41:G56)</f>
        <v>1947594.2514</v>
      </c>
      <c r="H57" s="33">
        <f>SUM(H41:H56)</f>
        <v>291439.10180000006</v>
      </c>
      <c r="I57" s="33">
        <f>SUM(I41:I56)</f>
        <v>1424139.4910999998</v>
      </c>
      <c r="J57" s="33">
        <f>SUM(J41:J56)</f>
        <v>176855.4865</v>
      </c>
      <c r="K57" s="33">
        <f>SUM(H57:J57)</f>
        <v>1892434.0793999997</v>
      </c>
      <c r="L57" s="33">
        <f>SUM(L41:L56)</f>
        <v>18960.8184</v>
      </c>
      <c r="M57" s="55">
        <f t="shared" si="6"/>
        <v>3858989.1492</v>
      </c>
      <c r="N57" s="33">
        <f>SUM(N41:N56)</f>
        <v>1843.7705999999998</v>
      </c>
      <c r="O57" s="33">
        <f>SUM(O41:O56)</f>
        <v>9163.864300000001</v>
      </c>
      <c r="P57" s="33">
        <f>SUM(P41:P56)</f>
        <v>10685.162400000001</v>
      </c>
      <c r="Q57" s="33">
        <f t="shared" si="3"/>
        <v>21692.797300000002</v>
      </c>
      <c r="R57" s="33">
        <f>SUM(R41:R56)</f>
        <v>921.9644</v>
      </c>
      <c r="S57" s="33">
        <f>SUM(S41:S56)</f>
        <v>55567.020899999996</v>
      </c>
      <c r="T57" s="34">
        <f t="shared" si="5"/>
        <v>3938696.2887999997</v>
      </c>
    </row>
    <row r="58" spans="2:20" ht="12" customHeight="1">
      <c r="B58" s="17"/>
      <c r="C58" s="18" t="s">
        <v>66</v>
      </c>
      <c r="D58" s="29">
        <v>17664.4084</v>
      </c>
      <c r="E58" s="29">
        <v>0</v>
      </c>
      <c r="F58" s="29">
        <f t="shared" si="0"/>
        <v>17664.4084</v>
      </c>
      <c r="G58" s="29">
        <v>20055.6731</v>
      </c>
      <c r="H58" s="29">
        <v>100691.8206</v>
      </c>
      <c r="I58" s="29">
        <v>821000.5721</v>
      </c>
      <c r="J58" s="29">
        <v>320084.1603</v>
      </c>
      <c r="K58" s="29">
        <f t="shared" si="1"/>
        <v>1241776.5529999998</v>
      </c>
      <c r="L58" s="29">
        <v>14930.002</v>
      </c>
      <c r="M58" s="54">
        <f t="shared" si="6"/>
        <v>1276762.2281</v>
      </c>
      <c r="N58" s="31">
        <v>754.0626</v>
      </c>
      <c r="O58" s="31">
        <v>5254.769</v>
      </c>
      <c r="P58" s="31">
        <v>28377.9213</v>
      </c>
      <c r="Q58" s="31">
        <f t="shared" si="3"/>
        <v>34386.7529</v>
      </c>
      <c r="R58" s="31">
        <v>345.0674</v>
      </c>
      <c r="S58" s="31">
        <v>20286.2306</v>
      </c>
      <c r="T58" s="32">
        <f t="shared" si="5"/>
        <v>1349444.6874</v>
      </c>
    </row>
    <row r="59" spans="2:66" s="13" customFormat="1" ht="12" customHeight="1">
      <c r="B59" s="17" t="s">
        <v>27</v>
      </c>
      <c r="C59" s="18" t="s">
        <v>78</v>
      </c>
      <c r="D59" s="31">
        <v>27.7314</v>
      </c>
      <c r="E59" s="31">
        <v>0</v>
      </c>
      <c r="F59" s="31">
        <f t="shared" si="0"/>
        <v>27.7314</v>
      </c>
      <c r="G59" s="31">
        <v>392.685</v>
      </c>
      <c r="H59" s="31">
        <v>1692.3497</v>
      </c>
      <c r="I59" s="31">
        <v>71814.244</v>
      </c>
      <c r="J59" s="31">
        <v>60839.2884</v>
      </c>
      <c r="K59" s="31">
        <f t="shared" si="1"/>
        <v>134345.88210000002</v>
      </c>
      <c r="L59" s="31">
        <v>32.6744</v>
      </c>
      <c r="M59" s="54">
        <f t="shared" si="6"/>
        <v>134771.2415</v>
      </c>
      <c r="N59" s="31">
        <v>0</v>
      </c>
      <c r="O59" s="31">
        <v>945.016</v>
      </c>
      <c r="P59" s="31">
        <v>99422.4443</v>
      </c>
      <c r="Q59" s="31">
        <f t="shared" si="3"/>
        <v>100367.4603</v>
      </c>
      <c r="R59" s="31">
        <v>0</v>
      </c>
      <c r="S59" s="31">
        <v>39739.185</v>
      </c>
      <c r="T59" s="32">
        <f t="shared" si="5"/>
        <v>274905.6182</v>
      </c>
      <c r="BN59" s="4"/>
    </row>
    <row r="60" spans="2:20" ht="12" customHeight="1">
      <c r="B60" s="17"/>
      <c r="C60" s="18" t="s">
        <v>79</v>
      </c>
      <c r="D60" s="31">
        <v>0</v>
      </c>
      <c r="E60" s="31">
        <v>0</v>
      </c>
      <c r="F60" s="31">
        <f>+D60+E60</f>
        <v>0</v>
      </c>
      <c r="G60" s="31">
        <v>7793.2148</v>
      </c>
      <c r="H60" s="31">
        <v>138.333</v>
      </c>
      <c r="I60" s="31">
        <v>73837.0915</v>
      </c>
      <c r="J60" s="31">
        <v>75755.4556</v>
      </c>
      <c r="K60" s="31">
        <f>SUM(H60:J60)</f>
        <v>149730.8801</v>
      </c>
      <c r="L60" s="31">
        <v>503.7772</v>
      </c>
      <c r="M60" s="54">
        <f t="shared" si="6"/>
        <v>158027.8721</v>
      </c>
      <c r="N60" s="31">
        <v>0</v>
      </c>
      <c r="O60" s="31">
        <v>0</v>
      </c>
      <c r="P60" s="31">
        <v>30346.8225</v>
      </c>
      <c r="Q60" s="31">
        <f t="shared" si="3"/>
        <v>30346.8225</v>
      </c>
      <c r="R60" s="31">
        <v>0</v>
      </c>
      <c r="S60" s="31">
        <v>167055.2108</v>
      </c>
      <c r="T60" s="32">
        <f t="shared" si="5"/>
        <v>355429.90540000005</v>
      </c>
    </row>
    <row r="61" spans="2:20" ht="12" customHeight="1">
      <c r="B61" s="17" t="s">
        <v>28</v>
      </c>
      <c r="C61" s="18" t="s">
        <v>80</v>
      </c>
      <c r="D61" s="31">
        <v>244.7927</v>
      </c>
      <c r="E61" s="31">
        <v>0</v>
      </c>
      <c r="F61" s="31">
        <f>+D61+E61</f>
        <v>244.7927</v>
      </c>
      <c r="G61" s="31">
        <v>931.3766</v>
      </c>
      <c r="H61" s="31">
        <v>3707.5606</v>
      </c>
      <c r="I61" s="31">
        <v>12354.8305</v>
      </c>
      <c r="J61" s="31">
        <v>3077.4667</v>
      </c>
      <c r="K61" s="31">
        <f>SUM(H61:J61)</f>
        <v>19139.8578</v>
      </c>
      <c r="L61" s="31">
        <v>320.1654</v>
      </c>
      <c r="M61" s="54">
        <f t="shared" si="6"/>
        <v>20391.399800000003</v>
      </c>
      <c r="N61" s="31">
        <v>0.7314</v>
      </c>
      <c r="O61" s="31">
        <v>140.9773</v>
      </c>
      <c r="P61" s="31">
        <v>0</v>
      </c>
      <c r="Q61" s="31">
        <f t="shared" si="3"/>
        <v>141.70870000000002</v>
      </c>
      <c r="R61" s="31">
        <v>0</v>
      </c>
      <c r="S61" s="31">
        <v>0</v>
      </c>
      <c r="T61" s="32">
        <f t="shared" si="5"/>
        <v>20777.901200000004</v>
      </c>
    </row>
    <row r="62" spans="2:20" ht="12" customHeight="1">
      <c r="B62" s="17"/>
      <c r="C62" s="18" t="s">
        <v>81</v>
      </c>
      <c r="D62" s="31">
        <v>0</v>
      </c>
      <c r="E62" s="31">
        <v>0</v>
      </c>
      <c r="F62" s="31">
        <f>+D62+E62</f>
        <v>0</v>
      </c>
      <c r="G62" s="31">
        <v>409.0756</v>
      </c>
      <c r="H62" s="31">
        <v>143.0562</v>
      </c>
      <c r="I62" s="31">
        <v>26743.5103</v>
      </c>
      <c r="J62" s="31">
        <v>6861.967</v>
      </c>
      <c r="K62" s="31">
        <f>SUM(H62:J62)</f>
        <v>33748.5335</v>
      </c>
      <c r="L62" s="31">
        <v>0</v>
      </c>
      <c r="M62" s="54">
        <f t="shared" si="6"/>
        <v>34157.609099999994</v>
      </c>
      <c r="N62" s="31">
        <v>180</v>
      </c>
      <c r="O62" s="31">
        <v>26.499</v>
      </c>
      <c r="P62" s="31">
        <v>19060.8558</v>
      </c>
      <c r="Q62" s="31">
        <f t="shared" si="3"/>
        <v>19267.3548</v>
      </c>
      <c r="R62" s="31">
        <v>0</v>
      </c>
      <c r="S62" s="31">
        <v>3678.0682</v>
      </c>
      <c r="T62" s="32">
        <f t="shared" si="5"/>
        <v>57103.0321</v>
      </c>
    </row>
    <row r="63" spans="2:20" ht="12" customHeight="1">
      <c r="B63" s="17" t="s">
        <v>22</v>
      </c>
      <c r="C63" s="18" t="s">
        <v>82</v>
      </c>
      <c r="D63" s="31">
        <v>0</v>
      </c>
      <c r="E63" s="31">
        <v>0</v>
      </c>
      <c r="F63" s="31">
        <f t="shared" si="0"/>
        <v>0</v>
      </c>
      <c r="G63" s="31">
        <v>0</v>
      </c>
      <c r="H63" s="31">
        <v>0</v>
      </c>
      <c r="I63" s="31">
        <v>329</v>
      </c>
      <c r="J63" s="31">
        <v>202.69</v>
      </c>
      <c r="K63" s="31">
        <f t="shared" si="1"/>
        <v>531.69</v>
      </c>
      <c r="L63" s="31">
        <v>0</v>
      </c>
      <c r="M63" s="54">
        <f t="shared" si="6"/>
        <v>531.69</v>
      </c>
      <c r="N63" s="31">
        <v>0</v>
      </c>
      <c r="O63" s="31">
        <v>0</v>
      </c>
      <c r="P63" s="31">
        <v>602.878</v>
      </c>
      <c r="Q63" s="31">
        <f t="shared" si="3"/>
        <v>602.878</v>
      </c>
      <c r="R63" s="31">
        <v>0</v>
      </c>
      <c r="S63" s="31">
        <v>1749.1</v>
      </c>
      <c r="T63" s="32">
        <f t="shared" si="5"/>
        <v>2883.668</v>
      </c>
    </row>
    <row r="64" spans="2:20" ht="12" customHeight="1">
      <c r="B64" s="17"/>
      <c r="C64" s="26" t="s">
        <v>83</v>
      </c>
      <c r="D64" s="35">
        <v>755.8968</v>
      </c>
      <c r="E64" s="35">
        <v>0</v>
      </c>
      <c r="F64" s="35">
        <f t="shared" si="0"/>
        <v>755.8968</v>
      </c>
      <c r="G64" s="35">
        <v>12162.73</v>
      </c>
      <c r="H64" s="35">
        <v>25140.1871</v>
      </c>
      <c r="I64" s="35">
        <v>110006.9925</v>
      </c>
      <c r="J64" s="35">
        <v>4841.215</v>
      </c>
      <c r="K64" s="35">
        <f t="shared" si="1"/>
        <v>139988.3946</v>
      </c>
      <c r="L64" s="35">
        <v>1481.3846</v>
      </c>
      <c r="M64" s="36">
        <f t="shared" si="6"/>
        <v>153632.5092</v>
      </c>
      <c r="N64" s="35">
        <v>230.9392</v>
      </c>
      <c r="O64" s="35">
        <v>99.1923</v>
      </c>
      <c r="P64" s="35">
        <v>0</v>
      </c>
      <c r="Q64" s="35">
        <f t="shared" si="3"/>
        <v>330.1315</v>
      </c>
      <c r="R64" s="35">
        <v>7.9385</v>
      </c>
      <c r="S64" s="35">
        <v>1825.0423</v>
      </c>
      <c r="T64" s="37">
        <f t="shared" si="5"/>
        <v>156551.51829999997</v>
      </c>
    </row>
    <row r="65" spans="2:20" ht="12" customHeight="1">
      <c r="B65" s="19"/>
      <c r="C65" s="25" t="s">
        <v>2</v>
      </c>
      <c r="D65" s="33">
        <f>SUM(D58:D64)</f>
        <v>18692.8293</v>
      </c>
      <c r="E65" s="33">
        <f>SUM(E58:E64)</f>
        <v>0</v>
      </c>
      <c r="F65" s="33">
        <f t="shared" si="0"/>
        <v>18692.8293</v>
      </c>
      <c r="G65" s="33">
        <f aca="true" t="shared" si="7" ref="G65:L65">SUM(G58:G64)</f>
        <v>41744.755099999995</v>
      </c>
      <c r="H65" s="33">
        <f t="shared" si="7"/>
        <v>131513.3072</v>
      </c>
      <c r="I65" s="33">
        <f t="shared" si="7"/>
        <v>1116086.2408999999</v>
      </c>
      <c r="J65" s="33">
        <f t="shared" si="7"/>
        <v>471662.243</v>
      </c>
      <c r="K65" s="33">
        <f t="shared" si="1"/>
        <v>1719261.7910999998</v>
      </c>
      <c r="L65" s="33">
        <f t="shared" si="7"/>
        <v>17268.0036</v>
      </c>
      <c r="M65" s="55">
        <f t="shared" si="6"/>
        <v>1778274.5497999997</v>
      </c>
      <c r="N65" s="33">
        <f>SUM(N58:N64)</f>
        <v>1165.7332</v>
      </c>
      <c r="O65" s="33">
        <f>SUM(O58:O64)</f>
        <v>6466.4536</v>
      </c>
      <c r="P65" s="33">
        <f>SUM(P58:P64)</f>
        <v>177810.9219</v>
      </c>
      <c r="Q65" s="33">
        <f t="shared" si="3"/>
        <v>185443.10869999998</v>
      </c>
      <c r="R65" s="33">
        <f>SUM(R58:R64)</f>
        <v>353.0059</v>
      </c>
      <c r="S65" s="33">
        <f>SUM(S58:S64)</f>
        <v>234332.83690000002</v>
      </c>
      <c r="T65" s="34">
        <f t="shared" si="5"/>
        <v>2217096.3306</v>
      </c>
    </row>
    <row r="66" spans="2:20" ht="12" customHeight="1">
      <c r="B66" s="63" t="s">
        <v>26</v>
      </c>
      <c r="C66" s="64"/>
      <c r="D66" s="38">
        <f aca="true" t="shared" si="8" ref="D66:L66">+D15+D40+D57+D65</f>
        <v>114400.44839999998</v>
      </c>
      <c r="E66" s="38">
        <f t="shared" si="8"/>
        <v>77937.76310000001</v>
      </c>
      <c r="F66" s="39">
        <f t="shared" si="8"/>
        <v>192338.2115</v>
      </c>
      <c r="G66" s="38">
        <f t="shared" si="8"/>
        <v>5402898.480199999</v>
      </c>
      <c r="H66" s="38">
        <f t="shared" si="8"/>
        <v>869219.3170000002</v>
      </c>
      <c r="I66" s="38">
        <f t="shared" si="8"/>
        <v>11323627.2511</v>
      </c>
      <c r="J66" s="38">
        <f t="shared" si="8"/>
        <v>2122792.8367</v>
      </c>
      <c r="K66" s="39">
        <f t="shared" si="8"/>
        <v>14315639.404799998</v>
      </c>
      <c r="L66" s="39">
        <f t="shared" si="8"/>
        <v>179281.91419999997</v>
      </c>
      <c r="M66" s="56">
        <f aca="true" t="shared" si="9" ref="M66:T66">+M15+M40+M57+M65</f>
        <v>19897819.7992</v>
      </c>
      <c r="N66" s="38">
        <f t="shared" si="9"/>
        <v>10475.571100000003</v>
      </c>
      <c r="O66" s="38">
        <f t="shared" si="9"/>
        <v>79304.3725</v>
      </c>
      <c r="P66" s="38">
        <f t="shared" si="9"/>
        <v>2072165.9253999998</v>
      </c>
      <c r="Q66" s="39">
        <f t="shared" si="9"/>
        <v>2161945.869</v>
      </c>
      <c r="R66" s="38">
        <f t="shared" si="9"/>
        <v>2974.2394</v>
      </c>
      <c r="S66" s="38">
        <f t="shared" si="9"/>
        <v>1156692.1949</v>
      </c>
      <c r="T66" s="40">
        <f t="shared" si="9"/>
        <v>23411770.314</v>
      </c>
    </row>
    <row r="67" spans="2:12" ht="12" customHeight="1">
      <c r="B67" s="10"/>
      <c r="C67" s="10"/>
      <c r="D67" s="41"/>
      <c r="E67" s="41"/>
      <c r="F67" s="41"/>
      <c r="G67" s="41"/>
      <c r="H67" s="41"/>
      <c r="I67" s="41"/>
      <c r="J67" s="41"/>
      <c r="K67" s="41"/>
      <c r="L67" s="42"/>
    </row>
    <row r="68" spans="2:12" ht="12" customHeight="1">
      <c r="B68" s="10"/>
      <c r="C68" s="10"/>
      <c r="D68" s="41"/>
      <c r="E68" s="41"/>
      <c r="F68" s="41"/>
      <c r="G68" s="41"/>
      <c r="H68" s="41"/>
      <c r="I68" s="41"/>
      <c r="J68" s="41"/>
      <c r="K68" s="41"/>
      <c r="L68" s="42"/>
    </row>
    <row r="69" spans="2:12" ht="12" customHeight="1">
      <c r="B69" s="10"/>
      <c r="C69" s="10"/>
      <c r="D69" s="41"/>
      <c r="E69" s="41"/>
      <c r="F69" s="41"/>
      <c r="G69" s="41"/>
      <c r="H69" s="41"/>
      <c r="I69" s="41"/>
      <c r="J69" s="41"/>
      <c r="K69" s="41"/>
      <c r="L69" s="42"/>
    </row>
    <row r="70" spans="2:12" ht="12" customHeight="1">
      <c r="B70" s="10"/>
      <c r="C70" s="10"/>
      <c r="D70" s="41"/>
      <c r="E70" s="41"/>
      <c r="F70" s="41"/>
      <c r="G70" s="41"/>
      <c r="H70" s="41"/>
      <c r="I70" s="41"/>
      <c r="J70" s="41"/>
      <c r="K70" s="41"/>
      <c r="L70" s="42"/>
    </row>
  </sheetData>
  <mergeCells count="20">
    <mergeCell ref="R5:R8"/>
    <mergeCell ref="S5:S8"/>
    <mergeCell ref="T5:T8"/>
    <mergeCell ref="N6:N8"/>
    <mergeCell ref="O6:O8"/>
    <mergeCell ref="P6:P8"/>
    <mergeCell ref="K7:K8"/>
    <mergeCell ref="H7:H8"/>
    <mergeCell ref="I7:I8"/>
    <mergeCell ref="N5:P5"/>
    <mergeCell ref="B8:C8"/>
    <mergeCell ref="B66:C66"/>
    <mergeCell ref="G5:L5"/>
    <mergeCell ref="D5:E5"/>
    <mergeCell ref="D6:D8"/>
    <mergeCell ref="E6:E8"/>
    <mergeCell ref="G6:G8"/>
    <mergeCell ref="L6:L8"/>
    <mergeCell ref="J7:J8"/>
    <mergeCell ref="H6:J6"/>
  </mergeCells>
  <printOptions horizontalCentered="1"/>
  <pageMargins left="0.7874015748031497" right="0.7874015748031497" top="0.7874015748031497" bottom="0.7874015748031497" header="0.5118110236220472" footer="0.3937007874015748"/>
  <pageSetup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