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'Sheet1'!$B$2:$T$68</definedName>
  </definedNames>
  <calcPr fullCalcOnLoad="1"/>
</workbook>
</file>

<file path=xl/sharedStrings.xml><?xml version="1.0" encoding="utf-8"?>
<sst xmlns="http://schemas.openxmlformats.org/spreadsheetml/2006/main" count="94" uniqueCount="85">
  <si>
    <t>計</t>
  </si>
  <si>
    <t>その他</t>
  </si>
  <si>
    <t>鉄　　　　道</t>
  </si>
  <si>
    <t>鉄　　道　　　コンテナ</t>
  </si>
  <si>
    <t>車　扱　　　　その他</t>
  </si>
  <si>
    <t>自家用　　　トラック</t>
  </si>
  <si>
    <t>一車貸切</t>
  </si>
  <si>
    <t>宅配便等　　混載</t>
  </si>
  <si>
    <t>トレーラー</t>
  </si>
  <si>
    <t>営　業　用　ト　ラ　ッ　ク</t>
  </si>
  <si>
    <t>ト　　　　　　　ラ　　　　　　　ッ　　　　　　　ク</t>
  </si>
  <si>
    <t>フェリー</t>
  </si>
  <si>
    <t>コンテナ船</t>
  </si>
  <si>
    <t>ＲＯＲＯ船</t>
  </si>
  <si>
    <t>その他　　　　船　舶</t>
  </si>
  <si>
    <t>海　　　　　　　運</t>
  </si>
  <si>
    <t>航　空</t>
  </si>
  <si>
    <t>合　計</t>
  </si>
  <si>
    <t>(３日間調査　単位：トン）</t>
  </si>
  <si>
    <t>農　業　</t>
  </si>
  <si>
    <t>林　業　</t>
  </si>
  <si>
    <t>漁　業　</t>
  </si>
  <si>
    <t>製</t>
  </si>
  <si>
    <t>造</t>
  </si>
  <si>
    <t>業</t>
  </si>
  <si>
    <t>その他の製造業</t>
  </si>
  <si>
    <t>卸</t>
  </si>
  <si>
    <t>売</t>
  </si>
  <si>
    <t>業</t>
  </si>
  <si>
    <t>小</t>
  </si>
  <si>
    <t>外国</t>
  </si>
  <si>
    <t>合　　　　　　　　　計</t>
  </si>
  <si>
    <t>着　産　業　業　種</t>
  </si>
  <si>
    <t>建設業</t>
  </si>
  <si>
    <t>表Ⅰ－２－12　着産業業種・代表輸送機関別流動量　－重量－</t>
  </si>
  <si>
    <t>食料品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</si>
  <si>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</si>
  <si>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</si>
  <si>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</si>
  <si>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</si>
  <si>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</si>
  <si>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</si>
  <si>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</si>
  <si>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</si>
  <si>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</si>
  <si>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</si>
  <si>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その他の卸売業</t>
  </si>
  <si>
    <t>繊維</t>
  </si>
  <si>
    <t xml:space="preserve">代 表 輸 送 機 関 </t>
  </si>
  <si>
    <t>鉱業</t>
  </si>
  <si>
    <t>パルプ・紙・紙加工品</t>
  </si>
  <si>
    <t>印刷・同関連</t>
  </si>
  <si>
    <t>化学</t>
  </si>
  <si>
    <t>鉄鋼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</si>
  <si>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</si>
  <si>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</si>
  <si>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</si>
  <si>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</si>
  <si>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</si>
  <si>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繊維・衣服等</t>
  </si>
  <si>
    <t>飲食料品</t>
  </si>
  <si>
    <t>建材･鉱物金属材料･化学製品</t>
  </si>
  <si>
    <t>機械器具</t>
  </si>
  <si>
    <t>織物・衣服・身の回り品</t>
  </si>
  <si>
    <t>飲食料品</t>
  </si>
  <si>
    <t>機械器具</t>
  </si>
  <si>
    <t>その他の小売業</t>
  </si>
  <si>
    <t>無店舗</t>
  </si>
  <si>
    <t>飲食サービス業・宿泊業</t>
  </si>
  <si>
    <t>金融・保険業</t>
  </si>
  <si>
    <t>不動産業・物品賃貸業</t>
  </si>
  <si>
    <t>運輸業・郵便業</t>
  </si>
  <si>
    <t>情報・通信業</t>
  </si>
  <si>
    <t>電気・ガス・熱供給・水道業</t>
  </si>
  <si>
    <r>
      <t>医療・福祉</t>
    </r>
  </si>
  <si>
    <t>教育・学習支援業</t>
  </si>
  <si>
    <t>学術研究･専門・技術サービス業</t>
  </si>
  <si>
    <t>協同組合・郵便局</t>
  </si>
  <si>
    <t>生活関連サービス業・娯楽業</t>
  </si>
  <si>
    <t>その他のサービス業</t>
  </si>
  <si>
    <t>公務</t>
  </si>
  <si>
    <t>個人</t>
  </si>
  <si>
    <t>なめし革・同製品・毛皮</t>
  </si>
  <si>
    <t>飲料・たばこ・飼料</t>
  </si>
  <si>
    <t>石油製品・石炭製品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</si>
</sst>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;\-#,##0;"/>
  </numFmts>
  <fonts count="10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2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17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38" fontId="2" fillId="0" borderId="2" xfId="17" applyNumberFormat="1" applyFont="1" applyBorder="1" applyAlignment="1">
      <alignment horizontal="center" vertical="center"/>
    </xf>
    <xf numFmtId="38" fontId="2" fillId="0" borderId="3" xfId="17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5" xfId="17" applyNumberFormat="1" applyFont="1" applyBorder="1" applyAlignment="1">
      <alignment horizontal="center" vertical="center"/>
    </xf>
    <xf numFmtId="38" fontId="2" fillId="0" borderId="0" xfId="17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2" fillId="0" borderId="6" xfId="17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7" applyNumberFormat="1" applyFont="1" applyFill="1" applyAlignment="1">
      <alignment vertical="center"/>
    </xf>
    <xf numFmtId="38" fontId="2" fillId="0" borderId="0" xfId="17" applyNumberFormat="1" applyFont="1" applyFill="1" applyAlignment="1">
      <alignment horizontal="distributed" vertical="center"/>
    </xf>
    <xf numFmtId="185" fontId="2" fillId="0" borderId="14" xfId="17" applyNumberFormat="1" applyFont="1" applyBorder="1" applyAlignment="1">
      <alignment vertical="center"/>
    </xf>
    <xf numFmtId="185" fontId="2" fillId="0" borderId="15" xfId="17" applyNumberFormat="1" applyFont="1" applyBorder="1" applyAlignment="1">
      <alignment vertical="center"/>
    </xf>
    <xf numFmtId="185" fontId="2" fillId="0" borderId="5" xfId="17" applyNumberFormat="1" applyFont="1" applyBorder="1" applyAlignment="1">
      <alignment vertical="center"/>
    </xf>
    <xf numFmtId="185" fontId="2" fillId="0" borderId="16" xfId="17" applyNumberFormat="1" applyFont="1" applyBorder="1" applyAlignment="1">
      <alignment vertical="center"/>
    </xf>
    <xf numFmtId="185" fontId="2" fillId="0" borderId="17" xfId="17" applyNumberFormat="1" applyFont="1" applyBorder="1" applyAlignment="1">
      <alignment vertical="center"/>
    </xf>
    <xf numFmtId="185" fontId="2" fillId="0" borderId="18" xfId="17" applyNumberFormat="1" applyFont="1" applyFill="1" applyBorder="1" applyAlignment="1">
      <alignment vertical="center"/>
    </xf>
    <xf numFmtId="185" fontId="2" fillId="0" borderId="18" xfId="17" applyNumberFormat="1" applyFont="1" applyBorder="1" applyAlignment="1">
      <alignment vertical="center"/>
    </xf>
    <xf numFmtId="185" fontId="2" fillId="0" borderId="19" xfId="17" applyNumberFormat="1" applyFont="1" applyBorder="1" applyAlignment="1">
      <alignment vertical="center"/>
    </xf>
    <xf numFmtId="38" fontId="2" fillId="0" borderId="9" xfId="17" applyNumberFormat="1" applyFont="1" applyBorder="1" applyAlignment="1">
      <alignment horizontal="center" vertical="center"/>
    </xf>
    <xf numFmtId="185" fontId="2" fillId="0" borderId="10" xfId="17" applyNumberFormat="1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85" fontId="2" fillId="0" borderId="20" xfId="17" applyNumberFormat="1" applyFont="1" applyBorder="1" applyAlignment="1">
      <alignment vertical="center"/>
    </xf>
    <xf numFmtId="185" fontId="2" fillId="0" borderId="9" xfId="17" applyNumberFormat="1" applyFont="1" applyBorder="1" applyAlignment="1">
      <alignment vertical="center"/>
    </xf>
    <xf numFmtId="185" fontId="2" fillId="0" borderId="21" xfId="17" applyNumberFormat="1" applyFont="1" applyFill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26" xfId="17" applyNumberFormat="1" applyFont="1" applyBorder="1" applyAlignment="1">
      <alignment horizontal="center" vertical="center"/>
    </xf>
    <xf numFmtId="38" fontId="2" fillId="0" borderId="27" xfId="17" applyNumberFormat="1" applyFont="1" applyBorder="1" applyAlignment="1">
      <alignment horizontal="center" vertical="center"/>
    </xf>
    <xf numFmtId="38" fontId="2" fillId="0" borderId="12" xfId="17" applyNumberFormat="1" applyFont="1" applyBorder="1" applyAlignment="1">
      <alignment horizontal="center" vertical="center" wrapText="1"/>
    </xf>
    <xf numFmtId="38" fontId="2" fillId="0" borderId="9" xfId="17" applyNumberFormat="1" applyFont="1" applyBorder="1" applyAlignment="1">
      <alignment horizontal="center" vertical="center" wrapText="1"/>
    </xf>
    <xf numFmtId="38" fontId="2" fillId="0" borderId="10" xfId="17" applyNumberFormat="1" applyFont="1" applyBorder="1" applyAlignment="1">
      <alignment horizontal="center" vertical="center" wrapText="1"/>
    </xf>
    <xf numFmtId="38" fontId="2" fillId="0" borderId="9" xfId="17" applyNumberFormat="1" applyFont="1" applyBorder="1" applyAlignment="1">
      <alignment horizontal="center" vertical="center"/>
    </xf>
    <xf numFmtId="38" fontId="2" fillId="0" borderId="10" xfId="17" applyNumberFormat="1" applyFont="1" applyBorder="1" applyAlignment="1">
      <alignment horizontal="center" vertical="center"/>
    </xf>
    <xf numFmtId="38" fontId="2" fillId="0" borderId="14" xfId="17" applyNumberFormat="1" applyFont="1" applyBorder="1" applyAlignment="1">
      <alignment horizontal="center" vertical="center"/>
    </xf>
    <xf numFmtId="38" fontId="2" fillId="0" borderId="28" xfId="17" applyNumberFormat="1" applyFont="1" applyBorder="1" applyAlignment="1">
      <alignment horizontal="center" vertical="center"/>
    </xf>
    <xf numFmtId="38" fontId="2" fillId="0" borderId="29" xfId="17" applyNumberFormat="1" applyFont="1" applyBorder="1" applyAlignment="1">
      <alignment horizontal="center" vertical="center" wrapText="1"/>
    </xf>
    <xf numFmtId="38" fontId="2" fillId="0" borderId="5" xfId="17" applyNumberFormat="1" applyFont="1" applyBorder="1" applyAlignment="1">
      <alignment horizontal="center" vertical="center" wrapText="1"/>
    </xf>
    <xf numFmtId="38" fontId="2" fillId="0" borderId="17" xfId="17" applyNumberFormat="1" applyFont="1" applyBorder="1" applyAlignment="1">
      <alignment horizontal="center" vertical="center" wrapText="1"/>
    </xf>
    <xf numFmtId="38" fontId="2" fillId="0" borderId="5" xfId="17" applyNumberFormat="1" applyFont="1" applyBorder="1" applyAlignment="1">
      <alignment horizontal="center" vertical="center"/>
    </xf>
    <xf numFmtId="38" fontId="2" fillId="0" borderId="17" xfId="17" applyNumberFormat="1" applyFont="1" applyBorder="1" applyAlignment="1">
      <alignment horizontal="center" vertical="center"/>
    </xf>
    <xf numFmtId="38" fontId="2" fillId="0" borderId="30" xfId="17" applyNumberFormat="1" applyFont="1" applyBorder="1" applyAlignment="1">
      <alignment horizontal="center" vertical="center"/>
    </xf>
    <xf numFmtId="38" fontId="2" fillId="0" borderId="31" xfId="17" applyNumberFormat="1" applyFont="1" applyBorder="1" applyAlignment="1">
      <alignment horizontal="center" vertical="center"/>
    </xf>
    <xf numFmtId="38" fontId="2" fillId="0" borderId="16" xfId="17" applyNumberFormat="1" applyFont="1" applyBorder="1" applyAlignment="1">
      <alignment horizontal="center" vertical="center"/>
    </xf>
    <xf numFmtId="38" fontId="2" fillId="0" borderId="32" xfId="17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9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A1" sqref="A1"/>
    </sheetView>
  </sheetViews>
  <sheetFormatPr defaultColWidth="8.796875" defaultRowHeight="14.25"/>
  <cols>
    <col min="1" max="1" width="2.59765625" style="3" customWidth="1"/>
    <col min="2" max="2" width="4.19921875" style="1" customWidth="1"/>
    <col min="3" max="3" width="23.8984375" style="1" bestFit="1" customWidth="1"/>
    <col min="4" max="11" width="9.59765625" style="2" customWidth="1"/>
    <col min="12" max="12" width="9.59765625" style="3" customWidth="1"/>
    <col min="13" max="20" width="9.59765625" style="2" customWidth="1"/>
    <col min="21" max="21" width="9.59765625" style="3" customWidth="1"/>
    <col min="22" max="63" width="9" style="3" customWidth="1"/>
    <col min="64" max="64" width="9" style="4" customWidth="1"/>
    <col min="65" max="16384" width="9" style="3" customWidth="1"/>
  </cols>
  <sheetData>
    <row r="1" spans="2:7" s="26" customFormat="1" ht="13.5" customHeight="1">
      <c r="B1" s="27"/>
      <c r="D1" s="29"/>
      <c r="G1" s="28"/>
    </row>
    <row r="2" spans="2:12" s="40" customFormat="1" ht="13.5">
      <c r="B2" s="41" t="s">
        <v>34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ht="12" customHeight="1"/>
    <row r="4" spans="3:64" ht="12" customHeight="1">
      <c r="C4" s="5"/>
      <c r="K4" s="6"/>
      <c r="L4" s="25"/>
      <c r="S4" s="3"/>
      <c r="T4" s="25" t="s">
        <v>18</v>
      </c>
      <c r="BL4" s="3"/>
    </row>
    <row r="5" spans="2:64" ht="12" customHeight="1">
      <c r="B5" s="7"/>
      <c r="C5" s="45" t="s">
        <v>48</v>
      </c>
      <c r="D5" s="52" t="s">
        <v>2</v>
      </c>
      <c r="E5" s="53"/>
      <c r="F5" s="9"/>
      <c r="G5" s="52" t="s">
        <v>10</v>
      </c>
      <c r="H5" s="53"/>
      <c r="I5" s="53"/>
      <c r="J5" s="53"/>
      <c r="K5" s="53"/>
      <c r="L5" s="53"/>
      <c r="M5" s="9"/>
      <c r="N5" s="52" t="s">
        <v>15</v>
      </c>
      <c r="O5" s="53"/>
      <c r="P5" s="53"/>
      <c r="Q5" s="8"/>
      <c r="R5" s="66" t="s">
        <v>16</v>
      </c>
      <c r="S5" s="66" t="s">
        <v>1</v>
      </c>
      <c r="T5" s="67" t="s">
        <v>17</v>
      </c>
      <c r="BL5" s="3"/>
    </row>
    <row r="6" spans="2:64" ht="12" customHeight="1">
      <c r="B6" s="10"/>
      <c r="C6" s="11"/>
      <c r="D6" s="54" t="s">
        <v>3</v>
      </c>
      <c r="E6" s="54" t="s">
        <v>4</v>
      </c>
      <c r="F6" s="3"/>
      <c r="G6" s="54" t="s">
        <v>5</v>
      </c>
      <c r="H6" s="59" t="s">
        <v>9</v>
      </c>
      <c r="I6" s="60"/>
      <c r="J6" s="60"/>
      <c r="K6" s="16"/>
      <c r="L6" s="61" t="s">
        <v>11</v>
      </c>
      <c r="M6" s="38"/>
      <c r="N6" s="54" t="s">
        <v>12</v>
      </c>
      <c r="O6" s="54" t="s">
        <v>13</v>
      </c>
      <c r="P6" s="54" t="s">
        <v>14</v>
      </c>
      <c r="Q6" s="3"/>
      <c r="R6" s="57"/>
      <c r="S6" s="57"/>
      <c r="T6" s="68"/>
      <c r="BL6" s="3"/>
    </row>
    <row r="7" spans="2:64" ht="12" customHeight="1">
      <c r="B7" s="10"/>
      <c r="C7" s="11"/>
      <c r="D7" s="55"/>
      <c r="E7" s="55"/>
      <c r="F7" s="12" t="s">
        <v>0</v>
      </c>
      <c r="G7" s="55"/>
      <c r="H7" s="55" t="s">
        <v>7</v>
      </c>
      <c r="I7" s="57" t="s">
        <v>6</v>
      </c>
      <c r="J7" s="57" t="s">
        <v>8</v>
      </c>
      <c r="K7" s="64" t="s">
        <v>0</v>
      </c>
      <c r="L7" s="62"/>
      <c r="M7" s="38" t="s">
        <v>0</v>
      </c>
      <c r="N7" s="55"/>
      <c r="O7" s="55"/>
      <c r="P7" s="55"/>
      <c r="Q7" s="12" t="s">
        <v>0</v>
      </c>
      <c r="R7" s="57"/>
      <c r="S7" s="57"/>
      <c r="T7" s="68"/>
      <c r="BL7" s="3"/>
    </row>
    <row r="8" spans="2:64" ht="12" customHeight="1">
      <c r="B8" s="50" t="s">
        <v>32</v>
      </c>
      <c r="C8" s="51"/>
      <c r="D8" s="56"/>
      <c r="E8" s="56"/>
      <c r="F8" s="12"/>
      <c r="G8" s="56"/>
      <c r="H8" s="56"/>
      <c r="I8" s="58"/>
      <c r="J8" s="58"/>
      <c r="K8" s="65"/>
      <c r="L8" s="63"/>
      <c r="M8" s="38"/>
      <c r="N8" s="56"/>
      <c r="O8" s="56"/>
      <c r="P8" s="56"/>
      <c r="Q8" s="12"/>
      <c r="R8" s="58"/>
      <c r="S8" s="58"/>
      <c r="T8" s="69"/>
      <c r="BL8" s="3"/>
    </row>
    <row r="9" spans="1:20" ht="12" customHeight="1">
      <c r="A9" s="26"/>
      <c r="B9" s="46" t="s">
        <v>19</v>
      </c>
      <c r="C9" s="47"/>
      <c r="D9" s="30">
        <v>16.8593</v>
      </c>
      <c r="E9" s="30">
        <v>0</v>
      </c>
      <c r="F9" s="30">
        <f>+D9+E9</f>
        <v>16.8593</v>
      </c>
      <c r="G9" s="30">
        <v>39695.136</v>
      </c>
      <c r="H9" s="30">
        <v>2477.7616</v>
      </c>
      <c r="I9" s="30">
        <v>120681.5931</v>
      </c>
      <c r="J9" s="30">
        <v>15301.9613</v>
      </c>
      <c r="K9" s="30">
        <f>SUM(H9:J9)</f>
        <v>138461.316</v>
      </c>
      <c r="L9" s="30">
        <v>4074.3372</v>
      </c>
      <c r="M9" s="42">
        <f aca="true" t="shared" si="0" ref="M9:M38">+G9+K9+L9</f>
        <v>182230.7892</v>
      </c>
      <c r="N9" s="30">
        <v>0</v>
      </c>
      <c r="O9" s="30">
        <v>214.7193</v>
      </c>
      <c r="P9" s="30">
        <v>1509.8235</v>
      </c>
      <c r="Q9" s="30">
        <f>SUM(N9:P9)</f>
        <v>1724.5428</v>
      </c>
      <c r="R9" s="30">
        <v>0.012</v>
      </c>
      <c r="S9" s="30">
        <v>9554.1633</v>
      </c>
      <c r="T9" s="31">
        <f aca="true" t="shared" si="1" ref="T9:T36">+F9+M9+Q9+R9+S9</f>
        <v>193526.3666</v>
      </c>
    </row>
    <row r="10" spans="1:20" ht="12" customHeight="1">
      <c r="A10" s="26"/>
      <c r="B10" s="46" t="s">
        <v>20</v>
      </c>
      <c r="C10" s="47"/>
      <c r="D10" s="30">
        <v>0</v>
      </c>
      <c r="E10" s="30">
        <v>0</v>
      </c>
      <c r="F10" s="30">
        <f aca="true" t="shared" si="2" ref="F10:F66">+D10+E10</f>
        <v>0</v>
      </c>
      <c r="G10" s="30">
        <v>885.1684</v>
      </c>
      <c r="H10" s="30">
        <v>113.6358</v>
      </c>
      <c r="I10" s="30">
        <v>172.5719</v>
      </c>
      <c r="J10" s="30">
        <v>661.7027</v>
      </c>
      <c r="K10" s="30">
        <f aca="true" t="shared" si="3" ref="K10:K66">SUM(H10:J10)</f>
        <v>947.9104</v>
      </c>
      <c r="L10" s="30">
        <v>0.1319</v>
      </c>
      <c r="M10" s="42">
        <f t="shared" si="0"/>
        <v>1833.2107</v>
      </c>
      <c r="N10" s="30">
        <v>0</v>
      </c>
      <c r="O10" s="30">
        <v>0</v>
      </c>
      <c r="P10" s="30">
        <v>0</v>
      </c>
      <c r="Q10" s="30">
        <f aca="true" t="shared" si="4" ref="Q10:Q66">SUM(N10:P10)</f>
        <v>0</v>
      </c>
      <c r="R10" s="30">
        <v>0</v>
      </c>
      <c r="S10" s="30">
        <v>0</v>
      </c>
      <c r="T10" s="31">
        <f t="shared" si="1"/>
        <v>1833.2107</v>
      </c>
    </row>
    <row r="11" spans="1:20" ht="12" customHeight="1">
      <c r="A11" s="26"/>
      <c r="B11" s="46" t="s">
        <v>21</v>
      </c>
      <c r="C11" s="47"/>
      <c r="D11" s="30">
        <v>24.9493</v>
      </c>
      <c r="E11" s="30">
        <v>0</v>
      </c>
      <c r="F11" s="30">
        <f t="shared" si="2"/>
        <v>24.9493</v>
      </c>
      <c r="G11" s="30">
        <v>1727.6179</v>
      </c>
      <c r="H11" s="30">
        <v>295.4292</v>
      </c>
      <c r="I11" s="30">
        <v>3177.1696</v>
      </c>
      <c r="J11" s="30">
        <v>0</v>
      </c>
      <c r="K11" s="30">
        <f t="shared" si="3"/>
        <v>3472.5988</v>
      </c>
      <c r="L11" s="30">
        <v>19.9228</v>
      </c>
      <c r="M11" s="42">
        <f t="shared" si="0"/>
        <v>5220.1395</v>
      </c>
      <c r="N11" s="30">
        <v>0</v>
      </c>
      <c r="O11" s="30">
        <v>0</v>
      </c>
      <c r="P11" s="30">
        <v>5129.0788</v>
      </c>
      <c r="Q11" s="30">
        <f t="shared" si="4"/>
        <v>5129.0788</v>
      </c>
      <c r="R11" s="30">
        <v>0</v>
      </c>
      <c r="S11" s="30">
        <v>35.7155</v>
      </c>
      <c r="T11" s="31">
        <f t="shared" si="1"/>
        <v>10409.883100000001</v>
      </c>
    </row>
    <row r="12" spans="1:20" ht="12" customHeight="1">
      <c r="A12" s="26"/>
      <c r="B12" s="46" t="s">
        <v>49</v>
      </c>
      <c r="C12" s="47"/>
      <c r="D12" s="30">
        <v>24.9956</v>
      </c>
      <c r="E12" s="30">
        <v>0</v>
      </c>
      <c r="F12" s="30">
        <f t="shared" si="2"/>
        <v>24.9956</v>
      </c>
      <c r="G12" s="30">
        <v>77382.4098</v>
      </c>
      <c r="H12" s="30">
        <v>403.919</v>
      </c>
      <c r="I12" s="30">
        <v>119048.241</v>
      </c>
      <c r="J12" s="30">
        <v>172.1942</v>
      </c>
      <c r="K12" s="30">
        <f t="shared" si="3"/>
        <v>119624.35419999999</v>
      </c>
      <c r="L12" s="30">
        <v>5.8847</v>
      </c>
      <c r="M12" s="42">
        <f t="shared" si="0"/>
        <v>197012.64869999996</v>
      </c>
      <c r="N12" s="30">
        <v>0</v>
      </c>
      <c r="O12" s="30">
        <v>0</v>
      </c>
      <c r="P12" s="30">
        <v>65638.2777</v>
      </c>
      <c r="Q12" s="30">
        <f t="shared" si="4"/>
        <v>65638.2777</v>
      </c>
      <c r="R12" s="30">
        <v>0</v>
      </c>
      <c r="S12" s="30">
        <v>28630.2118</v>
      </c>
      <c r="T12" s="31">
        <f t="shared" si="1"/>
        <v>291306.13379999995</v>
      </c>
    </row>
    <row r="13" spans="1:20" ht="12" customHeight="1">
      <c r="A13" s="26"/>
      <c r="B13" s="46" t="s">
        <v>33</v>
      </c>
      <c r="C13" s="47"/>
      <c r="D13" s="30">
        <v>1154.9891</v>
      </c>
      <c r="E13" s="30">
        <v>0</v>
      </c>
      <c r="F13" s="30">
        <f>+D13+E13</f>
        <v>1154.9891</v>
      </c>
      <c r="G13" s="30">
        <v>2757917.5582</v>
      </c>
      <c r="H13" s="30">
        <v>28842.2061</v>
      </c>
      <c r="I13" s="30">
        <v>3207630.1242</v>
      </c>
      <c r="J13" s="30">
        <v>174839.9409</v>
      </c>
      <c r="K13" s="30">
        <f>SUM(H13:J13)</f>
        <v>3411312.2712</v>
      </c>
      <c r="L13" s="30">
        <v>15249.813</v>
      </c>
      <c r="M13" s="42">
        <f t="shared" si="0"/>
        <v>6184479.642399999</v>
      </c>
      <c r="N13" s="30">
        <v>1059.9683</v>
      </c>
      <c r="O13" s="30">
        <v>2127.4427</v>
      </c>
      <c r="P13" s="30">
        <v>96599.8556</v>
      </c>
      <c r="Q13" s="30">
        <f>SUM(N13:P13)</f>
        <v>99787.2666</v>
      </c>
      <c r="R13" s="30">
        <v>12.8608</v>
      </c>
      <c r="S13" s="30">
        <v>0.0828</v>
      </c>
      <c r="T13" s="31">
        <f t="shared" si="1"/>
        <v>6285434.841699999</v>
      </c>
    </row>
    <row r="14" spans="1:20" ht="12" customHeight="1">
      <c r="A14" s="26"/>
      <c r="B14" s="18"/>
      <c r="C14" s="20" t="s">
        <v>35</v>
      </c>
      <c r="D14" s="32">
        <v>10974.5928</v>
      </c>
      <c r="E14" s="32">
        <v>0</v>
      </c>
      <c r="F14" s="32">
        <f t="shared" si="2"/>
        <v>10974.5928</v>
      </c>
      <c r="G14" s="32">
        <v>103793.8364</v>
      </c>
      <c r="H14" s="32">
        <v>53747.0265</v>
      </c>
      <c r="I14" s="32">
        <v>578561.3312</v>
      </c>
      <c r="J14" s="32">
        <v>41232.0116</v>
      </c>
      <c r="K14" s="32">
        <f t="shared" si="3"/>
        <v>673540.3693</v>
      </c>
      <c r="L14" s="32">
        <v>15064.3526</v>
      </c>
      <c r="M14" s="43">
        <f t="shared" si="0"/>
        <v>792398.5583</v>
      </c>
      <c r="N14" s="32">
        <v>310.9608</v>
      </c>
      <c r="O14" s="32">
        <v>7524.9609</v>
      </c>
      <c r="P14" s="32">
        <v>37622.8557</v>
      </c>
      <c r="Q14" s="32">
        <f t="shared" si="4"/>
        <v>45458.7774</v>
      </c>
      <c r="R14" s="32">
        <v>11.6869</v>
      </c>
      <c r="S14" s="32">
        <v>79773.5134</v>
      </c>
      <c r="T14" s="33">
        <f t="shared" si="1"/>
        <v>928617.1288000001</v>
      </c>
    </row>
    <row r="15" spans="1:64" ht="12" customHeight="1">
      <c r="A15" s="26"/>
      <c r="B15" s="18"/>
      <c r="C15" s="20" t="s">
        <v>83</v>
      </c>
      <c r="D15" s="32">
        <v>1936.7768</v>
      </c>
      <c r="E15" s="32">
        <v>0</v>
      </c>
      <c r="F15" s="32">
        <f t="shared" si="2"/>
        <v>1936.7768</v>
      </c>
      <c r="G15" s="32">
        <v>21257.0965</v>
      </c>
      <c r="H15" s="32">
        <v>5081.0806</v>
      </c>
      <c r="I15" s="32">
        <v>349096.2923</v>
      </c>
      <c r="J15" s="32">
        <v>56012.1378</v>
      </c>
      <c r="K15" s="32">
        <f t="shared" si="3"/>
        <v>410189.5107</v>
      </c>
      <c r="L15" s="32">
        <v>4709.6955</v>
      </c>
      <c r="M15" s="43">
        <f t="shared" si="0"/>
        <v>436156.30269999994</v>
      </c>
      <c r="N15" s="32">
        <v>643.3444</v>
      </c>
      <c r="O15" s="32">
        <v>1639.762</v>
      </c>
      <c r="P15" s="32">
        <v>19310.0544</v>
      </c>
      <c r="Q15" s="32">
        <f t="shared" si="4"/>
        <v>21593.1608</v>
      </c>
      <c r="R15" s="32">
        <v>0.3635</v>
      </c>
      <c r="S15" s="32">
        <v>93615.652</v>
      </c>
      <c r="T15" s="33">
        <f t="shared" si="1"/>
        <v>553302.2557999999</v>
      </c>
      <c r="BL15" s="14"/>
    </row>
    <row r="16" spans="1:20" ht="12" customHeight="1">
      <c r="A16" s="26"/>
      <c r="B16" s="18"/>
      <c r="C16" s="20" t="s">
        <v>47</v>
      </c>
      <c r="D16" s="32">
        <v>398.9945</v>
      </c>
      <c r="E16" s="32">
        <v>0</v>
      </c>
      <c r="F16" s="32">
        <f t="shared" si="2"/>
        <v>398.9945</v>
      </c>
      <c r="G16" s="32">
        <v>7777.0168</v>
      </c>
      <c r="H16" s="32">
        <v>12587.7211</v>
      </c>
      <c r="I16" s="32">
        <v>33564.2635</v>
      </c>
      <c r="J16" s="32">
        <v>2501.4034</v>
      </c>
      <c r="K16" s="32">
        <f t="shared" si="3"/>
        <v>48653.388000000006</v>
      </c>
      <c r="L16" s="32">
        <v>694.6524</v>
      </c>
      <c r="M16" s="43">
        <f t="shared" si="0"/>
        <v>57125.0572</v>
      </c>
      <c r="N16" s="32">
        <v>0</v>
      </c>
      <c r="O16" s="32">
        <v>275.73</v>
      </c>
      <c r="P16" s="32">
        <v>922.1889</v>
      </c>
      <c r="Q16" s="32">
        <f t="shared" si="4"/>
        <v>1197.9189000000001</v>
      </c>
      <c r="R16" s="32">
        <v>1.6996</v>
      </c>
      <c r="S16" s="32">
        <v>86.6629</v>
      </c>
      <c r="T16" s="33">
        <f t="shared" si="1"/>
        <v>58810.3331</v>
      </c>
    </row>
    <row r="17" spans="1:20" ht="12" customHeight="1">
      <c r="A17" s="26"/>
      <c r="B17" s="18"/>
      <c r="C17" s="20" t="s">
        <v>36</v>
      </c>
      <c r="D17" s="32">
        <v>675.2767</v>
      </c>
      <c r="E17" s="32">
        <v>0</v>
      </c>
      <c r="F17" s="32">
        <f t="shared" si="2"/>
        <v>675.2767</v>
      </c>
      <c r="G17" s="32">
        <v>35510.6755</v>
      </c>
      <c r="H17" s="32">
        <v>2655.9812</v>
      </c>
      <c r="I17" s="32">
        <v>93271.9372</v>
      </c>
      <c r="J17" s="32">
        <v>8009.2415</v>
      </c>
      <c r="K17" s="32">
        <f t="shared" si="3"/>
        <v>103937.1599</v>
      </c>
      <c r="L17" s="32">
        <v>920.163</v>
      </c>
      <c r="M17" s="43">
        <f t="shared" si="0"/>
        <v>140367.99839999998</v>
      </c>
      <c r="N17" s="32">
        <v>0</v>
      </c>
      <c r="O17" s="32">
        <v>1236.1167</v>
      </c>
      <c r="P17" s="32">
        <v>602.878</v>
      </c>
      <c r="Q17" s="32">
        <f t="shared" si="4"/>
        <v>1838.9947000000002</v>
      </c>
      <c r="R17" s="32">
        <v>0</v>
      </c>
      <c r="S17" s="32">
        <v>1749.1</v>
      </c>
      <c r="T17" s="33">
        <f t="shared" si="1"/>
        <v>144631.3698</v>
      </c>
    </row>
    <row r="18" spans="1:20" ht="12" customHeight="1">
      <c r="A18" s="26"/>
      <c r="B18" s="18"/>
      <c r="C18" s="20" t="s">
        <v>37</v>
      </c>
      <c r="D18" s="32">
        <v>2</v>
      </c>
      <c r="E18" s="32">
        <v>0</v>
      </c>
      <c r="F18" s="32">
        <f t="shared" si="2"/>
        <v>2</v>
      </c>
      <c r="G18" s="32">
        <v>3851.4463</v>
      </c>
      <c r="H18" s="32">
        <v>2665.5371</v>
      </c>
      <c r="I18" s="32">
        <v>17370.5199</v>
      </c>
      <c r="J18" s="32">
        <v>2401.507</v>
      </c>
      <c r="K18" s="32">
        <f t="shared" si="3"/>
        <v>22437.564000000002</v>
      </c>
      <c r="L18" s="32">
        <v>654.2699</v>
      </c>
      <c r="M18" s="43">
        <f t="shared" si="0"/>
        <v>26943.2802</v>
      </c>
      <c r="N18" s="32">
        <v>0</v>
      </c>
      <c r="O18" s="32">
        <v>25.3495</v>
      </c>
      <c r="P18" s="32">
        <v>61.8026</v>
      </c>
      <c r="Q18" s="32">
        <f t="shared" si="4"/>
        <v>87.15209999999999</v>
      </c>
      <c r="R18" s="32">
        <v>0</v>
      </c>
      <c r="S18" s="32">
        <v>178.1242</v>
      </c>
      <c r="T18" s="33">
        <f t="shared" si="1"/>
        <v>27210.5565</v>
      </c>
    </row>
    <row r="19" spans="1:20" ht="12" customHeight="1">
      <c r="A19" s="26"/>
      <c r="B19" s="18" t="s">
        <v>22</v>
      </c>
      <c r="C19" s="20" t="s">
        <v>50</v>
      </c>
      <c r="D19" s="32">
        <v>15453.376</v>
      </c>
      <c r="E19" s="32">
        <v>0</v>
      </c>
      <c r="F19" s="32">
        <f t="shared" si="2"/>
        <v>15453.376</v>
      </c>
      <c r="G19" s="32">
        <v>85512.8321</v>
      </c>
      <c r="H19" s="32">
        <v>8295.0796</v>
      </c>
      <c r="I19" s="32">
        <v>337109.4256</v>
      </c>
      <c r="J19" s="32">
        <v>45851.3501</v>
      </c>
      <c r="K19" s="32">
        <f t="shared" si="3"/>
        <v>391255.8553</v>
      </c>
      <c r="L19" s="32">
        <v>15894.0867</v>
      </c>
      <c r="M19" s="43">
        <f t="shared" si="0"/>
        <v>492662.7741</v>
      </c>
      <c r="N19" s="32">
        <v>32.0196</v>
      </c>
      <c r="O19" s="32">
        <v>9614.8433</v>
      </c>
      <c r="P19" s="32">
        <v>27166.4799</v>
      </c>
      <c r="Q19" s="32">
        <f t="shared" si="4"/>
        <v>36813.3428</v>
      </c>
      <c r="R19" s="32">
        <v>0.0682</v>
      </c>
      <c r="S19" s="32">
        <v>627.2709</v>
      </c>
      <c r="T19" s="33">
        <f t="shared" si="1"/>
        <v>545556.8319999999</v>
      </c>
    </row>
    <row r="20" spans="1:20" ht="12" customHeight="1">
      <c r="A20" s="26"/>
      <c r="B20" s="18"/>
      <c r="C20" s="20" t="s">
        <v>51</v>
      </c>
      <c r="D20" s="32">
        <v>6879.4026</v>
      </c>
      <c r="E20" s="32">
        <v>0</v>
      </c>
      <c r="F20" s="32">
        <f t="shared" si="2"/>
        <v>6879.4026</v>
      </c>
      <c r="G20" s="32">
        <v>33364.1536</v>
      </c>
      <c r="H20" s="32">
        <v>19605.0262</v>
      </c>
      <c r="I20" s="32">
        <v>155269.3066</v>
      </c>
      <c r="J20" s="32">
        <v>7452.2878</v>
      </c>
      <c r="K20" s="32">
        <f t="shared" si="3"/>
        <v>182326.6206</v>
      </c>
      <c r="L20" s="32">
        <v>3233.0455</v>
      </c>
      <c r="M20" s="43">
        <f t="shared" si="0"/>
        <v>218923.8197</v>
      </c>
      <c r="N20" s="32">
        <v>70.7521</v>
      </c>
      <c r="O20" s="32">
        <v>1939.5126</v>
      </c>
      <c r="P20" s="32">
        <v>1032.5422</v>
      </c>
      <c r="Q20" s="32">
        <f t="shared" si="4"/>
        <v>3042.8069</v>
      </c>
      <c r="R20" s="32">
        <v>3.1681</v>
      </c>
      <c r="S20" s="32">
        <v>1594.6113</v>
      </c>
      <c r="T20" s="33">
        <f t="shared" si="1"/>
        <v>230443.8086</v>
      </c>
    </row>
    <row r="21" spans="1:64" s="15" customFormat="1" ht="12" customHeight="1">
      <c r="A21" s="26"/>
      <c r="B21" s="18"/>
      <c r="C21" s="20" t="s">
        <v>52</v>
      </c>
      <c r="D21" s="32">
        <v>12487.9798</v>
      </c>
      <c r="E21" s="32">
        <v>0</v>
      </c>
      <c r="F21" s="32">
        <f t="shared" si="2"/>
        <v>12487.9798</v>
      </c>
      <c r="G21" s="32">
        <v>23961.3028</v>
      </c>
      <c r="H21" s="32">
        <v>38765.6594</v>
      </c>
      <c r="I21" s="32">
        <v>516478.0659</v>
      </c>
      <c r="J21" s="32">
        <v>82694.9793</v>
      </c>
      <c r="K21" s="32">
        <f t="shared" si="3"/>
        <v>637938.7045999999</v>
      </c>
      <c r="L21" s="32">
        <v>5252.4497</v>
      </c>
      <c r="M21" s="43">
        <f t="shared" si="0"/>
        <v>667152.4570999999</v>
      </c>
      <c r="N21" s="32">
        <v>561.5937</v>
      </c>
      <c r="O21" s="32">
        <v>5850.87</v>
      </c>
      <c r="P21" s="32">
        <v>192608.5059</v>
      </c>
      <c r="Q21" s="32">
        <f t="shared" si="4"/>
        <v>199020.96959999998</v>
      </c>
      <c r="R21" s="32">
        <v>27.7788</v>
      </c>
      <c r="S21" s="32">
        <v>222887.0787</v>
      </c>
      <c r="T21" s="33">
        <f t="shared" si="1"/>
        <v>1101576.2639999997</v>
      </c>
      <c r="U21" s="3"/>
      <c r="BL21" s="4"/>
    </row>
    <row r="22" spans="1:20" ht="12" customHeight="1">
      <c r="A22" s="26"/>
      <c r="B22" s="18"/>
      <c r="C22" s="20" t="s">
        <v>84</v>
      </c>
      <c r="D22" s="32">
        <v>37.8006</v>
      </c>
      <c r="E22" s="32">
        <v>16942.496</v>
      </c>
      <c r="F22" s="32">
        <f t="shared" si="2"/>
        <v>16980.296599999998</v>
      </c>
      <c r="G22" s="32">
        <v>28224.8467</v>
      </c>
      <c r="H22" s="32">
        <v>650.8566</v>
      </c>
      <c r="I22" s="32">
        <v>108450.21</v>
      </c>
      <c r="J22" s="32">
        <v>4639.3256</v>
      </c>
      <c r="K22" s="32">
        <f t="shared" si="3"/>
        <v>113740.3922</v>
      </c>
      <c r="L22" s="32">
        <v>3879.9673</v>
      </c>
      <c r="M22" s="43">
        <f t="shared" si="0"/>
        <v>145845.2062</v>
      </c>
      <c r="N22" s="32">
        <v>32.0307</v>
      </c>
      <c r="O22" s="32">
        <v>64.0984</v>
      </c>
      <c r="P22" s="32">
        <v>500468.0103</v>
      </c>
      <c r="Q22" s="32">
        <f t="shared" si="4"/>
        <v>500564.13940000004</v>
      </c>
      <c r="R22" s="32">
        <v>0.2108</v>
      </c>
      <c r="S22" s="32">
        <v>14450.6611</v>
      </c>
      <c r="T22" s="33">
        <f t="shared" si="1"/>
        <v>677840.5141</v>
      </c>
    </row>
    <row r="23" spans="1:20" ht="12" customHeight="1">
      <c r="A23" s="26"/>
      <c r="B23" s="18"/>
      <c r="C23" s="20" t="s">
        <v>38</v>
      </c>
      <c r="D23" s="32">
        <v>7133.0907</v>
      </c>
      <c r="E23" s="32">
        <v>0</v>
      </c>
      <c r="F23" s="32">
        <f t="shared" si="2"/>
        <v>7133.0907</v>
      </c>
      <c r="G23" s="32">
        <v>10179.349</v>
      </c>
      <c r="H23" s="32">
        <v>17631.7972</v>
      </c>
      <c r="I23" s="32">
        <v>199065.5015</v>
      </c>
      <c r="J23" s="32">
        <v>26318.9978</v>
      </c>
      <c r="K23" s="32">
        <f t="shared" si="3"/>
        <v>243016.29650000003</v>
      </c>
      <c r="L23" s="32">
        <v>909.5559</v>
      </c>
      <c r="M23" s="43">
        <f t="shared" si="0"/>
        <v>254105.20140000002</v>
      </c>
      <c r="N23" s="32">
        <v>874.01</v>
      </c>
      <c r="O23" s="32">
        <v>725.3527</v>
      </c>
      <c r="P23" s="32">
        <v>2665.9729</v>
      </c>
      <c r="Q23" s="32">
        <f t="shared" si="4"/>
        <v>4265.3356</v>
      </c>
      <c r="R23" s="32">
        <v>1.9091</v>
      </c>
      <c r="S23" s="32">
        <v>1.3598</v>
      </c>
      <c r="T23" s="33">
        <f t="shared" si="1"/>
        <v>265506.8966</v>
      </c>
    </row>
    <row r="24" spans="1:20" ht="12" customHeight="1">
      <c r="A24" s="26"/>
      <c r="B24" s="18"/>
      <c r="C24" s="20" t="s">
        <v>39</v>
      </c>
      <c r="D24" s="32">
        <v>1380.2168</v>
      </c>
      <c r="E24" s="32">
        <v>0</v>
      </c>
      <c r="F24" s="32">
        <f t="shared" si="2"/>
        <v>1380.2168</v>
      </c>
      <c r="G24" s="32">
        <v>2660.6844</v>
      </c>
      <c r="H24" s="32">
        <v>5281.484</v>
      </c>
      <c r="I24" s="32">
        <v>426555.6323</v>
      </c>
      <c r="J24" s="32">
        <v>3346.6553</v>
      </c>
      <c r="K24" s="32">
        <f t="shared" si="3"/>
        <v>435183.7716</v>
      </c>
      <c r="L24" s="32">
        <v>17262.1152</v>
      </c>
      <c r="M24" s="43">
        <f t="shared" si="0"/>
        <v>455106.5712</v>
      </c>
      <c r="N24" s="32">
        <v>99.1255</v>
      </c>
      <c r="O24" s="32">
        <v>1054.2712</v>
      </c>
      <c r="P24" s="32">
        <v>1301.332</v>
      </c>
      <c r="Q24" s="32">
        <f t="shared" si="4"/>
        <v>2454.7287</v>
      </c>
      <c r="R24" s="32">
        <v>3.0956</v>
      </c>
      <c r="S24" s="32">
        <v>1379.5233</v>
      </c>
      <c r="T24" s="33">
        <f t="shared" si="1"/>
        <v>460324.1356</v>
      </c>
    </row>
    <row r="25" spans="1:20" ht="12" customHeight="1">
      <c r="A25" s="26"/>
      <c r="B25" s="18" t="s">
        <v>23</v>
      </c>
      <c r="C25" s="20" t="s">
        <v>82</v>
      </c>
      <c r="D25" s="32">
        <v>18.24</v>
      </c>
      <c r="E25" s="32">
        <v>0</v>
      </c>
      <c r="F25" s="32">
        <f t="shared" si="2"/>
        <v>18.24</v>
      </c>
      <c r="G25" s="32">
        <v>63.179</v>
      </c>
      <c r="H25" s="32">
        <v>390.4392</v>
      </c>
      <c r="I25" s="32">
        <v>706.2261</v>
      </c>
      <c r="J25" s="32">
        <v>192.1769</v>
      </c>
      <c r="K25" s="32">
        <f t="shared" si="3"/>
        <v>1288.8422</v>
      </c>
      <c r="L25" s="32">
        <v>0.3999</v>
      </c>
      <c r="M25" s="43">
        <f t="shared" si="0"/>
        <v>1352.4211</v>
      </c>
      <c r="N25" s="32">
        <v>0</v>
      </c>
      <c r="O25" s="32">
        <v>0</v>
      </c>
      <c r="P25" s="32">
        <v>0</v>
      </c>
      <c r="Q25" s="32">
        <f t="shared" si="4"/>
        <v>0</v>
      </c>
      <c r="R25" s="32">
        <v>0</v>
      </c>
      <c r="S25" s="32">
        <v>0</v>
      </c>
      <c r="T25" s="33">
        <f t="shared" si="1"/>
        <v>1370.6611</v>
      </c>
    </row>
    <row r="26" spans="1:20" ht="12" customHeight="1">
      <c r="A26" s="26"/>
      <c r="B26" s="18"/>
      <c r="C26" s="20" t="s">
        <v>40</v>
      </c>
      <c r="D26" s="32">
        <v>828.2727</v>
      </c>
      <c r="E26" s="32">
        <v>31548</v>
      </c>
      <c r="F26" s="32">
        <f t="shared" si="2"/>
        <v>32376.2727</v>
      </c>
      <c r="G26" s="32">
        <v>558712.8675</v>
      </c>
      <c r="H26" s="32">
        <v>7068.2157</v>
      </c>
      <c r="I26" s="32">
        <v>938060.6672</v>
      </c>
      <c r="J26" s="32">
        <v>118299.7004</v>
      </c>
      <c r="K26" s="32">
        <f t="shared" si="3"/>
        <v>1063428.5833</v>
      </c>
      <c r="L26" s="32">
        <v>3657.4357</v>
      </c>
      <c r="M26" s="43">
        <f t="shared" si="0"/>
        <v>1625798.8865000003</v>
      </c>
      <c r="N26" s="32">
        <v>0</v>
      </c>
      <c r="O26" s="32">
        <v>323.3327</v>
      </c>
      <c r="P26" s="32">
        <v>273207.7408</v>
      </c>
      <c r="Q26" s="32">
        <f t="shared" si="4"/>
        <v>273531.07350000006</v>
      </c>
      <c r="R26" s="32">
        <v>1.4636</v>
      </c>
      <c r="S26" s="32">
        <v>49528.2509</v>
      </c>
      <c r="T26" s="33">
        <f t="shared" si="1"/>
        <v>1981235.9472000005</v>
      </c>
    </row>
    <row r="27" spans="1:20" ht="12" customHeight="1">
      <c r="A27" s="26"/>
      <c r="B27" s="18"/>
      <c r="C27" s="20" t="s">
        <v>53</v>
      </c>
      <c r="D27" s="32">
        <v>2367.6167</v>
      </c>
      <c r="E27" s="32">
        <v>6085.34</v>
      </c>
      <c r="F27" s="32">
        <f t="shared" si="2"/>
        <v>8452.9567</v>
      </c>
      <c r="G27" s="32">
        <v>175744.6642</v>
      </c>
      <c r="H27" s="32">
        <v>10013.6563</v>
      </c>
      <c r="I27" s="32">
        <v>219361.9095</v>
      </c>
      <c r="J27" s="32">
        <v>289553.2924</v>
      </c>
      <c r="K27" s="32">
        <f t="shared" si="3"/>
        <v>518928.8582</v>
      </c>
      <c r="L27" s="32">
        <v>8721.1423</v>
      </c>
      <c r="M27" s="43">
        <f t="shared" si="0"/>
        <v>703394.6647</v>
      </c>
      <c r="N27" s="32">
        <v>8.4526</v>
      </c>
      <c r="O27" s="32">
        <v>2681.6343</v>
      </c>
      <c r="P27" s="32">
        <v>292054.1857</v>
      </c>
      <c r="Q27" s="32">
        <f t="shared" si="4"/>
        <v>294744.27259999997</v>
      </c>
      <c r="R27" s="32">
        <v>0.9174</v>
      </c>
      <c r="S27" s="32">
        <v>65909.5476</v>
      </c>
      <c r="T27" s="33">
        <f t="shared" si="1"/>
        <v>1072502.359</v>
      </c>
    </row>
    <row r="28" spans="1:20" ht="12" customHeight="1">
      <c r="A28" s="26"/>
      <c r="B28" s="18"/>
      <c r="C28" s="20" t="s">
        <v>41</v>
      </c>
      <c r="D28" s="32">
        <v>1242.3825</v>
      </c>
      <c r="E28" s="32">
        <v>0</v>
      </c>
      <c r="F28" s="32">
        <f t="shared" si="2"/>
        <v>1242.3825</v>
      </c>
      <c r="G28" s="32">
        <v>59837.7746</v>
      </c>
      <c r="H28" s="32">
        <v>5282.4316</v>
      </c>
      <c r="I28" s="32">
        <v>94644.0272</v>
      </c>
      <c r="J28" s="32">
        <v>34324.9348</v>
      </c>
      <c r="K28" s="32">
        <f t="shared" si="3"/>
        <v>134251.3936</v>
      </c>
      <c r="L28" s="32">
        <v>2511.6586</v>
      </c>
      <c r="M28" s="43">
        <f t="shared" si="0"/>
        <v>196600.8268</v>
      </c>
      <c r="N28" s="32">
        <v>0</v>
      </c>
      <c r="O28" s="32">
        <v>267.0771</v>
      </c>
      <c r="P28" s="32">
        <v>52954.7947</v>
      </c>
      <c r="Q28" s="32">
        <f t="shared" si="4"/>
        <v>53221.8718</v>
      </c>
      <c r="R28" s="32">
        <v>74.9668</v>
      </c>
      <c r="S28" s="32">
        <v>24.2355</v>
      </c>
      <c r="T28" s="33">
        <f t="shared" si="1"/>
        <v>251164.28340000001</v>
      </c>
    </row>
    <row r="29" spans="1:20" ht="12" customHeight="1">
      <c r="A29" s="26"/>
      <c r="B29" s="18"/>
      <c r="C29" s="20" t="s">
        <v>42</v>
      </c>
      <c r="D29" s="32">
        <v>1324.3957</v>
      </c>
      <c r="E29" s="32">
        <v>0</v>
      </c>
      <c r="F29" s="32">
        <f t="shared" si="2"/>
        <v>1324.3957</v>
      </c>
      <c r="G29" s="32">
        <v>124398.3299</v>
      </c>
      <c r="H29" s="32">
        <v>23093.3816</v>
      </c>
      <c r="I29" s="32">
        <v>333241.8206</v>
      </c>
      <c r="J29" s="32">
        <v>300256.8266</v>
      </c>
      <c r="K29" s="32">
        <f t="shared" si="3"/>
        <v>656592.0288</v>
      </c>
      <c r="L29" s="32">
        <v>2730.5886</v>
      </c>
      <c r="M29" s="43">
        <f t="shared" si="0"/>
        <v>783720.9473</v>
      </c>
      <c r="N29" s="32">
        <v>852.8664</v>
      </c>
      <c r="O29" s="32">
        <v>1079.2117</v>
      </c>
      <c r="P29" s="32">
        <v>131940.2161</v>
      </c>
      <c r="Q29" s="32">
        <f t="shared" si="4"/>
        <v>133872.2942</v>
      </c>
      <c r="R29" s="32">
        <v>103.7966</v>
      </c>
      <c r="S29" s="32">
        <v>204.2771</v>
      </c>
      <c r="T29" s="33">
        <f t="shared" si="1"/>
        <v>919225.7109</v>
      </c>
    </row>
    <row r="30" spans="1:20" ht="12" customHeight="1">
      <c r="A30" s="26"/>
      <c r="B30" s="18"/>
      <c r="C30" s="20" t="s">
        <v>54</v>
      </c>
      <c r="D30" s="32">
        <v>279.7023</v>
      </c>
      <c r="E30" s="32">
        <v>0</v>
      </c>
      <c r="F30" s="32">
        <f t="shared" si="2"/>
        <v>279.7023</v>
      </c>
      <c r="G30" s="32">
        <v>7960.935</v>
      </c>
      <c r="H30" s="32">
        <v>6513.7664</v>
      </c>
      <c r="I30" s="32">
        <v>32190.6835</v>
      </c>
      <c r="J30" s="32">
        <v>19379.668</v>
      </c>
      <c r="K30" s="32">
        <f t="shared" si="3"/>
        <v>58084.1179</v>
      </c>
      <c r="L30" s="32">
        <v>554.4429</v>
      </c>
      <c r="M30" s="43">
        <f t="shared" si="0"/>
        <v>66599.49579999999</v>
      </c>
      <c r="N30" s="32">
        <v>0</v>
      </c>
      <c r="O30" s="32">
        <v>24.2582</v>
      </c>
      <c r="P30" s="32">
        <v>14259.7405</v>
      </c>
      <c r="Q30" s="32">
        <f t="shared" si="4"/>
        <v>14283.9987</v>
      </c>
      <c r="R30" s="32">
        <v>8.0928</v>
      </c>
      <c r="S30" s="32">
        <v>17.9958</v>
      </c>
      <c r="T30" s="33">
        <f t="shared" si="1"/>
        <v>81189.2854</v>
      </c>
    </row>
    <row r="31" spans="1:64" s="15" customFormat="1" ht="12" customHeight="1">
      <c r="A31" s="26"/>
      <c r="B31" s="18" t="s">
        <v>24</v>
      </c>
      <c r="C31" s="20" t="s">
        <v>55</v>
      </c>
      <c r="D31" s="32">
        <v>820.5681</v>
      </c>
      <c r="E31" s="32">
        <v>0</v>
      </c>
      <c r="F31" s="32">
        <f t="shared" si="2"/>
        <v>820.5681</v>
      </c>
      <c r="G31" s="32">
        <v>67492.5311</v>
      </c>
      <c r="H31" s="32">
        <v>18073.905</v>
      </c>
      <c r="I31" s="32">
        <v>57858.5748</v>
      </c>
      <c r="J31" s="32">
        <v>18945.7212</v>
      </c>
      <c r="K31" s="32">
        <f t="shared" si="3"/>
        <v>94878.201</v>
      </c>
      <c r="L31" s="32">
        <v>1118.3879</v>
      </c>
      <c r="M31" s="43">
        <f t="shared" si="0"/>
        <v>163489.12</v>
      </c>
      <c r="N31" s="32">
        <v>0</v>
      </c>
      <c r="O31" s="32">
        <v>666.6158</v>
      </c>
      <c r="P31" s="32">
        <v>8878.1723</v>
      </c>
      <c r="Q31" s="32">
        <f t="shared" si="4"/>
        <v>9544.7881</v>
      </c>
      <c r="R31" s="32">
        <v>254.1689</v>
      </c>
      <c r="S31" s="32">
        <v>0.0782</v>
      </c>
      <c r="T31" s="33">
        <f t="shared" si="1"/>
        <v>174108.72329999998</v>
      </c>
      <c r="U31" s="3"/>
      <c r="BL31" s="4"/>
    </row>
    <row r="32" spans="1:20" ht="12" customHeight="1">
      <c r="A32" s="26"/>
      <c r="B32" s="18"/>
      <c r="C32" s="20" t="s">
        <v>56</v>
      </c>
      <c r="D32" s="32">
        <v>386.0297</v>
      </c>
      <c r="E32" s="32">
        <v>0</v>
      </c>
      <c r="F32" s="32">
        <f>+D32+E32</f>
        <v>386.0297</v>
      </c>
      <c r="G32" s="32">
        <v>10222.1249</v>
      </c>
      <c r="H32" s="32">
        <v>16744.8378</v>
      </c>
      <c r="I32" s="32">
        <v>29362.5594</v>
      </c>
      <c r="J32" s="32">
        <v>3962.3246</v>
      </c>
      <c r="K32" s="32">
        <f>SUM(H32:J32)</f>
        <v>50069.7218</v>
      </c>
      <c r="L32" s="32">
        <v>940.4284</v>
      </c>
      <c r="M32" s="43">
        <f>+G32+K32+L32</f>
        <v>61232.2751</v>
      </c>
      <c r="N32" s="32">
        <v>0</v>
      </c>
      <c r="O32" s="32">
        <v>24.6445</v>
      </c>
      <c r="P32" s="32">
        <v>1975.0856</v>
      </c>
      <c r="Q32" s="32">
        <f>SUM(N32:P32)</f>
        <v>1999.7301000000002</v>
      </c>
      <c r="R32" s="32">
        <v>10.3133</v>
      </c>
      <c r="S32" s="32">
        <v>0.1041</v>
      </c>
      <c r="T32" s="33">
        <f t="shared" si="1"/>
        <v>63628.4523</v>
      </c>
    </row>
    <row r="33" spans="1:20" ht="12" customHeight="1">
      <c r="A33" s="26"/>
      <c r="B33" s="18"/>
      <c r="C33" s="20" t="s">
        <v>57</v>
      </c>
      <c r="D33" s="32">
        <v>618.0343</v>
      </c>
      <c r="E33" s="32">
        <v>0</v>
      </c>
      <c r="F33" s="32">
        <f>+D33+E33</f>
        <v>618.0343</v>
      </c>
      <c r="G33" s="32">
        <v>6504.0246</v>
      </c>
      <c r="H33" s="32">
        <v>12692.5516</v>
      </c>
      <c r="I33" s="32">
        <v>86979.1171</v>
      </c>
      <c r="J33" s="32">
        <v>4704.4342</v>
      </c>
      <c r="K33" s="32">
        <f>SUM(H33:J33)</f>
        <v>104376.10290000001</v>
      </c>
      <c r="L33" s="32">
        <v>46.5119</v>
      </c>
      <c r="M33" s="43">
        <f>+G33+K33+L33</f>
        <v>110926.63940000001</v>
      </c>
      <c r="N33" s="32">
        <v>0</v>
      </c>
      <c r="O33" s="32">
        <v>0</v>
      </c>
      <c r="P33" s="32">
        <v>0</v>
      </c>
      <c r="Q33" s="32">
        <f>SUM(N33:P33)</f>
        <v>0</v>
      </c>
      <c r="R33" s="32">
        <v>364.8903</v>
      </c>
      <c r="S33" s="32">
        <v>3.8309</v>
      </c>
      <c r="T33" s="33">
        <f t="shared" si="1"/>
        <v>111913.39490000001</v>
      </c>
    </row>
    <row r="34" spans="1:20" ht="12" customHeight="1">
      <c r="A34" s="26"/>
      <c r="B34" s="18"/>
      <c r="C34" s="20" t="s">
        <v>43</v>
      </c>
      <c r="D34" s="32">
        <v>2974.2534</v>
      </c>
      <c r="E34" s="32">
        <v>0</v>
      </c>
      <c r="F34" s="32">
        <f t="shared" si="2"/>
        <v>2974.2534</v>
      </c>
      <c r="G34" s="32">
        <v>36947.4128</v>
      </c>
      <c r="H34" s="32">
        <v>21604.9982</v>
      </c>
      <c r="I34" s="32">
        <v>142608.8578</v>
      </c>
      <c r="J34" s="32">
        <v>12280.4067</v>
      </c>
      <c r="K34" s="32">
        <f t="shared" si="3"/>
        <v>176494.2627</v>
      </c>
      <c r="L34" s="32">
        <v>5323.4676</v>
      </c>
      <c r="M34" s="43">
        <f t="shared" si="0"/>
        <v>218765.1431</v>
      </c>
      <c r="N34" s="32">
        <v>17.7068</v>
      </c>
      <c r="O34" s="32">
        <v>645.4229</v>
      </c>
      <c r="P34" s="32">
        <v>5233.5587</v>
      </c>
      <c r="Q34" s="32">
        <f t="shared" si="4"/>
        <v>5896.6884</v>
      </c>
      <c r="R34" s="32">
        <v>99.4118</v>
      </c>
      <c r="S34" s="32">
        <v>11.0689</v>
      </c>
      <c r="T34" s="33">
        <f t="shared" si="1"/>
        <v>227746.5656</v>
      </c>
    </row>
    <row r="35" spans="1:20" ht="12" customHeight="1">
      <c r="A35" s="26"/>
      <c r="B35" s="18"/>
      <c r="C35" s="20" t="s">
        <v>58</v>
      </c>
      <c r="D35" s="32">
        <v>252.9115</v>
      </c>
      <c r="E35" s="32">
        <v>0</v>
      </c>
      <c r="F35" s="32">
        <f t="shared" si="2"/>
        <v>252.9115</v>
      </c>
      <c r="G35" s="32">
        <v>3637.2292</v>
      </c>
      <c r="H35" s="32">
        <v>7252.9845</v>
      </c>
      <c r="I35" s="32">
        <v>20375.6164</v>
      </c>
      <c r="J35" s="32">
        <v>1438.4966</v>
      </c>
      <c r="K35" s="32">
        <f t="shared" si="3"/>
        <v>29067.097499999996</v>
      </c>
      <c r="L35" s="32">
        <v>180.8929</v>
      </c>
      <c r="M35" s="43">
        <f t="shared" si="0"/>
        <v>32885.2196</v>
      </c>
      <c r="N35" s="32">
        <v>0</v>
      </c>
      <c r="O35" s="32">
        <v>0</v>
      </c>
      <c r="P35" s="32">
        <v>0</v>
      </c>
      <c r="Q35" s="32">
        <f t="shared" si="4"/>
        <v>0</v>
      </c>
      <c r="R35" s="32">
        <v>30.0319</v>
      </c>
      <c r="S35" s="32">
        <v>96.9566</v>
      </c>
      <c r="T35" s="33">
        <f t="shared" si="1"/>
        <v>33265.1196</v>
      </c>
    </row>
    <row r="36" spans="1:20" ht="12" customHeight="1">
      <c r="A36" s="26"/>
      <c r="B36" s="18"/>
      <c r="C36" s="20" t="s">
        <v>44</v>
      </c>
      <c r="D36" s="32">
        <v>4969.3444</v>
      </c>
      <c r="E36" s="32">
        <v>1419.9034</v>
      </c>
      <c r="F36" s="32">
        <f t="shared" si="2"/>
        <v>6389.2478</v>
      </c>
      <c r="G36" s="32">
        <v>66117.4013</v>
      </c>
      <c r="H36" s="32">
        <v>30413.0518</v>
      </c>
      <c r="I36" s="32">
        <v>631009.4668</v>
      </c>
      <c r="J36" s="32">
        <v>226002.6621</v>
      </c>
      <c r="K36" s="32">
        <f t="shared" si="3"/>
        <v>887425.1807</v>
      </c>
      <c r="L36" s="32">
        <v>2413.5279</v>
      </c>
      <c r="M36" s="43">
        <f t="shared" si="0"/>
        <v>955956.1099</v>
      </c>
      <c r="N36" s="32">
        <v>0</v>
      </c>
      <c r="O36" s="32">
        <v>14001.1297</v>
      </c>
      <c r="P36" s="32">
        <v>72332.7467</v>
      </c>
      <c r="Q36" s="32">
        <f t="shared" si="4"/>
        <v>86333.87640000001</v>
      </c>
      <c r="R36" s="32">
        <v>30.7334</v>
      </c>
      <c r="S36" s="32">
        <v>6746.2518</v>
      </c>
      <c r="T36" s="33">
        <f t="shared" si="1"/>
        <v>1055456.2193</v>
      </c>
    </row>
    <row r="37" spans="1:20" ht="12" customHeight="1">
      <c r="A37" s="26"/>
      <c r="B37" s="18"/>
      <c r="C37" s="21" t="s">
        <v>25</v>
      </c>
      <c r="D37" s="32">
        <v>560.0376</v>
      </c>
      <c r="E37" s="32">
        <v>0</v>
      </c>
      <c r="F37" s="32">
        <f aca="true" t="shared" si="5" ref="F37:F42">+D37+E37</f>
        <v>560.0376</v>
      </c>
      <c r="G37" s="32">
        <v>20483.0431</v>
      </c>
      <c r="H37" s="32">
        <v>11189.0724</v>
      </c>
      <c r="I37" s="32">
        <v>96003.4926</v>
      </c>
      <c r="J37" s="32">
        <v>3651.6199</v>
      </c>
      <c r="K37" s="32">
        <f aca="true" t="shared" si="6" ref="K37:K42">SUM(H37:J37)</f>
        <v>110844.18490000001</v>
      </c>
      <c r="L37" s="32">
        <v>410.7324</v>
      </c>
      <c r="M37" s="43">
        <f t="shared" si="0"/>
        <v>131737.9604</v>
      </c>
      <c r="N37" s="32">
        <v>0</v>
      </c>
      <c r="O37" s="32">
        <v>292.8353</v>
      </c>
      <c r="P37" s="32">
        <v>16461.1291</v>
      </c>
      <c r="Q37" s="32">
        <f t="shared" si="4"/>
        <v>16753.964399999997</v>
      </c>
      <c r="R37" s="32">
        <v>15.9763</v>
      </c>
      <c r="S37" s="32">
        <v>0</v>
      </c>
      <c r="T37" s="33">
        <f aca="true" t="shared" si="7" ref="T37:T58">+F37+M37+Q37+R37+S37</f>
        <v>149067.93870000003</v>
      </c>
    </row>
    <row r="38" spans="1:20" ht="12" customHeight="1">
      <c r="A38" s="26"/>
      <c r="B38" s="19"/>
      <c r="C38" s="22" t="s">
        <v>0</v>
      </c>
      <c r="D38" s="30">
        <f>SUM(D14:D37)</f>
        <v>74001.2962</v>
      </c>
      <c r="E38" s="30">
        <f>SUM(E14:E37)</f>
        <v>55995.7394</v>
      </c>
      <c r="F38" s="30">
        <f t="shared" si="5"/>
        <v>129997.0356</v>
      </c>
      <c r="G38" s="30">
        <f>SUM(G14:G37)</f>
        <v>1494214.7573</v>
      </c>
      <c r="H38" s="30">
        <f>SUM(H14:H37)</f>
        <v>337300.54160000006</v>
      </c>
      <c r="I38" s="30">
        <f>SUM(I14:I37)</f>
        <v>5497195.504999999</v>
      </c>
      <c r="J38" s="30">
        <f>SUM(J14:J37)</f>
        <v>1313452.1615999998</v>
      </c>
      <c r="K38" s="30">
        <f t="shared" si="6"/>
        <v>7147948.208199998</v>
      </c>
      <c r="L38" s="30">
        <f>SUM(L14:L37)</f>
        <v>97083.9707</v>
      </c>
      <c r="M38" s="42">
        <f t="shared" si="0"/>
        <v>8739246.936199998</v>
      </c>
      <c r="N38" s="30">
        <f>SUM(N14:N37)</f>
        <v>3502.8626</v>
      </c>
      <c r="O38" s="30">
        <f>SUM(O14:O37)</f>
        <v>49957.02949999999</v>
      </c>
      <c r="P38" s="30">
        <f>SUM(P14:P37)</f>
        <v>1653059.9930000005</v>
      </c>
      <c r="Q38" s="30">
        <f t="shared" si="4"/>
        <v>1706519.8851000005</v>
      </c>
      <c r="R38" s="30">
        <f>SUM(R14:R37)</f>
        <v>1044.7437</v>
      </c>
      <c r="S38" s="30">
        <f>SUM(S14:S37)</f>
        <v>538886.1549999998</v>
      </c>
      <c r="T38" s="31">
        <f t="shared" si="7"/>
        <v>11115694.755599998</v>
      </c>
    </row>
    <row r="39" spans="1:20" ht="12" customHeight="1">
      <c r="A39" s="26"/>
      <c r="B39" s="17"/>
      <c r="C39" s="23" t="s">
        <v>45</v>
      </c>
      <c r="D39" s="32">
        <v>4367.0008</v>
      </c>
      <c r="E39" s="32">
        <v>0</v>
      </c>
      <c r="F39" s="32">
        <f t="shared" si="5"/>
        <v>4367.0008</v>
      </c>
      <c r="G39" s="32">
        <v>13372.9678</v>
      </c>
      <c r="H39" s="32">
        <v>25029.8382</v>
      </c>
      <c r="I39" s="32">
        <v>110252.3419</v>
      </c>
      <c r="J39" s="32">
        <v>13197.7022</v>
      </c>
      <c r="K39" s="32">
        <f t="shared" si="6"/>
        <v>148479.8823</v>
      </c>
      <c r="L39" s="32">
        <v>1259.3655</v>
      </c>
      <c r="M39" s="43">
        <f aca="true" t="shared" si="8" ref="M39:M67">+G39+K39+L39</f>
        <v>163112.21560000003</v>
      </c>
      <c r="N39" s="32">
        <v>499.0672</v>
      </c>
      <c r="O39" s="32">
        <v>142.1888</v>
      </c>
      <c r="P39" s="32">
        <v>550.9777</v>
      </c>
      <c r="Q39" s="32">
        <f t="shared" si="4"/>
        <v>1192.2337</v>
      </c>
      <c r="R39" s="32">
        <v>61.0354</v>
      </c>
      <c r="S39" s="32">
        <v>778.66</v>
      </c>
      <c r="T39" s="33">
        <f t="shared" si="7"/>
        <v>169511.14550000004</v>
      </c>
    </row>
    <row r="40" spans="1:20" ht="12" customHeight="1">
      <c r="A40" s="26"/>
      <c r="B40" s="18" t="s">
        <v>26</v>
      </c>
      <c r="C40" s="20" t="s">
        <v>59</v>
      </c>
      <c r="D40" s="32">
        <v>583.926</v>
      </c>
      <c r="E40" s="32">
        <v>0</v>
      </c>
      <c r="F40" s="32">
        <f t="shared" si="5"/>
        <v>583.926</v>
      </c>
      <c r="G40" s="32">
        <v>786.8092</v>
      </c>
      <c r="H40" s="32">
        <v>10324.962</v>
      </c>
      <c r="I40" s="32">
        <v>8124.8945</v>
      </c>
      <c r="J40" s="32">
        <v>125.9446</v>
      </c>
      <c r="K40" s="32">
        <f t="shared" si="6"/>
        <v>18575.8011</v>
      </c>
      <c r="L40" s="32">
        <v>351.4336</v>
      </c>
      <c r="M40" s="43">
        <f>+G40+K40+L40</f>
        <v>19714.0439</v>
      </c>
      <c r="N40" s="32">
        <v>11.7194</v>
      </c>
      <c r="O40" s="32">
        <v>0</v>
      </c>
      <c r="P40" s="32">
        <v>0.158</v>
      </c>
      <c r="Q40" s="32">
        <f>SUM(N40:P40)</f>
        <v>11.8774</v>
      </c>
      <c r="R40" s="32">
        <v>18.3696</v>
      </c>
      <c r="S40" s="32">
        <v>0.0798</v>
      </c>
      <c r="T40" s="33">
        <f t="shared" si="7"/>
        <v>20328.296700000003</v>
      </c>
    </row>
    <row r="41" spans="1:20" ht="12" customHeight="1">
      <c r="A41" s="26"/>
      <c r="B41" s="18"/>
      <c r="C41" s="20" t="s">
        <v>60</v>
      </c>
      <c r="D41" s="32">
        <v>8879.7657</v>
      </c>
      <c r="E41" s="32">
        <v>0</v>
      </c>
      <c r="F41" s="32">
        <f t="shared" si="5"/>
        <v>8879.7657</v>
      </c>
      <c r="G41" s="32">
        <v>88086.4349</v>
      </c>
      <c r="H41" s="32">
        <v>103619.3138</v>
      </c>
      <c r="I41" s="32">
        <v>442154.945</v>
      </c>
      <c r="J41" s="32">
        <v>29788.8892</v>
      </c>
      <c r="K41" s="32">
        <f t="shared" si="6"/>
        <v>575563.1479999999</v>
      </c>
      <c r="L41" s="32">
        <v>13376.3476</v>
      </c>
      <c r="M41" s="43">
        <f>+G41+K41+L41</f>
        <v>677025.9304999999</v>
      </c>
      <c r="N41" s="32">
        <v>1125.427</v>
      </c>
      <c r="O41" s="32">
        <v>3695.2866</v>
      </c>
      <c r="P41" s="32">
        <v>1176.4775</v>
      </c>
      <c r="Q41" s="32">
        <f>SUM(N41:P41)</f>
        <v>5997.1911</v>
      </c>
      <c r="R41" s="32">
        <v>529.4676</v>
      </c>
      <c r="S41" s="32">
        <v>20340.268</v>
      </c>
      <c r="T41" s="33">
        <f t="shared" si="7"/>
        <v>712772.6229</v>
      </c>
    </row>
    <row r="42" spans="1:20" ht="12" customHeight="1">
      <c r="A42" s="26"/>
      <c r="B42" s="18" t="s">
        <v>27</v>
      </c>
      <c r="C42" s="20" t="s">
        <v>61</v>
      </c>
      <c r="D42" s="32">
        <v>2401.0192</v>
      </c>
      <c r="E42" s="32">
        <v>21082.7835</v>
      </c>
      <c r="F42" s="32">
        <f t="shared" si="5"/>
        <v>23483.8027</v>
      </c>
      <c r="G42" s="32">
        <v>164966.2798</v>
      </c>
      <c r="H42" s="32">
        <v>26322.6456</v>
      </c>
      <c r="I42" s="32">
        <v>311633.6735</v>
      </c>
      <c r="J42" s="32">
        <v>65508.6534</v>
      </c>
      <c r="K42" s="32">
        <f t="shared" si="6"/>
        <v>403464.9725</v>
      </c>
      <c r="L42" s="32">
        <v>13003.2372</v>
      </c>
      <c r="M42" s="43">
        <f>+G42+K42+L42</f>
        <v>581434.4894999999</v>
      </c>
      <c r="N42" s="32">
        <v>115.4063</v>
      </c>
      <c r="O42" s="32">
        <v>387.9109</v>
      </c>
      <c r="P42" s="32">
        <v>42099.4237</v>
      </c>
      <c r="Q42" s="32">
        <f>SUM(N42:P42)</f>
        <v>42602.7409</v>
      </c>
      <c r="R42" s="32">
        <v>25.4816</v>
      </c>
      <c r="S42" s="32">
        <v>683.3576</v>
      </c>
      <c r="T42" s="33">
        <f t="shared" si="7"/>
        <v>648229.8722999999</v>
      </c>
    </row>
    <row r="43" spans="1:20" ht="12" customHeight="1">
      <c r="A43" s="26"/>
      <c r="B43" s="18"/>
      <c r="C43" s="20" t="s">
        <v>62</v>
      </c>
      <c r="D43" s="32">
        <v>975.1738</v>
      </c>
      <c r="E43" s="32">
        <v>0</v>
      </c>
      <c r="F43" s="32">
        <f t="shared" si="2"/>
        <v>975.1738</v>
      </c>
      <c r="G43" s="32">
        <v>10534.8665</v>
      </c>
      <c r="H43" s="32">
        <v>20602.6279</v>
      </c>
      <c r="I43" s="32">
        <v>60175.0421</v>
      </c>
      <c r="J43" s="32">
        <v>6902.258</v>
      </c>
      <c r="K43" s="32">
        <f t="shared" si="3"/>
        <v>87679.928</v>
      </c>
      <c r="L43" s="32">
        <v>774.1471</v>
      </c>
      <c r="M43" s="43">
        <f t="shared" si="8"/>
        <v>98988.9416</v>
      </c>
      <c r="N43" s="32">
        <v>195.9347</v>
      </c>
      <c r="O43" s="32">
        <v>1807.1984</v>
      </c>
      <c r="P43" s="32">
        <v>5715.072</v>
      </c>
      <c r="Q43" s="32">
        <f t="shared" si="4"/>
        <v>7718.2051</v>
      </c>
      <c r="R43" s="32">
        <v>29.9757</v>
      </c>
      <c r="S43" s="32">
        <v>1502.4509</v>
      </c>
      <c r="T43" s="33">
        <f t="shared" si="7"/>
        <v>109214.74710000001</v>
      </c>
    </row>
    <row r="44" spans="1:20" ht="12" customHeight="1">
      <c r="A44" s="26"/>
      <c r="B44" s="18" t="s">
        <v>28</v>
      </c>
      <c r="C44" s="21" t="s">
        <v>46</v>
      </c>
      <c r="D44" s="39">
        <v>10842.3749</v>
      </c>
      <c r="E44" s="32">
        <v>0</v>
      </c>
      <c r="F44" s="32">
        <f>+D44+E44</f>
        <v>10842.3749</v>
      </c>
      <c r="G44" s="32">
        <v>50607.5887</v>
      </c>
      <c r="H44" s="32">
        <v>45136.0688</v>
      </c>
      <c r="I44" s="32">
        <v>206805.1098</v>
      </c>
      <c r="J44" s="32">
        <v>16486.7842</v>
      </c>
      <c r="K44" s="32">
        <f>SUM(H44:J44)</f>
        <v>268427.96280000004</v>
      </c>
      <c r="L44" s="32">
        <v>7562.1379</v>
      </c>
      <c r="M44" s="43">
        <f t="shared" si="8"/>
        <v>326597.68940000003</v>
      </c>
      <c r="N44" s="32">
        <v>823.1425</v>
      </c>
      <c r="O44" s="32">
        <v>12539.3012</v>
      </c>
      <c r="P44" s="32">
        <v>259.9445</v>
      </c>
      <c r="Q44" s="32">
        <f t="shared" si="4"/>
        <v>13622.3882</v>
      </c>
      <c r="R44" s="32">
        <v>224.5267</v>
      </c>
      <c r="S44" s="32">
        <v>1308.423</v>
      </c>
      <c r="T44" s="33">
        <f t="shared" si="7"/>
        <v>352595.4022</v>
      </c>
    </row>
    <row r="45" spans="1:20" ht="12" customHeight="1">
      <c r="A45" s="26"/>
      <c r="B45" s="19"/>
      <c r="C45" s="24" t="s">
        <v>0</v>
      </c>
      <c r="D45" s="34">
        <f>SUM(D39:D44)</f>
        <v>28049.2604</v>
      </c>
      <c r="E45" s="30">
        <f>SUM(E39:E44)</f>
        <v>21082.7835</v>
      </c>
      <c r="F45" s="30">
        <f>+D45+E45</f>
        <v>49132.043900000004</v>
      </c>
      <c r="G45" s="30">
        <f>SUM(G39:G44)</f>
        <v>328354.94690000004</v>
      </c>
      <c r="H45" s="30">
        <f>SUM(H39:H44)</f>
        <v>231035.4563</v>
      </c>
      <c r="I45" s="30">
        <f>SUM(I39:I44)</f>
        <v>1139146.0067999999</v>
      </c>
      <c r="J45" s="30">
        <f>SUM(J39:J44)</f>
        <v>132010.2316</v>
      </c>
      <c r="K45" s="30">
        <f>SUM(H45:J45)</f>
        <v>1502191.6946999999</v>
      </c>
      <c r="L45" s="30">
        <f>SUM(L39:L44)</f>
        <v>36326.6689</v>
      </c>
      <c r="M45" s="42">
        <f t="shared" si="8"/>
        <v>1866873.3105</v>
      </c>
      <c r="N45" s="30">
        <f>SUM(N39:N44)</f>
        <v>2770.6971000000003</v>
      </c>
      <c r="O45" s="30">
        <f>SUM(O39:O44)</f>
        <v>18571.8859</v>
      </c>
      <c r="P45" s="30">
        <f>SUM(P39:P44)</f>
        <v>49802.0534</v>
      </c>
      <c r="Q45" s="30">
        <f t="shared" si="4"/>
        <v>71144.6364</v>
      </c>
      <c r="R45" s="30">
        <f>SUM(R39:R44)</f>
        <v>888.8565999999998</v>
      </c>
      <c r="S45" s="30">
        <f>SUM(S39:S44)</f>
        <v>24613.239299999997</v>
      </c>
      <c r="T45" s="31">
        <f t="shared" si="7"/>
        <v>2012652.0866999999</v>
      </c>
    </row>
    <row r="46" spans="1:20" ht="12" customHeight="1">
      <c r="A46" s="26"/>
      <c r="B46" s="18"/>
      <c r="C46" s="23" t="s">
        <v>45</v>
      </c>
      <c r="D46" s="32">
        <v>1366.4835</v>
      </c>
      <c r="E46" s="32">
        <v>0</v>
      </c>
      <c r="F46" s="32">
        <f>+D46+E46</f>
        <v>1366.4835</v>
      </c>
      <c r="G46" s="32">
        <v>85074.8433</v>
      </c>
      <c r="H46" s="32">
        <v>100425.8437</v>
      </c>
      <c r="I46" s="32">
        <v>348668.9118</v>
      </c>
      <c r="J46" s="32">
        <v>8494.011</v>
      </c>
      <c r="K46" s="32">
        <f>SUM(H46:J46)</f>
        <v>457588.76649999997</v>
      </c>
      <c r="L46" s="32">
        <v>1987.6476</v>
      </c>
      <c r="M46" s="43">
        <f t="shared" si="8"/>
        <v>544651.2574</v>
      </c>
      <c r="N46" s="32">
        <v>485.6762</v>
      </c>
      <c r="O46" s="32">
        <v>502.5891</v>
      </c>
      <c r="P46" s="32">
        <v>281.0768</v>
      </c>
      <c r="Q46" s="32">
        <f t="shared" si="4"/>
        <v>1269.3421</v>
      </c>
      <c r="R46" s="32">
        <v>167.3027</v>
      </c>
      <c r="S46" s="32">
        <v>372.4347</v>
      </c>
      <c r="T46" s="33">
        <f t="shared" si="7"/>
        <v>547826.8204</v>
      </c>
    </row>
    <row r="47" spans="1:20" ht="12" customHeight="1">
      <c r="A47" s="26"/>
      <c r="B47" s="18" t="s">
        <v>29</v>
      </c>
      <c r="C47" s="20" t="s">
        <v>63</v>
      </c>
      <c r="D47" s="32">
        <v>144.1428</v>
      </c>
      <c r="E47" s="32">
        <v>0</v>
      </c>
      <c r="F47" s="32">
        <f t="shared" si="2"/>
        <v>144.1428</v>
      </c>
      <c r="G47" s="32">
        <v>168.2382</v>
      </c>
      <c r="H47" s="32">
        <v>10747.9668</v>
      </c>
      <c r="I47" s="32">
        <v>4592.5278</v>
      </c>
      <c r="J47" s="32">
        <v>44.9802</v>
      </c>
      <c r="K47" s="32">
        <f t="shared" si="3"/>
        <v>15385.4748</v>
      </c>
      <c r="L47" s="32">
        <v>165.1477</v>
      </c>
      <c r="M47" s="43">
        <f t="shared" si="8"/>
        <v>15718.8607</v>
      </c>
      <c r="N47" s="32">
        <v>0</v>
      </c>
      <c r="O47" s="32">
        <v>0.8733</v>
      </c>
      <c r="P47" s="32">
        <v>0</v>
      </c>
      <c r="Q47" s="32">
        <f t="shared" si="4"/>
        <v>0.8733</v>
      </c>
      <c r="R47" s="32">
        <v>74.2069</v>
      </c>
      <c r="S47" s="32">
        <v>0</v>
      </c>
      <c r="T47" s="33">
        <f t="shared" si="7"/>
        <v>15938.083699999997</v>
      </c>
    </row>
    <row r="48" spans="1:20" ht="12" customHeight="1">
      <c r="A48" s="26"/>
      <c r="B48" s="18"/>
      <c r="C48" s="20" t="s">
        <v>64</v>
      </c>
      <c r="D48" s="32">
        <v>768.7204</v>
      </c>
      <c r="E48" s="32">
        <v>0</v>
      </c>
      <c r="F48" s="32">
        <f t="shared" si="2"/>
        <v>768.7204</v>
      </c>
      <c r="G48" s="32">
        <v>107685.895</v>
      </c>
      <c r="H48" s="32">
        <v>36213.8351</v>
      </c>
      <c r="I48" s="32">
        <v>181172.7779</v>
      </c>
      <c r="J48" s="32">
        <v>2140.2838</v>
      </c>
      <c r="K48" s="32">
        <f t="shared" si="3"/>
        <v>219526.8968</v>
      </c>
      <c r="L48" s="32">
        <v>7583.4322</v>
      </c>
      <c r="M48" s="43">
        <f t="shared" si="8"/>
        <v>334796.224</v>
      </c>
      <c r="N48" s="32">
        <v>243.3971</v>
      </c>
      <c r="O48" s="32">
        <v>1903.9992</v>
      </c>
      <c r="P48" s="32">
        <v>0</v>
      </c>
      <c r="Q48" s="32">
        <f t="shared" si="4"/>
        <v>2147.3963</v>
      </c>
      <c r="R48" s="32">
        <v>68.5512</v>
      </c>
      <c r="S48" s="32">
        <v>4140.3928</v>
      </c>
      <c r="T48" s="33">
        <f t="shared" si="7"/>
        <v>341921.28469999996</v>
      </c>
    </row>
    <row r="49" spans="1:20" ht="12" customHeight="1">
      <c r="A49" s="26"/>
      <c r="B49" s="18" t="s">
        <v>27</v>
      </c>
      <c r="C49" s="20" t="s">
        <v>65</v>
      </c>
      <c r="D49" s="32">
        <v>99.8326</v>
      </c>
      <c r="E49" s="32">
        <v>0</v>
      </c>
      <c r="F49" s="32">
        <f t="shared" si="2"/>
        <v>99.8326</v>
      </c>
      <c r="G49" s="32">
        <v>5173.9915</v>
      </c>
      <c r="H49" s="32">
        <v>26338.2072</v>
      </c>
      <c r="I49" s="32">
        <v>60752.5883</v>
      </c>
      <c r="J49" s="32">
        <v>43462.719</v>
      </c>
      <c r="K49" s="32">
        <f t="shared" si="3"/>
        <v>130553.5145</v>
      </c>
      <c r="L49" s="32">
        <v>1288.02</v>
      </c>
      <c r="M49" s="43">
        <f t="shared" si="8"/>
        <v>137015.52599999998</v>
      </c>
      <c r="N49" s="32">
        <v>0</v>
      </c>
      <c r="O49" s="32">
        <v>2933.574</v>
      </c>
      <c r="P49" s="32">
        <v>3931.2192</v>
      </c>
      <c r="Q49" s="32">
        <f t="shared" si="4"/>
        <v>6864.7932</v>
      </c>
      <c r="R49" s="32">
        <v>132.9891</v>
      </c>
      <c r="S49" s="32">
        <v>408.1011</v>
      </c>
      <c r="T49" s="33">
        <f t="shared" si="7"/>
        <v>144521.242</v>
      </c>
    </row>
    <row r="50" spans="1:20" ht="12" customHeight="1">
      <c r="A50" s="26"/>
      <c r="B50" s="18"/>
      <c r="C50" s="20" t="s">
        <v>66</v>
      </c>
      <c r="D50" s="32">
        <v>1041.3455</v>
      </c>
      <c r="E50" s="32">
        <v>67.0558</v>
      </c>
      <c r="F50" s="32">
        <f t="shared" si="2"/>
        <v>1108.4013</v>
      </c>
      <c r="G50" s="32">
        <v>217558.251</v>
      </c>
      <c r="H50" s="32">
        <v>35898.2828</v>
      </c>
      <c r="I50" s="32">
        <v>166817.8568</v>
      </c>
      <c r="J50" s="32">
        <v>681.7439</v>
      </c>
      <c r="K50" s="32">
        <f t="shared" si="3"/>
        <v>203397.8835</v>
      </c>
      <c r="L50" s="32">
        <v>2680.5125</v>
      </c>
      <c r="M50" s="43">
        <f t="shared" si="8"/>
        <v>423636.647</v>
      </c>
      <c r="N50" s="32">
        <v>9.3015</v>
      </c>
      <c r="O50" s="32">
        <v>808.3171</v>
      </c>
      <c r="P50" s="32">
        <v>44644.5686</v>
      </c>
      <c r="Q50" s="32">
        <f t="shared" si="4"/>
        <v>45462.1872</v>
      </c>
      <c r="R50" s="32">
        <v>157.2599</v>
      </c>
      <c r="S50" s="32">
        <v>40.6098</v>
      </c>
      <c r="T50" s="33">
        <f t="shared" si="7"/>
        <v>470405.1052</v>
      </c>
    </row>
    <row r="51" spans="1:20" ht="12" customHeight="1">
      <c r="A51" s="26"/>
      <c r="B51" s="18" t="s">
        <v>28</v>
      </c>
      <c r="C51" s="21" t="s">
        <v>67</v>
      </c>
      <c r="D51" s="39">
        <v>35.1866</v>
      </c>
      <c r="E51" s="32">
        <v>0</v>
      </c>
      <c r="F51" s="32">
        <f>+D51+E51</f>
        <v>35.1866</v>
      </c>
      <c r="G51" s="32">
        <v>4608.7574</v>
      </c>
      <c r="H51" s="32">
        <v>3793.3599</v>
      </c>
      <c r="I51" s="32">
        <v>15426.8617</v>
      </c>
      <c r="J51" s="32">
        <v>222.1868</v>
      </c>
      <c r="K51" s="32">
        <f>SUM(H51:J51)</f>
        <v>19442.4084</v>
      </c>
      <c r="L51" s="32">
        <v>745.2616</v>
      </c>
      <c r="M51" s="39">
        <f t="shared" si="8"/>
        <v>24796.427400000004</v>
      </c>
      <c r="N51" s="32">
        <v>0</v>
      </c>
      <c r="O51" s="32">
        <v>566.9617</v>
      </c>
      <c r="P51" s="32">
        <v>0</v>
      </c>
      <c r="Q51" s="32">
        <f t="shared" si="4"/>
        <v>566.9617</v>
      </c>
      <c r="R51" s="32">
        <v>1.345</v>
      </c>
      <c r="S51" s="32">
        <v>0.4288</v>
      </c>
      <c r="T51" s="33">
        <f t="shared" si="7"/>
        <v>25400.349500000008</v>
      </c>
    </row>
    <row r="52" spans="1:20" ht="12" customHeight="1">
      <c r="A52" s="26"/>
      <c r="B52" s="19"/>
      <c r="C52" s="24" t="s">
        <v>0</v>
      </c>
      <c r="D52" s="34">
        <f>SUM(D46:D51)</f>
        <v>3455.7114</v>
      </c>
      <c r="E52" s="30">
        <f>SUM(E46:E51)</f>
        <v>67.0558</v>
      </c>
      <c r="F52" s="30">
        <f>+D52+E52</f>
        <v>3522.7672000000002</v>
      </c>
      <c r="G52" s="30">
        <f>SUM(G46:G51)</f>
        <v>420269.9764</v>
      </c>
      <c r="H52" s="30">
        <f>SUM(H46:H51)</f>
        <v>213417.4955</v>
      </c>
      <c r="I52" s="30">
        <f>SUM(I46:I51)</f>
        <v>777431.5242999999</v>
      </c>
      <c r="J52" s="30">
        <f>SUM(J46:J51)</f>
        <v>55045.9247</v>
      </c>
      <c r="K52" s="30">
        <f>SUM(H52:J52)</f>
        <v>1045894.9444999999</v>
      </c>
      <c r="L52" s="30">
        <f>SUM(L46:L51)</f>
        <v>14450.021600000002</v>
      </c>
      <c r="M52" s="39">
        <f t="shared" si="8"/>
        <v>1480614.9425</v>
      </c>
      <c r="N52" s="30">
        <f>SUM(N46:N51)</f>
        <v>738.3748</v>
      </c>
      <c r="O52" s="30">
        <f>SUM(O46:O51)</f>
        <v>6716.3144</v>
      </c>
      <c r="P52" s="30">
        <f>SUM(P46:P51)</f>
        <v>48856.8646</v>
      </c>
      <c r="Q52" s="30">
        <f t="shared" si="4"/>
        <v>56311.5538</v>
      </c>
      <c r="R52" s="30">
        <f>SUM(R46:R51)</f>
        <v>601.6548</v>
      </c>
      <c r="S52" s="30">
        <f>SUM(S46:S51)</f>
        <v>4961.967199999999</v>
      </c>
      <c r="T52" s="31">
        <f t="shared" si="7"/>
        <v>1546012.8854999999</v>
      </c>
    </row>
    <row r="53" spans="1:20" ht="12" customHeight="1">
      <c r="A53" s="26"/>
      <c r="B53" s="46" t="s">
        <v>68</v>
      </c>
      <c r="C53" s="47"/>
      <c r="D53" s="30">
        <v>28.3165</v>
      </c>
      <c r="E53" s="30">
        <v>0</v>
      </c>
      <c r="F53" s="30">
        <f>+D53+E53</f>
        <v>28.3165</v>
      </c>
      <c r="G53" s="30">
        <v>56823.2679</v>
      </c>
      <c r="H53" s="30">
        <v>17129.5657</v>
      </c>
      <c r="I53" s="30">
        <v>35881.7087</v>
      </c>
      <c r="J53" s="30">
        <v>584.7112</v>
      </c>
      <c r="K53" s="30">
        <f>SUM(H53:J53)</f>
        <v>53595.9856</v>
      </c>
      <c r="L53" s="30">
        <v>782.2951</v>
      </c>
      <c r="M53" s="42">
        <f>+G53+K53+L53</f>
        <v>111201.5486</v>
      </c>
      <c r="N53" s="30">
        <v>0</v>
      </c>
      <c r="O53" s="30">
        <v>0</v>
      </c>
      <c r="P53" s="30">
        <v>0</v>
      </c>
      <c r="Q53" s="30">
        <f>SUM(N53:P53)</f>
        <v>0</v>
      </c>
      <c r="R53" s="30">
        <v>37.3308</v>
      </c>
      <c r="S53" s="30">
        <v>0.0039</v>
      </c>
      <c r="T53" s="31">
        <f t="shared" si="7"/>
        <v>111267.19979999999</v>
      </c>
    </row>
    <row r="54" spans="1:20" ht="12" customHeight="1">
      <c r="A54" s="26"/>
      <c r="B54" s="46" t="s">
        <v>69</v>
      </c>
      <c r="C54" s="47"/>
      <c r="D54" s="30">
        <v>0</v>
      </c>
      <c r="E54" s="30">
        <v>0</v>
      </c>
      <c r="F54" s="30">
        <f>+D54+E54</f>
        <v>0</v>
      </c>
      <c r="G54" s="30">
        <v>305.3249</v>
      </c>
      <c r="H54" s="30">
        <v>206.7784</v>
      </c>
      <c r="I54" s="30">
        <v>1078.4397</v>
      </c>
      <c r="J54" s="30">
        <v>0</v>
      </c>
      <c r="K54" s="30">
        <f>SUM(H54:J54)</f>
        <v>1285.2180999999998</v>
      </c>
      <c r="L54" s="30">
        <v>0.436</v>
      </c>
      <c r="M54" s="42">
        <f t="shared" si="8"/>
        <v>1590.9789999999998</v>
      </c>
      <c r="N54" s="30">
        <v>0</v>
      </c>
      <c r="O54" s="30">
        <v>0</v>
      </c>
      <c r="P54" s="30">
        <v>0</v>
      </c>
      <c r="Q54" s="30">
        <f t="shared" si="4"/>
        <v>0</v>
      </c>
      <c r="R54" s="30">
        <v>1.9777</v>
      </c>
      <c r="S54" s="30">
        <v>0.0782</v>
      </c>
      <c r="T54" s="31">
        <f t="shared" si="7"/>
        <v>1593.0348999999997</v>
      </c>
    </row>
    <row r="55" spans="1:20" ht="12" customHeight="1">
      <c r="A55" s="26"/>
      <c r="B55" s="46" t="s">
        <v>70</v>
      </c>
      <c r="C55" s="47"/>
      <c r="D55" s="30">
        <v>13.566</v>
      </c>
      <c r="E55" s="30">
        <v>0</v>
      </c>
      <c r="F55" s="30">
        <f t="shared" si="2"/>
        <v>13.566</v>
      </c>
      <c r="G55" s="30">
        <v>399.9492</v>
      </c>
      <c r="H55" s="30">
        <v>2056.8226</v>
      </c>
      <c r="I55" s="30">
        <v>568.3703</v>
      </c>
      <c r="J55" s="30">
        <v>435.8069</v>
      </c>
      <c r="K55" s="30">
        <f t="shared" si="3"/>
        <v>3060.9998</v>
      </c>
      <c r="L55" s="30">
        <v>4.4252</v>
      </c>
      <c r="M55" s="42">
        <f t="shared" si="8"/>
        <v>3465.3742</v>
      </c>
      <c r="N55" s="30">
        <v>0</v>
      </c>
      <c r="O55" s="30">
        <v>0.597</v>
      </c>
      <c r="P55" s="30">
        <v>0.0957</v>
      </c>
      <c r="Q55" s="30">
        <f t="shared" si="4"/>
        <v>0.6927</v>
      </c>
      <c r="R55" s="30">
        <v>0</v>
      </c>
      <c r="S55" s="30">
        <v>0.0782</v>
      </c>
      <c r="T55" s="31">
        <f t="shared" si="7"/>
        <v>3479.7111</v>
      </c>
    </row>
    <row r="56" spans="1:20" ht="12" customHeight="1">
      <c r="A56" s="26"/>
      <c r="B56" s="46" t="s">
        <v>71</v>
      </c>
      <c r="C56" s="47"/>
      <c r="D56" s="30">
        <v>0.3008</v>
      </c>
      <c r="E56" s="30">
        <v>0</v>
      </c>
      <c r="F56" s="30">
        <f t="shared" si="2"/>
        <v>0.3008</v>
      </c>
      <c r="G56" s="30">
        <v>3956.1964</v>
      </c>
      <c r="H56" s="30">
        <v>232.0078</v>
      </c>
      <c r="I56" s="30">
        <v>5896.7091</v>
      </c>
      <c r="J56" s="30">
        <v>1881.9675</v>
      </c>
      <c r="K56" s="30">
        <f t="shared" si="3"/>
        <v>8010.6844</v>
      </c>
      <c r="L56" s="30">
        <v>0.2579</v>
      </c>
      <c r="M56" s="42">
        <f t="shared" si="8"/>
        <v>11967.1387</v>
      </c>
      <c r="N56" s="30">
        <v>0</v>
      </c>
      <c r="O56" s="30">
        <v>0</v>
      </c>
      <c r="P56" s="30">
        <v>0</v>
      </c>
      <c r="Q56" s="30">
        <f t="shared" si="4"/>
        <v>0</v>
      </c>
      <c r="R56" s="30">
        <v>0.1386</v>
      </c>
      <c r="S56" s="30">
        <v>552.7218</v>
      </c>
      <c r="T56" s="31">
        <f t="shared" si="7"/>
        <v>12520.2999</v>
      </c>
    </row>
    <row r="57" spans="1:20" ht="12" customHeight="1">
      <c r="A57" s="26"/>
      <c r="B57" s="46" t="s">
        <v>72</v>
      </c>
      <c r="C57" s="47"/>
      <c r="D57" s="30">
        <v>2768.4128</v>
      </c>
      <c r="E57" s="30">
        <v>0</v>
      </c>
      <c r="F57" s="30">
        <f>+D57+E57</f>
        <v>2768.4128</v>
      </c>
      <c r="G57" s="30">
        <v>2296.7437</v>
      </c>
      <c r="H57" s="30">
        <v>4189.8558</v>
      </c>
      <c r="I57" s="30">
        <v>31476.7954</v>
      </c>
      <c r="J57" s="30">
        <v>17569.1432</v>
      </c>
      <c r="K57" s="30">
        <f>SUM(H57:J57)</f>
        <v>53235.7944</v>
      </c>
      <c r="L57" s="30">
        <v>2423.5364</v>
      </c>
      <c r="M57" s="42">
        <f t="shared" si="8"/>
        <v>57956.074499999995</v>
      </c>
      <c r="N57" s="30">
        <v>0</v>
      </c>
      <c r="O57" s="30">
        <v>482.8264</v>
      </c>
      <c r="P57" s="30">
        <v>0.0758</v>
      </c>
      <c r="Q57" s="30">
        <f t="shared" si="4"/>
        <v>482.9022</v>
      </c>
      <c r="R57" s="30">
        <v>27.3919</v>
      </c>
      <c r="S57" s="30">
        <v>0.0782</v>
      </c>
      <c r="T57" s="31">
        <f t="shared" si="7"/>
        <v>61234.859599999996</v>
      </c>
    </row>
    <row r="58" spans="1:20" ht="12" customHeight="1">
      <c r="A58" s="26"/>
      <c r="B58" s="46" t="s">
        <v>73</v>
      </c>
      <c r="C58" s="47"/>
      <c r="D58" s="30">
        <v>443.2159</v>
      </c>
      <c r="E58" s="30">
        <v>792.1844</v>
      </c>
      <c r="F58" s="30">
        <f>+D58+E58</f>
        <v>1235.4003</v>
      </c>
      <c r="G58" s="30">
        <v>31904.3491</v>
      </c>
      <c r="H58" s="30">
        <v>4094.0428</v>
      </c>
      <c r="I58" s="30">
        <v>27854.8263</v>
      </c>
      <c r="J58" s="30">
        <v>2318.6573</v>
      </c>
      <c r="K58" s="30">
        <f>SUM(H58:J58)</f>
        <v>34267.5264</v>
      </c>
      <c r="L58" s="30">
        <v>413.9876</v>
      </c>
      <c r="M58" s="42">
        <f t="shared" si="8"/>
        <v>66585.86309999999</v>
      </c>
      <c r="N58" s="30">
        <v>12.9811</v>
      </c>
      <c r="O58" s="30">
        <v>26.8748</v>
      </c>
      <c r="P58" s="30">
        <v>95709.7891</v>
      </c>
      <c r="Q58" s="30">
        <f t="shared" si="4"/>
        <v>95749.64499999999</v>
      </c>
      <c r="R58" s="30">
        <v>15.9692</v>
      </c>
      <c r="S58" s="30">
        <v>43410.0245</v>
      </c>
      <c r="T58" s="31">
        <f t="shared" si="7"/>
        <v>206996.90209999995</v>
      </c>
    </row>
    <row r="59" spans="1:20" ht="12" customHeight="1">
      <c r="A59" s="26"/>
      <c r="B59" s="46" t="s">
        <v>74</v>
      </c>
      <c r="C59" s="47"/>
      <c r="D59" s="30">
        <v>0.6343</v>
      </c>
      <c r="E59" s="30">
        <v>0</v>
      </c>
      <c r="F59" s="30">
        <f>+D59+E59</f>
        <v>0.6343</v>
      </c>
      <c r="G59" s="30">
        <v>30224.7736</v>
      </c>
      <c r="H59" s="30">
        <v>3691.5636</v>
      </c>
      <c r="I59" s="30">
        <v>13696.6771</v>
      </c>
      <c r="J59" s="30">
        <v>1439.0595</v>
      </c>
      <c r="K59" s="30">
        <f>SUM(H59:J59)</f>
        <v>18827.3002</v>
      </c>
      <c r="L59" s="30">
        <v>168.7546</v>
      </c>
      <c r="M59" s="42">
        <f>+G59+K59+L59</f>
        <v>49220.8284</v>
      </c>
      <c r="N59" s="30">
        <v>0</v>
      </c>
      <c r="O59" s="30">
        <v>3.0697</v>
      </c>
      <c r="P59" s="30">
        <v>0</v>
      </c>
      <c r="Q59" s="30">
        <f>SUM(N59:P59)</f>
        <v>3.0697</v>
      </c>
      <c r="R59" s="30">
        <v>180.6053</v>
      </c>
      <c r="S59" s="30">
        <v>109.0443</v>
      </c>
      <c r="T59" s="31">
        <f aca="true" t="shared" si="9" ref="T59:T67">+F59+M59+Q59+R59+S59</f>
        <v>49514.182</v>
      </c>
    </row>
    <row r="60" spans="1:20" ht="12" customHeight="1">
      <c r="A60" s="26"/>
      <c r="B60" s="46" t="s">
        <v>75</v>
      </c>
      <c r="C60" s="47"/>
      <c r="D60" s="30">
        <v>21.1251</v>
      </c>
      <c r="E60" s="30">
        <v>0</v>
      </c>
      <c r="F60" s="30">
        <f>+D60+E60</f>
        <v>21.1251</v>
      </c>
      <c r="G60" s="30">
        <v>7252.9046</v>
      </c>
      <c r="H60" s="30">
        <v>999.3224</v>
      </c>
      <c r="I60" s="30">
        <v>11220.7192</v>
      </c>
      <c r="J60" s="30">
        <v>94.9758</v>
      </c>
      <c r="K60" s="30">
        <f>SUM(H60:J60)</f>
        <v>12315.0174</v>
      </c>
      <c r="L60" s="30">
        <v>89.687</v>
      </c>
      <c r="M60" s="42">
        <f>+G60+K60+L60</f>
        <v>19657.609</v>
      </c>
      <c r="N60" s="30">
        <v>0</v>
      </c>
      <c r="O60" s="30">
        <v>0</v>
      </c>
      <c r="P60" s="30">
        <v>0</v>
      </c>
      <c r="Q60" s="30">
        <f>SUM(N60:P60)</f>
        <v>0</v>
      </c>
      <c r="R60" s="30">
        <v>0.2778</v>
      </c>
      <c r="S60" s="30">
        <v>3.1338</v>
      </c>
      <c r="T60" s="31">
        <f t="shared" si="9"/>
        <v>19682.1457</v>
      </c>
    </row>
    <row r="61" spans="1:20" ht="12" customHeight="1">
      <c r="A61" s="26"/>
      <c r="B61" s="46" t="s">
        <v>76</v>
      </c>
      <c r="C61" s="47"/>
      <c r="D61" s="30">
        <v>0</v>
      </c>
      <c r="E61" s="30">
        <v>0</v>
      </c>
      <c r="F61" s="30">
        <f>+D61+E61</f>
        <v>0</v>
      </c>
      <c r="G61" s="30">
        <v>1942.5038</v>
      </c>
      <c r="H61" s="30">
        <v>536.2499</v>
      </c>
      <c r="I61" s="30">
        <v>857.976</v>
      </c>
      <c r="J61" s="30">
        <v>230.0233</v>
      </c>
      <c r="K61" s="30">
        <f>SUM(H61:J61)</f>
        <v>1624.2492</v>
      </c>
      <c r="L61" s="30">
        <v>9.9924</v>
      </c>
      <c r="M61" s="42">
        <f t="shared" si="8"/>
        <v>3576.7454</v>
      </c>
      <c r="N61" s="30">
        <v>0</v>
      </c>
      <c r="O61" s="30">
        <v>0</v>
      </c>
      <c r="P61" s="30">
        <v>0</v>
      </c>
      <c r="Q61" s="30">
        <f t="shared" si="4"/>
        <v>0</v>
      </c>
      <c r="R61" s="30">
        <v>17.3577</v>
      </c>
      <c r="S61" s="30">
        <v>1.1349</v>
      </c>
      <c r="T61" s="31">
        <f t="shared" si="9"/>
        <v>3595.238</v>
      </c>
    </row>
    <row r="62" spans="1:20" ht="12" customHeight="1">
      <c r="A62" s="26"/>
      <c r="B62" s="46" t="s">
        <v>77</v>
      </c>
      <c r="C62" s="47"/>
      <c r="D62" s="30">
        <v>763.218</v>
      </c>
      <c r="E62" s="30">
        <v>0</v>
      </c>
      <c r="F62" s="30">
        <f t="shared" si="2"/>
        <v>763.218</v>
      </c>
      <c r="G62" s="30">
        <v>9065.9584</v>
      </c>
      <c r="H62" s="30">
        <v>2694.4005</v>
      </c>
      <c r="I62" s="30">
        <v>104516.2292</v>
      </c>
      <c r="J62" s="30">
        <v>18585.8026</v>
      </c>
      <c r="K62" s="30">
        <f t="shared" si="3"/>
        <v>125796.4323</v>
      </c>
      <c r="L62" s="30">
        <v>1021.7375</v>
      </c>
      <c r="M62" s="42">
        <f t="shared" si="8"/>
        <v>135884.12819999998</v>
      </c>
      <c r="N62" s="30">
        <v>1.5038</v>
      </c>
      <c r="O62" s="30">
        <v>803.2111</v>
      </c>
      <c r="P62" s="30">
        <v>2013.2636</v>
      </c>
      <c r="Q62" s="30">
        <f t="shared" si="4"/>
        <v>2817.9785</v>
      </c>
      <c r="R62" s="30">
        <v>0.7342</v>
      </c>
      <c r="S62" s="30">
        <v>993.2387</v>
      </c>
      <c r="T62" s="31">
        <f t="shared" si="9"/>
        <v>140459.29759999996</v>
      </c>
    </row>
    <row r="63" spans="1:20" ht="12" customHeight="1">
      <c r="A63" s="26"/>
      <c r="B63" s="46" t="s">
        <v>78</v>
      </c>
      <c r="C63" s="47"/>
      <c r="D63" s="30">
        <v>176.5607</v>
      </c>
      <c r="E63" s="30">
        <v>0</v>
      </c>
      <c r="F63" s="30">
        <f t="shared" si="2"/>
        <v>176.5607</v>
      </c>
      <c r="G63" s="30">
        <v>6560.4089</v>
      </c>
      <c r="H63" s="30">
        <v>2296.1763</v>
      </c>
      <c r="I63" s="30">
        <v>9215.482</v>
      </c>
      <c r="J63" s="30">
        <v>18.5021</v>
      </c>
      <c r="K63" s="30">
        <f t="shared" si="3"/>
        <v>11530.160399999999</v>
      </c>
      <c r="L63" s="30">
        <v>53.6688</v>
      </c>
      <c r="M63" s="42">
        <f t="shared" si="8"/>
        <v>18144.2381</v>
      </c>
      <c r="N63" s="30">
        <v>0</v>
      </c>
      <c r="O63" s="30">
        <v>2.2881</v>
      </c>
      <c r="P63" s="30">
        <v>0</v>
      </c>
      <c r="Q63" s="30">
        <f t="shared" si="4"/>
        <v>2.2881</v>
      </c>
      <c r="R63" s="30">
        <v>0.4334</v>
      </c>
      <c r="S63" s="30">
        <v>0.0782</v>
      </c>
      <c r="T63" s="31">
        <f t="shared" si="9"/>
        <v>18323.5985</v>
      </c>
    </row>
    <row r="64" spans="1:20" ht="12" customHeight="1">
      <c r="A64" s="26"/>
      <c r="B64" s="46" t="s">
        <v>79</v>
      </c>
      <c r="C64" s="47"/>
      <c r="D64" s="30">
        <v>1093.2653</v>
      </c>
      <c r="E64" s="30">
        <v>0</v>
      </c>
      <c r="F64" s="30">
        <f t="shared" si="2"/>
        <v>1093.2653</v>
      </c>
      <c r="G64" s="30">
        <v>101890.4424</v>
      </c>
      <c r="H64" s="30">
        <v>3367.9827</v>
      </c>
      <c r="I64" s="30">
        <v>69762.9114</v>
      </c>
      <c r="J64" s="30">
        <v>3623.7442</v>
      </c>
      <c r="K64" s="30">
        <f t="shared" si="3"/>
        <v>76754.63829999999</v>
      </c>
      <c r="L64" s="30">
        <v>333.086</v>
      </c>
      <c r="M64" s="42">
        <f t="shared" si="8"/>
        <v>178978.1667</v>
      </c>
      <c r="N64" s="30">
        <v>0</v>
      </c>
      <c r="O64" s="30">
        <v>92.8563</v>
      </c>
      <c r="P64" s="30">
        <v>7180.0437</v>
      </c>
      <c r="Q64" s="30">
        <f t="shared" si="4"/>
        <v>7272.900000000001</v>
      </c>
      <c r="R64" s="30">
        <v>11.3607</v>
      </c>
      <c r="S64" s="30">
        <v>156.1701</v>
      </c>
      <c r="T64" s="31">
        <f t="shared" si="9"/>
        <v>187511.86279999997</v>
      </c>
    </row>
    <row r="65" spans="1:20" ht="12" customHeight="1">
      <c r="A65" s="26"/>
      <c r="B65" s="46" t="s">
        <v>80</v>
      </c>
      <c r="C65" s="47"/>
      <c r="D65" s="30">
        <v>145.5503</v>
      </c>
      <c r="E65" s="30">
        <v>0</v>
      </c>
      <c r="F65" s="30">
        <f t="shared" si="2"/>
        <v>145.5503</v>
      </c>
      <c r="G65" s="30">
        <v>20683.8286</v>
      </c>
      <c r="H65" s="30">
        <v>1937.3918</v>
      </c>
      <c r="I65" s="30">
        <v>7757.5583</v>
      </c>
      <c r="J65" s="30">
        <v>0.5743</v>
      </c>
      <c r="K65" s="30">
        <f t="shared" si="3"/>
        <v>9695.5244</v>
      </c>
      <c r="L65" s="30">
        <v>276.1282</v>
      </c>
      <c r="M65" s="42">
        <f t="shared" si="8"/>
        <v>30655.481200000002</v>
      </c>
      <c r="N65" s="30">
        <v>0</v>
      </c>
      <c r="O65" s="30">
        <v>0</v>
      </c>
      <c r="P65" s="30">
        <v>1045.858</v>
      </c>
      <c r="Q65" s="30">
        <f t="shared" si="4"/>
        <v>1045.858</v>
      </c>
      <c r="R65" s="30">
        <v>1.4945</v>
      </c>
      <c r="S65" s="30">
        <v>0</v>
      </c>
      <c r="T65" s="31">
        <f t="shared" si="9"/>
        <v>31848.384000000002</v>
      </c>
    </row>
    <row r="66" spans="1:64" s="15" customFormat="1" ht="12" customHeight="1">
      <c r="A66" s="26"/>
      <c r="B66" s="46" t="s">
        <v>81</v>
      </c>
      <c r="C66" s="47"/>
      <c r="D66" s="30">
        <v>0.6898</v>
      </c>
      <c r="E66" s="30">
        <v>0</v>
      </c>
      <c r="F66" s="30">
        <f t="shared" si="2"/>
        <v>0.6898</v>
      </c>
      <c r="G66" s="30">
        <v>7269.3935</v>
      </c>
      <c r="H66" s="30">
        <v>6940.3872</v>
      </c>
      <c r="I66" s="30">
        <v>314.8027</v>
      </c>
      <c r="J66" s="30">
        <v>4.9034</v>
      </c>
      <c r="K66" s="30">
        <f t="shared" si="3"/>
        <v>7260.0933</v>
      </c>
      <c r="L66" s="30">
        <v>174.2647</v>
      </c>
      <c r="M66" s="42">
        <f t="shared" si="8"/>
        <v>14703.7515</v>
      </c>
      <c r="N66" s="30">
        <v>0</v>
      </c>
      <c r="O66" s="30">
        <v>0</v>
      </c>
      <c r="P66" s="30">
        <v>0.2265</v>
      </c>
      <c r="Q66" s="30">
        <f t="shared" si="4"/>
        <v>0.2265</v>
      </c>
      <c r="R66" s="30">
        <v>9.074</v>
      </c>
      <c r="S66" s="30">
        <v>2.1333</v>
      </c>
      <c r="T66" s="31">
        <f t="shared" si="9"/>
        <v>14715.875100000001</v>
      </c>
      <c r="U66" s="3"/>
      <c r="BL66" s="4"/>
    </row>
    <row r="67" spans="1:20" ht="12" customHeight="1">
      <c r="A67" s="26"/>
      <c r="B67" s="46" t="s">
        <v>30</v>
      </c>
      <c r="C67" s="47"/>
      <c r="D67" s="30">
        <v>2217.5316</v>
      </c>
      <c r="E67" s="30">
        <v>0</v>
      </c>
      <c r="F67" s="30">
        <f>+D67+E67</f>
        <v>2217.5316</v>
      </c>
      <c r="G67" s="30">
        <v>1874.8643</v>
      </c>
      <c r="H67" s="30">
        <v>4960.3244</v>
      </c>
      <c r="I67" s="30">
        <v>139045.3098</v>
      </c>
      <c r="J67" s="30">
        <v>384520.8484</v>
      </c>
      <c r="K67" s="30">
        <f>SUM(H67:J67)</f>
        <v>528526.4826</v>
      </c>
      <c r="L67" s="30">
        <v>6318.906</v>
      </c>
      <c r="M67" s="42">
        <f t="shared" si="8"/>
        <v>536720.2529</v>
      </c>
      <c r="N67" s="30">
        <v>2389.1834</v>
      </c>
      <c r="O67" s="30">
        <v>305.2573</v>
      </c>
      <c r="P67" s="30">
        <v>45620.6264</v>
      </c>
      <c r="Q67" s="30">
        <f>SUM(N67:P67)</f>
        <v>48315.0671</v>
      </c>
      <c r="R67" s="30">
        <v>121.9657</v>
      </c>
      <c r="S67" s="30">
        <v>504782.7419</v>
      </c>
      <c r="T67" s="31">
        <f t="shared" si="9"/>
        <v>1092157.5592</v>
      </c>
    </row>
    <row r="68" spans="1:20" ht="12" customHeight="1">
      <c r="A68" s="26"/>
      <c r="B68" s="48" t="s">
        <v>31</v>
      </c>
      <c r="C68" s="49"/>
      <c r="D68" s="35">
        <f aca="true" t="shared" si="10" ref="D68:T68">SUM(D9:D13,D38,D45,D52:D67)</f>
        <v>114400.44840000001</v>
      </c>
      <c r="E68" s="35">
        <f t="shared" si="10"/>
        <v>77937.7631</v>
      </c>
      <c r="F68" s="36">
        <f t="shared" si="10"/>
        <v>192338.21149999998</v>
      </c>
      <c r="G68" s="35">
        <f t="shared" si="10"/>
        <v>5402898.4802</v>
      </c>
      <c r="H68" s="35">
        <f t="shared" si="10"/>
        <v>869219.3170000002</v>
      </c>
      <c r="I68" s="35">
        <f t="shared" si="10"/>
        <v>11323627.2511</v>
      </c>
      <c r="J68" s="35">
        <f t="shared" si="10"/>
        <v>2122792.8367</v>
      </c>
      <c r="K68" s="36">
        <f t="shared" si="10"/>
        <v>14315639.404799994</v>
      </c>
      <c r="L68" s="36">
        <f t="shared" si="10"/>
        <v>179281.91419999997</v>
      </c>
      <c r="M68" s="44">
        <f t="shared" si="10"/>
        <v>19897819.799199995</v>
      </c>
      <c r="N68" s="35">
        <f t="shared" si="10"/>
        <v>10475.571100000001</v>
      </c>
      <c r="O68" s="35">
        <f t="shared" si="10"/>
        <v>79304.37249999998</v>
      </c>
      <c r="P68" s="35">
        <f t="shared" si="10"/>
        <v>2072165.9254000005</v>
      </c>
      <c r="Q68" s="36">
        <f t="shared" si="10"/>
        <v>2161945.8690000004</v>
      </c>
      <c r="R68" s="35">
        <f t="shared" si="10"/>
        <v>2974.2394000000004</v>
      </c>
      <c r="S68" s="35">
        <f t="shared" si="10"/>
        <v>1156692.1948999995</v>
      </c>
      <c r="T68" s="37">
        <f t="shared" si="10"/>
        <v>23411770.313999996</v>
      </c>
    </row>
    <row r="69" spans="2:20" ht="12" customHeight="1">
      <c r="B69" s="11"/>
      <c r="C69" s="11"/>
      <c r="D69" s="13"/>
      <c r="E69" s="13"/>
      <c r="F69" s="13"/>
      <c r="G69" s="13"/>
      <c r="H69" s="13"/>
      <c r="I69" s="13"/>
      <c r="J69" s="13"/>
      <c r="K69" s="13"/>
      <c r="M69" s="13"/>
      <c r="N69" s="13"/>
      <c r="O69" s="13"/>
      <c r="P69" s="13"/>
      <c r="Q69" s="13"/>
      <c r="R69" s="13"/>
      <c r="S69" s="13"/>
      <c r="T69" s="13"/>
    </row>
  </sheetData>
  <mergeCells count="40">
    <mergeCell ref="S5:S8"/>
    <mergeCell ref="H7:H8"/>
    <mergeCell ref="I7:I8"/>
    <mergeCell ref="T5:T8"/>
    <mergeCell ref="R5:R8"/>
    <mergeCell ref="O6:O8"/>
    <mergeCell ref="N5:P5"/>
    <mergeCell ref="N6:N8"/>
    <mergeCell ref="P6:P8"/>
    <mergeCell ref="D5:E5"/>
    <mergeCell ref="D6:D8"/>
    <mergeCell ref="G5:L5"/>
    <mergeCell ref="J7:J8"/>
    <mergeCell ref="H6:J6"/>
    <mergeCell ref="L6:L8"/>
    <mergeCell ref="E6:E8"/>
    <mergeCell ref="G6:G8"/>
    <mergeCell ref="K7:K8"/>
    <mergeCell ref="B9:C9"/>
    <mergeCell ref="B10:C10"/>
    <mergeCell ref="B8:C8"/>
    <mergeCell ref="B11:C11"/>
    <mergeCell ref="B12:C12"/>
    <mergeCell ref="B68:C68"/>
    <mergeCell ref="B67:C67"/>
    <mergeCell ref="B13:C13"/>
    <mergeCell ref="B66:C66"/>
    <mergeCell ref="B55:C55"/>
    <mergeCell ref="B61:C61"/>
    <mergeCell ref="B60:C60"/>
    <mergeCell ref="B56:C56"/>
    <mergeCell ref="B57:C57"/>
    <mergeCell ref="B64:C64"/>
    <mergeCell ref="B65:C65"/>
    <mergeCell ref="B58:C58"/>
    <mergeCell ref="B53:C53"/>
    <mergeCell ref="B54:C54"/>
    <mergeCell ref="B62:C62"/>
    <mergeCell ref="B63:C63"/>
    <mergeCell ref="B59:C59"/>
  </mergeCells>
  <printOptions horizontalCentered="1"/>
  <pageMargins left="0.7874015748031497" right="0.7874015748031497" top="0.7874015748031497" bottom="0.7874015748031497" header="0.5118110236220472" footer="0.3937007874015748"/>
  <pageSetup fitToWidth="2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