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'Sheet1'!$B$2:$T$68</definedName>
  </definedNames>
  <calcPr fullCalcOnLoad="1"/>
</workbook>
</file>

<file path=xl/sharedStrings.xml><?xml version="1.0" encoding="utf-8"?>
<sst xmlns="http://schemas.openxmlformats.org/spreadsheetml/2006/main" count="94" uniqueCount="85">
  <si>
    <t>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</si>
  <si>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</si>
  <si>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</si>
  <si>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</si>
  <si>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</si>
  <si>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</si>
  <si>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</si>
  <si>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</si>
  <si>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</si>
  <si>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</si>
  <si>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</si>
  <si>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</si>
  <si>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</si>
  <si>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</si>
  <si>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</si>
  <si>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</si>
  <si>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</si>
  <si>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</si>
  <si>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</si>
  <si>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</si>
  <si>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</si>
  <si>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</si>
  <si>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</si>
  <si>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</si>
  <si>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</si>
  <si>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</si>
  <si>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</si>
  <si>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</si>
  <si>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</si>
  <si>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</si>
  <si>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</si>
  <si>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着　産　業　業　種</t>
  </si>
  <si>
    <t>建設業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</si>
  <si>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</si>
  <si>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</si>
  <si>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</si>
  <si>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</si>
  <si>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</si>
  <si>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</si>
  <si>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</si>
  <si>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</si>
  <si>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</si>
  <si>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</si>
  <si>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</si>
  <si>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</si>
  <si>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繊維</t>
  </si>
  <si>
    <t xml:space="preserve">代 表 輸 送 機 関 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</si>
  <si>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</si>
  <si>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</si>
  <si>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</si>
  <si>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</si>
  <si>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</si>
  <si>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</si>
  <si>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</si>
  <si>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</si>
  <si>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</si>
  <si>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</si>
  <si>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</si>
  <si>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</si>
  <si>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</si>
  <si>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</si>
  <si>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</si>
  <si>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</si>
  <si>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</si>
  <si>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</si>
  <si>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</si>
  <si>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</si>
  <si>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</si>
  <si>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</si>
  <si>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</si>
  <si>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</si>
  <si>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</si>
  <si>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</si>
  <si>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</si>
  <si>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</si>
  <si>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</si>
  <si>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</si>
  <si>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</si>
  <si>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</si>
  <si>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</si>
  <si>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表Ⅰ－２－13　着産業業種・代表輸送機関別流動量　－件数－</t>
  </si>
  <si>
    <t>(３日間調査　単位：件）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</si>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</sst>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6" xfId="17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distributed" vertical="center"/>
    </xf>
    <xf numFmtId="185" fontId="2" fillId="0" borderId="14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Fill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38" fontId="2" fillId="0" borderId="9" xfId="17" applyNumberFormat="1" applyFont="1" applyBorder="1" applyAlignment="1">
      <alignment horizontal="center" vertical="center"/>
    </xf>
    <xf numFmtId="185" fontId="2" fillId="0" borderId="10" xfId="17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21" xfId="17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26" xfId="17" applyNumberFormat="1" applyFont="1" applyBorder="1" applyAlignment="1">
      <alignment horizontal="center" vertical="center"/>
    </xf>
    <xf numFmtId="38" fontId="2" fillId="0" borderId="27" xfId="17" applyNumberFormat="1" applyFont="1" applyBorder="1" applyAlignment="1">
      <alignment horizontal="center" vertical="center"/>
    </xf>
    <xf numFmtId="38" fontId="2" fillId="0" borderId="12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" vertical="center"/>
    </xf>
    <xf numFmtId="38" fontId="2" fillId="0" borderId="28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 wrapText="1"/>
    </xf>
    <xf numFmtId="38" fontId="2" fillId="0" borderId="5" xfId="17" applyNumberFormat="1" applyFont="1" applyBorder="1" applyAlignment="1">
      <alignment horizontal="center" vertical="center" wrapText="1"/>
    </xf>
    <xf numFmtId="38" fontId="2" fillId="0" borderId="17" xfId="17" applyNumberFormat="1" applyFont="1" applyBorder="1" applyAlignment="1">
      <alignment horizontal="center" vertical="center" wrapText="1"/>
    </xf>
    <xf numFmtId="38" fontId="2" fillId="0" borderId="5" xfId="17" applyNumberFormat="1" applyFont="1" applyBorder="1" applyAlignment="1">
      <alignment horizontal="center" vertical="center"/>
    </xf>
    <xf numFmtId="38" fontId="2" fillId="0" borderId="17" xfId="17" applyNumberFormat="1" applyFont="1" applyBorder="1" applyAlignment="1">
      <alignment horizontal="center" vertical="center"/>
    </xf>
    <xf numFmtId="38" fontId="2" fillId="0" borderId="30" xfId="17" applyNumberFormat="1" applyFont="1" applyBorder="1" applyAlignment="1">
      <alignment horizontal="center" vertical="center"/>
    </xf>
    <xf numFmtId="38" fontId="2" fillId="0" borderId="31" xfId="17" applyNumberFormat="1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" vertical="center"/>
    </xf>
    <xf numFmtId="38" fontId="2" fillId="0" borderId="32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3.8984375" style="1" bestFit="1" customWidth="1"/>
    <col min="4" max="11" width="9.59765625" style="2" customWidth="1"/>
    <col min="12" max="12" width="9.59765625" style="3" customWidth="1"/>
    <col min="13" max="20" width="9.59765625" style="2" customWidth="1"/>
    <col min="21" max="21" width="9.59765625" style="3" customWidth="1"/>
    <col min="22" max="63" width="9" style="3" customWidth="1"/>
    <col min="64" max="64" width="9" style="4" customWidth="1"/>
    <col min="65" max="16384" width="9" style="3" customWidth="1"/>
  </cols>
  <sheetData>
    <row r="1" spans="2:7" s="26" customFormat="1" ht="13.5" customHeight="1">
      <c r="B1" s="27"/>
      <c r="D1" s="29"/>
      <c r="G1" s="28"/>
    </row>
    <row r="2" spans="2:12" s="40" customFormat="1" ht="13.5"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12" customHeight="1"/>
    <row r="4" spans="3:64" ht="12" customHeight="1">
      <c r="C4" s="5"/>
      <c r="K4" s="6"/>
      <c r="L4" s="25"/>
      <c r="S4" s="3"/>
      <c r="T4" s="25" t="s">
        <v>81</v>
      </c>
      <c r="BL4" s="3"/>
    </row>
    <row r="5" spans="2:64" ht="12" customHeight="1">
      <c r="B5" s="7"/>
      <c r="C5" s="45" t="s">
        <v>46</v>
      </c>
      <c r="D5" s="52" t="s">
        <v>2</v>
      </c>
      <c r="E5" s="53"/>
      <c r="F5" s="9"/>
      <c r="G5" s="52" t="s">
        <v>10</v>
      </c>
      <c r="H5" s="53"/>
      <c r="I5" s="53"/>
      <c r="J5" s="53"/>
      <c r="K5" s="53"/>
      <c r="L5" s="53"/>
      <c r="M5" s="9"/>
      <c r="N5" s="52" t="s">
        <v>15</v>
      </c>
      <c r="O5" s="53"/>
      <c r="P5" s="53"/>
      <c r="Q5" s="8"/>
      <c r="R5" s="66" t="s">
        <v>16</v>
      </c>
      <c r="S5" s="66" t="s">
        <v>1</v>
      </c>
      <c r="T5" s="67" t="s">
        <v>17</v>
      </c>
      <c r="BL5" s="3"/>
    </row>
    <row r="6" spans="2:64" ht="12" customHeight="1">
      <c r="B6" s="10"/>
      <c r="C6" s="11"/>
      <c r="D6" s="54" t="s">
        <v>3</v>
      </c>
      <c r="E6" s="54" t="s">
        <v>4</v>
      </c>
      <c r="F6" s="3"/>
      <c r="G6" s="54" t="s">
        <v>5</v>
      </c>
      <c r="H6" s="59" t="s">
        <v>9</v>
      </c>
      <c r="I6" s="60"/>
      <c r="J6" s="60"/>
      <c r="K6" s="16"/>
      <c r="L6" s="61" t="s">
        <v>11</v>
      </c>
      <c r="M6" s="38"/>
      <c r="N6" s="54" t="s">
        <v>12</v>
      </c>
      <c r="O6" s="54" t="s">
        <v>13</v>
      </c>
      <c r="P6" s="54" t="s">
        <v>14</v>
      </c>
      <c r="Q6" s="3"/>
      <c r="R6" s="57"/>
      <c r="S6" s="57"/>
      <c r="T6" s="68"/>
      <c r="BL6" s="3"/>
    </row>
    <row r="7" spans="2:64" ht="12" customHeight="1">
      <c r="B7" s="10"/>
      <c r="C7" s="11"/>
      <c r="D7" s="55"/>
      <c r="E7" s="55"/>
      <c r="F7" s="12" t="s">
        <v>0</v>
      </c>
      <c r="G7" s="55"/>
      <c r="H7" s="55" t="s">
        <v>7</v>
      </c>
      <c r="I7" s="57" t="s">
        <v>6</v>
      </c>
      <c r="J7" s="57" t="s">
        <v>8</v>
      </c>
      <c r="K7" s="64" t="s">
        <v>0</v>
      </c>
      <c r="L7" s="62"/>
      <c r="M7" s="38" t="s">
        <v>0</v>
      </c>
      <c r="N7" s="55"/>
      <c r="O7" s="55"/>
      <c r="P7" s="55"/>
      <c r="Q7" s="12" t="s">
        <v>0</v>
      </c>
      <c r="R7" s="57"/>
      <c r="S7" s="57"/>
      <c r="T7" s="68"/>
      <c r="BL7" s="3"/>
    </row>
    <row r="8" spans="2:64" ht="12" customHeight="1">
      <c r="B8" s="50" t="s">
        <v>31</v>
      </c>
      <c r="C8" s="51"/>
      <c r="D8" s="56"/>
      <c r="E8" s="56"/>
      <c r="F8" s="12"/>
      <c r="G8" s="56"/>
      <c r="H8" s="56"/>
      <c r="I8" s="58"/>
      <c r="J8" s="58"/>
      <c r="K8" s="65"/>
      <c r="L8" s="63"/>
      <c r="M8" s="38"/>
      <c r="N8" s="56"/>
      <c r="O8" s="56"/>
      <c r="P8" s="56"/>
      <c r="Q8" s="12"/>
      <c r="R8" s="58"/>
      <c r="S8" s="58"/>
      <c r="T8" s="69"/>
      <c r="BL8" s="3"/>
    </row>
    <row r="9" spans="1:20" ht="12" customHeight="1">
      <c r="A9" s="26"/>
      <c r="B9" s="46" t="s">
        <v>18</v>
      </c>
      <c r="C9" s="47"/>
      <c r="D9" s="30">
        <v>5.7239</v>
      </c>
      <c r="E9" s="30">
        <v>0</v>
      </c>
      <c r="F9" s="30">
        <f>+D9+E9</f>
        <v>5.7239</v>
      </c>
      <c r="G9" s="30">
        <v>22632.2693</v>
      </c>
      <c r="H9" s="30">
        <v>107715.5039</v>
      </c>
      <c r="I9" s="30">
        <v>19553.4731</v>
      </c>
      <c r="J9" s="30">
        <v>893.5873</v>
      </c>
      <c r="K9" s="30">
        <f>SUM(H9:J9)</f>
        <v>128162.5643</v>
      </c>
      <c r="L9" s="30">
        <v>400.7431</v>
      </c>
      <c r="M9" s="42">
        <f aca="true" t="shared" si="0" ref="M9:M38">+G9+K9+L9</f>
        <v>151195.5767</v>
      </c>
      <c r="N9" s="30">
        <v>0</v>
      </c>
      <c r="O9" s="30">
        <v>16.7272</v>
      </c>
      <c r="P9" s="30">
        <v>1.0065</v>
      </c>
      <c r="Q9" s="30">
        <f>SUM(N9:P9)</f>
        <v>17.7337</v>
      </c>
      <c r="R9" s="30">
        <v>1.5047</v>
      </c>
      <c r="S9" s="30">
        <v>21.1365</v>
      </c>
      <c r="T9" s="31">
        <f aca="true" t="shared" si="1" ref="T9:T36">+F9+M9+Q9+R9+S9</f>
        <v>151241.6755</v>
      </c>
    </row>
    <row r="10" spans="1:20" ht="12" customHeight="1">
      <c r="A10" s="26"/>
      <c r="B10" s="46" t="s">
        <v>19</v>
      </c>
      <c r="C10" s="47"/>
      <c r="D10" s="30">
        <v>0</v>
      </c>
      <c r="E10" s="30">
        <v>0</v>
      </c>
      <c r="F10" s="30">
        <f aca="true" t="shared" si="2" ref="F10:F66">+D10+E10</f>
        <v>0</v>
      </c>
      <c r="G10" s="30">
        <v>173.816</v>
      </c>
      <c r="H10" s="30">
        <v>2060.9828</v>
      </c>
      <c r="I10" s="30">
        <v>37.2845</v>
      </c>
      <c r="J10" s="30">
        <v>48.1054</v>
      </c>
      <c r="K10" s="30">
        <f aca="true" t="shared" si="3" ref="K10:K66">SUM(H10:J10)</f>
        <v>2146.3727000000003</v>
      </c>
      <c r="L10" s="30">
        <v>8.7924</v>
      </c>
      <c r="M10" s="42">
        <f t="shared" si="0"/>
        <v>2328.9811</v>
      </c>
      <c r="N10" s="30">
        <v>0</v>
      </c>
      <c r="O10" s="30">
        <v>0</v>
      </c>
      <c r="P10" s="30">
        <v>0</v>
      </c>
      <c r="Q10" s="30">
        <f aca="true" t="shared" si="4" ref="Q10:Q66">SUM(N10:P10)</f>
        <v>0</v>
      </c>
      <c r="R10" s="30">
        <v>0</v>
      </c>
      <c r="S10" s="30">
        <v>0</v>
      </c>
      <c r="T10" s="31">
        <f t="shared" si="1"/>
        <v>2328.9811</v>
      </c>
    </row>
    <row r="11" spans="1:20" ht="12" customHeight="1">
      <c r="A11" s="26"/>
      <c r="B11" s="46" t="s">
        <v>20</v>
      </c>
      <c r="C11" s="47"/>
      <c r="D11" s="30">
        <v>5.1582</v>
      </c>
      <c r="E11" s="30">
        <v>0</v>
      </c>
      <c r="F11" s="30">
        <f t="shared" si="2"/>
        <v>5.1582</v>
      </c>
      <c r="G11" s="30">
        <v>3127.6166</v>
      </c>
      <c r="H11" s="30">
        <v>2225.5706</v>
      </c>
      <c r="I11" s="30">
        <v>2476.9866</v>
      </c>
      <c r="J11" s="30">
        <v>0</v>
      </c>
      <c r="K11" s="30">
        <f t="shared" si="3"/>
        <v>4702.5572</v>
      </c>
      <c r="L11" s="30">
        <v>171.6969</v>
      </c>
      <c r="M11" s="42">
        <f t="shared" si="0"/>
        <v>8001.8707</v>
      </c>
      <c r="N11" s="30">
        <v>0</v>
      </c>
      <c r="O11" s="30">
        <v>0</v>
      </c>
      <c r="P11" s="30">
        <v>689.7963</v>
      </c>
      <c r="Q11" s="30">
        <f t="shared" si="4"/>
        <v>689.7963</v>
      </c>
      <c r="R11" s="30">
        <v>0</v>
      </c>
      <c r="S11" s="30">
        <v>23.0922</v>
      </c>
      <c r="T11" s="31">
        <f t="shared" si="1"/>
        <v>8719.917399999998</v>
      </c>
    </row>
    <row r="12" spans="1:20" ht="12" customHeight="1">
      <c r="A12" s="26"/>
      <c r="B12" s="46" t="s">
        <v>47</v>
      </c>
      <c r="C12" s="47"/>
      <c r="D12" s="30">
        <v>6.2489</v>
      </c>
      <c r="E12" s="30">
        <v>0</v>
      </c>
      <c r="F12" s="30">
        <f t="shared" si="2"/>
        <v>6.2489</v>
      </c>
      <c r="G12" s="30">
        <v>5151.4629</v>
      </c>
      <c r="H12" s="30">
        <v>1222.2025</v>
      </c>
      <c r="I12" s="30">
        <v>2290.4389</v>
      </c>
      <c r="J12" s="30">
        <v>6.0455</v>
      </c>
      <c r="K12" s="30">
        <f t="shared" si="3"/>
        <v>3518.6869000000006</v>
      </c>
      <c r="L12" s="30">
        <v>30.2659</v>
      </c>
      <c r="M12" s="42">
        <f t="shared" si="0"/>
        <v>8700.415700000001</v>
      </c>
      <c r="N12" s="30">
        <v>0</v>
      </c>
      <c r="O12" s="30">
        <v>0</v>
      </c>
      <c r="P12" s="30">
        <v>49.9113</v>
      </c>
      <c r="Q12" s="30">
        <f t="shared" si="4"/>
        <v>49.9113</v>
      </c>
      <c r="R12" s="30">
        <v>0</v>
      </c>
      <c r="S12" s="30">
        <v>38.3046</v>
      </c>
      <c r="T12" s="31">
        <f t="shared" si="1"/>
        <v>8794.880500000001</v>
      </c>
    </row>
    <row r="13" spans="1:20" ht="12" customHeight="1">
      <c r="A13" s="26"/>
      <c r="B13" s="46" t="s">
        <v>32</v>
      </c>
      <c r="C13" s="47"/>
      <c r="D13" s="30">
        <v>729.2585</v>
      </c>
      <c r="E13" s="30">
        <v>0</v>
      </c>
      <c r="F13" s="30">
        <f>+D13+E13</f>
        <v>729.2585</v>
      </c>
      <c r="G13" s="30">
        <v>935772.315</v>
      </c>
      <c r="H13" s="30">
        <v>784651.6339</v>
      </c>
      <c r="I13" s="30">
        <v>358693.204</v>
      </c>
      <c r="J13" s="30">
        <v>8080.1656</v>
      </c>
      <c r="K13" s="30">
        <f>SUM(H13:J13)</f>
        <v>1151425.0035</v>
      </c>
      <c r="L13" s="30">
        <v>5977.4578</v>
      </c>
      <c r="M13" s="42">
        <f t="shared" si="0"/>
        <v>2093174.7763</v>
      </c>
      <c r="N13" s="30">
        <v>97.8244</v>
      </c>
      <c r="O13" s="30">
        <v>254.42</v>
      </c>
      <c r="P13" s="30">
        <v>104.2624</v>
      </c>
      <c r="Q13" s="30">
        <f>SUM(N13:P13)</f>
        <v>456.5068</v>
      </c>
      <c r="R13" s="30">
        <v>389.2311</v>
      </c>
      <c r="S13" s="30">
        <v>12.8397</v>
      </c>
      <c r="T13" s="31">
        <f t="shared" si="1"/>
        <v>2094762.6124</v>
      </c>
    </row>
    <row r="14" spans="1:20" ht="12" customHeight="1">
      <c r="A14" s="26"/>
      <c r="B14" s="18"/>
      <c r="C14" s="20" t="s">
        <v>33</v>
      </c>
      <c r="D14" s="32">
        <v>2132.1219</v>
      </c>
      <c r="E14" s="32">
        <v>0</v>
      </c>
      <c r="F14" s="32">
        <f t="shared" si="2"/>
        <v>2132.1219</v>
      </c>
      <c r="G14" s="32">
        <v>150777.2463</v>
      </c>
      <c r="H14" s="32">
        <v>340340.0461</v>
      </c>
      <c r="I14" s="32">
        <v>136484.0333</v>
      </c>
      <c r="J14" s="32">
        <v>2623.1043</v>
      </c>
      <c r="K14" s="32">
        <f t="shared" si="3"/>
        <v>479447.1837</v>
      </c>
      <c r="L14" s="32">
        <v>14014.4391</v>
      </c>
      <c r="M14" s="43">
        <f t="shared" si="0"/>
        <v>644238.8690999999</v>
      </c>
      <c r="N14" s="32">
        <v>94.7475</v>
      </c>
      <c r="O14" s="32">
        <v>580.7329</v>
      </c>
      <c r="P14" s="32">
        <v>89.9983</v>
      </c>
      <c r="Q14" s="32">
        <f t="shared" si="4"/>
        <v>765.4786999999999</v>
      </c>
      <c r="R14" s="32">
        <v>416.3654</v>
      </c>
      <c r="S14" s="32">
        <v>543.9917</v>
      </c>
      <c r="T14" s="33">
        <f t="shared" si="1"/>
        <v>648096.8267999999</v>
      </c>
    </row>
    <row r="15" spans="1:64" ht="12" customHeight="1">
      <c r="A15" s="26"/>
      <c r="B15" s="18"/>
      <c r="C15" s="20" t="s">
        <v>83</v>
      </c>
      <c r="D15" s="32">
        <v>253.0993</v>
      </c>
      <c r="E15" s="32">
        <v>0</v>
      </c>
      <c r="F15" s="32">
        <f t="shared" si="2"/>
        <v>253.0993</v>
      </c>
      <c r="G15" s="32">
        <v>9526.3585</v>
      </c>
      <c r="H15" s="32">
        <v>30199.0399</v>
      </c>
      <c r="I15" s="32">
        <v>34986.4068</v>
      </c>
      <c r="J15" s="32">
        <v>1594.3177</v>
      </c>
      <c r="K15" s="32">
        <f t="shared" si="3"/>
        <v>66779.7644</v>
      </c>
      <c r="L15" s="32">
        <v>1593.7402</v>
      </c>
      <c r="M15" s="43">
        <f t="shared" si="0"/>
        <v>77899.8631</v>
      </c>
      <c r="N15" s="32">
        <v>45.1538</v>
      </c>
      <c r="O15" s="32">
        <v>199.6999</v>
      </c>
      <c r="P15" s="32">
        <v>49.1306</v>
      </c>
      <c r="Q15" s="32">
        <f t="shared" si="4"/>
        <v>293.9843</v>
      </c>
      <c r="R15" s="32">
        <v>125.241</v>
      </c>
      <c r="S15" s="32">
        <v>252.9653</v>
      </c>
      <c r="T15" s="33">
        <f t="shared" si="1"/>
        <v>78825.15299999999</v>
      </c>
      <c r="BL15" s="14"/>
    </row>
    <row r="16" spans="1:20" ht="12" customHeight="1">
      <c r="A16" s="26"/>
      <c r="B16" s="18"/>
      <c r="C16" s="20" t="s">
        <v>45</v>
      </c>
      <c r="D16" s="32">
        <v>117.2582</v>
      </c>
      <c r="E16" s="32">
        <v>0</v>
      </c>
      <c r="F16" s="32">
        <f t="shared" si="2"/>
        <v>117.2582</v>
      </c>
      <c r="G16" s="32">
        <v>15051.2211</v>
      </c>
      <c r="H16" s="32">
        <v>178905.3187</v>
      </c>
      <c r="I16" s="32">
        <v>9152.9138</v>
      </c>
      <c r="J16" s="32">
        <v>116.4793</v>
      </c>
      <c r="K16" s="32">
        <f t="shared" si="3"/>
        <v>188174.71180000002</v>
      </c>
      <c r="L16" s="32">
        <v>1401.9166</v>
      </c>
      <c r="M16" s="43">
        <f t="shared" si="0"/>
        <v>204627.8495</v>
      </c>
      <c r="N16" s="32">
        <v>0</v>
      </c>
      <c r="O16" s="32">
        <v>28.6775</v>
      </c>
      <c r="P16" s="32">
        <v>1.8812</v>
      </c>
      <c r="Q16" s="32">
        <f t="shared" si="4"/>
        <v>30.558699999999998</v>
      </c>
      <c r="R16" s="32">
        <v>358.2205</v>
      </c>
      <c r="S16" s="32">
        <v>79.1901</v>
      </c>
      <c r="T16" s="33">
        <f t="shared" si="1"/>
        <v>205213.07700000002</v>
      </c>
    </row>
    <row r="17" spans="1:20" ht="12" customHeight="1">
      <c r="A17" s="26"/>
      <c r="B17" s="18"/>
      <c r="C17" s="20" t="s">
        <v>34</v>
      </c>
      <c r="D17" s="32">
        <v>330.9472</v>
      </c>
      <c r="E17" s="32">
        <v>0</v>
      </c>
      <c r="F17" s="32">
        <f t="shared" si="2"/>
        <v>330.9472</v>
      </c>
      <c r="G17" s="32">
        <v>35652.388</v>
      </c>
      <c r="H17" s="32">
        <v>55261.3432</v>
      </c>
      <c r="I17" s="32">
        <v>14496.2639</v>
      </c>
      <c r="J17" s="32">
        <v>345.4591</v>
      </c>
      <c r="K17" s="32">
        <f t="shared" si="3"/>
        <v>70103.0662</v>
      </c>
      <c r="L17" s="32">
        <v>110.3277</v>
      </c>
      <c r="M17" s="43">
        <f t="shared" si="0"/>
        <v>105865.7819</v>
      </c>
      <c r="N17" s="32">
        <v>0</v>
      </c>
      <c r="O17" s="32">
        <v>73.341</v>
      </c>
      <c r="P17" s="32">
        <v>4</v>
      </c>
      <c r="Q17" s="32">
        <f t="shared" si="4"/>
        <v>77.341</v>
      </c>
      <c r="R17" s="32">
        <v>0</v>
      </c>
      <c r="S17" s="32">
        <v>9</v>
      </c>
      <c r="T17" s="33">
        <f t="shared" si="1"/>
        <v>106283.0701</v>
      </c>
    </row>
    <row r="18" spans="1:20" ht="12" customHeight="1">
      <c r="A18" s="26"/>
      <c r="B18" s="18"/>
      <c r="C18" s="20" t="s">
        <v>35</v>
      </c>
      <c r="D18" s="32">
        <v>2</v>
      </c>
      <c r="E18" s="32">
        <v>0</v>
      </c>
      <c r="F18" s="32">
        <f t="shared" si="2"/>
        <v>2</v>
      </c>
      <c r="G18" s="32">
        <v>11711.595</v>
      </c>
      <c r="H18" s="32">
        <v>18343.3684</v>
      </c>
      <c r="I18" s="32">
        <v>8753.0183</v>
      </c>
      <c r="J18" s="32">
        <v>475.3859</v>
      </c>
      <c r="K18" s="32">
        <f t="shared" si="3"/>
        <v>27571.7726</v>
      </c>
      <c r="L18" s="32">
        <v>258.3996</v>
      </c>
      <c r="M18" s="43">
        <f t="shared" si="0"/>
        <v>39541.767199999995</v>
      </c>
      <c r="N18" s="32">
        <v>0</v>
      </c>
      <c r="O18" s="32">
        <v>5.1356</v>
      </c>
      <c r="P18" s="32">
        <v>5.588</v>
      </c>
      <c r="Q18" s="32">
        <f t="shared" si="4"/>
        <v>10.723600000000001</v>
      </c>
      <c r="R18" s="32">
        <v>0</v>
      </c>
      <c r="S18" s="32">
        <v>804.9019</v>
      </c>
      <c r="T18" s="33">
        <f t="shared" si="1"/>
        <v>40359.39269999999</v>
      </c>
    </row>
    <row r="19" spans="1:20" ht="12" customHeight="1">
      <c r="A19" s="26"/>
      <c r="B19" s="18" t="s">
        <v>21</v>
      </c>
      <c r="C19" s="20" t="s">
        <v>48</v>
      </c>
      <c r="D19" s="32">
        <v>596.525</v>
      </c>
      <c r="E19" s="32">
        <v>0</v>
      </c>
      <c r="F19" s="32">
        <f t="shared" si="2"/>
        <v>596.525</v>
      </c>
      <c r="G19" s="32">
        <v>79563.6972</v>
      </c>
      <c r="H19" s="32">
        <v>30122.044</v>
      </c>
      <c r="I19" s="32">
        <v>47919.7085</v>
      </c>
      <c r="J19" s="32">
        <v>2893.8729</v>
      </c>
      <c r="K19" s="32">
        <f t="shared" si="3"/>
        <v>80935.6254</v>
      </c>
      <c r="L19" s="32">
        <v>960.3158</v>
      </c>
      <c r="M19" s="43">
        <f t="shared" si="0"/>
        <v>161459.63840000003</v>
      </c>
      <c r="N19" s="32">
        <v>7.7227</v>
      </c>
      <c r="O19" s="32">
        <v>445.8372</v>
      </c>
      <c r="P19" s="32">
        <v>60.7673</v>
      </c>
      <c r="Q19" s="32">
        <f t="shared" si="4"/>
        <v>514.3272</v>
      </c>
      <c r="R19" s="32">
        <v>6.0332</v>
      </c>
      <c r="S19" s="32">
        <v>14.2472</v>
      </c>
      <c r="T19" s="33">
        <f t="shared" si="1"/>
        <v>162590.77100000004</v>
      </c>
    </row>
    <row r="20" spans="1:20" ht="12" customHeight="1">
      <c r="A20" s="26"/>
      <c r="B20" s="18"/>
      <c r="C20" s="20" t="s">
        <v>49</v>
      </c>
      <c r="D20" s="32">
        <v>640.2032</v>
      </c>
      <c r="E20" s="32">
        <v>0</v>
      </c>
      <c r="F20" s="32">
        <f t="shared" si="2"/>
        <v>640.2032</v>
      </c>
      <c r="G20" s="32">
        <v>57336.7824</v>
      </c>
      <c r="H20" s="32">
        <v>319961.0451</v>
      </c>
      <c r="I20" s="32">
        <v>41555.9439</v>
      </c>
      <c r="J20" s="32">
        <v>516.0368</v>
      </c>
      <c r="K20" s="32">
        <f t="shared" si="3"/>
        <v>362033.0258</v>
      </c>
      <c r="L20" s="32">
        <v>1400.3251</v>
      </c>
      <c r="M20" s="43">
        <f t="shared" si="0"/>
        <v>420770.1333</v>
      </c>
      <c r="N20" s="32">
        <v>4.5531</v>
      </c>
      <c r="O20" s="32">
        <v>1128.0607</v>
      </c>
      <c r="P20" s="32">
        <v>2.0457</v>
      </c>
      <c r="Q20" s="32">
        <f t="shared" si="4"/>
        <v>1134.6595</v>
      </c>
      <c r="R20" s="32">
        <v>130.7544</v>
      </c>
      <c r="S20" s="32">
        <v>249.5636</v>
      </c>
      <c r="T20" s="33">
        <f t="shared" si="1"/>
        <v>422925.31399999995</v>
      </c>
    </row>
    <row r="21" spans="1:64" s="15" customFormat="1" ht="12" customHeight="1">
      <c r="A21" s="26"/>
      <c r="B21" s="18"/>
      <c r="C21" s="20" t="s">
        <v>50</v>
      </c>
      <c r="D21" s="32">
        <v>1637.25</v>
      </c>
      <c r="E21" s="32">
        <v>0</v>
      </c>
      <c r="F21" s="32">
        <f t="shared" si="2"/>
        <v>1637.25</v>
      </c>
      <c r="G21" s="32">
        <v>63211.1296</v>
      </c>
      <c r="H21" s="32">
        <v>238006.2983</v>
      </c>
      <c r="I21" s="32">
        <v>75316.8612</v>
      </c>
      <c r="J21" s="32">
        <v>4355.3177</v>
      </c>
      <c r="K21" s="32">
        <f t="shared" si="3"/>
        <v>317678.4772</v>
      </c>
      <c r="L21" s="32">
        <v>1651.9392</v>
      </c>
      <c r="M21" s="43">
        <f t="shared" si="0"/>
        <v>382541.54600000003</v>
      </c>
      <c r="N21" s="32">
        <v>37.9781</v>
      </c>
      <c r="O21" s="32">
        <v>307.4781</v>
      </c>
      <c r="P21" s="32">
        <v>354.3614</v>
      </c>
      <c r="Q21" s="32">
        <f t="shared" si="4"/>
        <v>699.8176</v>
      </c>
      <c r="R21" s="32">
        <v>172.4682</v>
      </c>
      <c r="S21" s="32">
        <v>4383.2914</v>
      </c>
      <c r="T21" s="33">
        <f t="shared" si="1"/>
        <v>389434.37320000003</v>
      </c>
      <c r="U21" s="3"/>
      <c r="BL21" s="4"/>
    </row>
    <row r="22" spans="1:20" ht="12" customHeight="1">
      <c r="A22" s="26"/>
      <c r="B22" s="18"/>
      <c r="C22" s="20" t="s">
        <v>84</v>
      </c>
      <c r="D22" s="32">
        <v>49.337</v>
      </c>
      <c r="E22" s="32">
        <v>178</v>
      </c>
      <c r="F22" s="32">
        <f t="shared" si="2"/>
        <v>227.337</v>
      </c>
      <c r="G22" s="32">
        <v>2689.1269</v>
      </c>
      <c r="H22" s="32">
        <v>7149.6094</v>
      </c>
      <c r="I22" s="32">
        <v>7843.9013</v>
      </c>
      <c r="J22" s="32">
        <v>255.9423</v>
      </c>
      <c r="K22" s="32">
        <f t="shared" si="3"/>
        <v>15249.453000000001</v>
      </c>
      <c r="L22" s="32">
        <v>140.9321</v>
      </c>
      <c r="M22" s="43">
        <f t="shared" si="0"/>
        <v>18079.512000000002</v>
      </c>
      <c r="N22" s="32">
        <v>7.3276</v>
      </c>
      <c r="O22" s="32">
        <v>64.0984</v>
      </c>
      <c r="P22" s="32">
        <v>597.5588</v>
      </c>
      <c r="Q22" s="32">
        <f t="shared" si="4"/>
        <v>668.9848000000001</v>
      </c>
      <c r="R22" s="32">
        <v>174.0405</v>
      </c>
      <c r="S22" s="32">
        <v>46.7064</v>
      </c>
      <c r="T22" s="33">
        <f t="shared" si="1"/>
        <v>19196.5807</v>
      </c>
    </row>
    <row r="23" spans="1:20" ht="12" customHeight="1">
      <c r="A23" s="26"/>
      <c r="B23" s="18"/>
      <c r="C23" s="20" t="s">
        <v>36</v>
      </c>
      <c r="D23" s="32">
        <v>1132.4705</v>
      </c>
      <c r="E23" s="32">
        <v>0</v>
      </c>
      <c r="F23" s="32">
        <f t="shared" si="2"/>
        <v>1132.4705</v>
      </c>
      <c r="G23" s="32">
        <v>23804.8479</v>
      </c>
      <c r="H23" s="32">
        <v>82311.0168</v>
      </c>
      <c r="I23" s="32">
        <v>47597.5279</v>
      </c>
      <c r="J23" s="32">
        <v>1315.0577</v>
      </c>
      <c r="K23" s="32">
        <f t="shared" si="3"/>
        <v>131223.6024</v>
      </c>
      <c r="L23" s="32">
        <v>538.5018</v>
      </c>
      <c r="M23" s="43">
        <f t="shared" si="0"/>
        <v>155566.9521</v>
      </c>
      <c r="N23" s="32">
        <v>4</v>
      </c>
      <c r="O23" s="32">
        <v>65.2943</v>
      </c>
      <c r="P23" s="32">
        <v>9.372</v>
      </c>
      <c r="Q23" s="32">
        <f t="shared" si="4"/>
        <v>78.6663</v>
      </c>
      <c r="R23" s="32">
        <v>50.8526</v>
      </c>
      <c r="S23" s="32">
        <v>104.3102</v>
      </c>
      <c r="T23" s="33">
        <f t="shared" si="1"/>
        <v>156933.25170000002</v>
      </c>
    </row>
    <row r="24" spans="1:20" ht="12" customHeight="1">
      <c r="A24" s="26"/>
      <c r="B24" s="18"/>
      <c r="C24" s="20" t="s">
        <v>37</v>
      </c>
      <c r="D24" s="32">
        <v>200.3721</v>
      </c>
      <c r="E24" s="32">
        <v>0</v>
      </c>
      <c r="F24" s="32">
        <f t="shared" si="2"/>
        <v>200.3721</v>
      </c>
      <c r="G24" s="32">
        <v>9703.8939</v>
      </c>
      <c r="H24" s="32">
        <v>50484.6354</v>
      </c>
      <c r="I24" s="32">
        <v>68744.4096</v>
      </c>
      <c r="J24" s="32">
        <v>198.6215</v>
      </c>
      <c r="K24" s="32">
        <f t="shared" si="3"/>
        <v>119427.66649999999</v>
      </c>
      <c r="L24" s="32">
        <v>2646.0107</v>
      </c>
      <c r="M24" s="43">
        <f t="shared" si="0"/>
        <v>131777.5711</v>
      </c>
      <c r="N24" s="32">
        <v>5.4302</v>
      </c>
      <c r="O24" s="32">
        <v>59.4641</v>
      </c>
      <c r="P24" s="32">
        <v>3</v>
      </c>
      <c r="Q24" s="32">
        <f t="shared" si="4"/>
        <v>67.8943</v>
      </c>
      <c r="R24" s="32">
        <v>103.5025</v>
      </c>
      <c r="S24" s="32">
        <v>3.0657</v>
      </c>
      <c r="T24" s="33">
        <f t="shared" si="1"/>
        <v>132152.40570000003</v>
      </c>
    </row>
    <row r="25" spans="1:20" ht="12" customHeight="1">
      <c r="A25" s="26"/>
      <c r="B25" s="18" t="s">
        <v>22</v>
      </c>
      <c r="C25" s="20" t="s">
        <v>82</v>
      </c>
      <c r="D25" s="32">
        <v>3</v>
      </c>
      <c r="E25" s="32">
        <v>0</v>
      </c>
      <c r="F25" s="32">
        <f t="shared" si="2"/>
        <v>3</v>
      </c>
      <c r="G25" s="32">
        <v>481.2348</v>
      </c>
      <c r="H25" s="32">
        <v>2702.031</v>
      </c>
      <c r="I25" s="32">
        <v>504.7726</v>
      </c>
      <c r="J25" s="32">
        <v>7.2136</v>
      </c>
      <c r="K25" s="32">
        <f t="shared" si="3"/>
        <v>3214.0172000000002</v>
      </c>
      <c r="L25" s="32">
        <v>13.6371</v>
      </c>
      <c r="M25" s="43">
        <f t="shared" si="0"/>
        <v>3708.8891000000003</v>
      </c>
      <c r="N25" s="32">
        <v>0</v>
      </c>
      <c r="O25" s="32">
        <v>0</v>
      </c>
      <c r="P25" s="32">
        <v>0</v>
      </c>
      <c r="Q25" s="32">
        <f t="shared" si="4"/>
        <v>0</v>
      </c>
      <c r="R25" s="32">
        <v>0</v>
      </c>
      <c r="S25" s="32">
        <v>0</v>
      </c>
      <c r="T25" s="33">
        <f t="shared" si="1"/>
        <v>3711.8891000000003</v>
      </c>
    </row>
    <row r="26" spans="1:20" ht="12" customHeight="1">
      <c r="A26" s="26"/>
      <c r="B26" s="18"/>
      <c r="C26" s="20" t="s">
        <v>38</v>
      </c>
      <c r="D26" s="32">
        <v>79.1843</v>
      </c>
      <c r="E26" s="32">
        <v>17</v>
      </c>
      <c r="F26" s="32">
        <f t="shared" si="2"/>
        <v>96.1843</v>
      </c>
      <c r="G26" s="32">
        <v>82519.7961</v>
      </c>
      <c r="H26" s="32">
        <v>63288.8924</v>
      </c>
      <c r="I26" s="32">
        <v>53389.622</v>
      </c>
      <c r="J26" s="32">
        <v>3245.2443</v>
      </c>
      <c r="K26" s="32">
        <f t="shared" si="3"/>
        <v>119923.7587</v>
      </c>
      <c r="L26" s="32">
        <v>603.7729</v>
      </c>
      <c r="M26" s="43">
        <f t="shared" si="0"/>
        <v>203047.32770000002</v>
      </c>
      <c r="N26" s="32">
        <v>0</v>
      </c>
      <c r="O26" s="32">
        <v>29.4832</v>
      </c>
      <c r="P26" s="32">
        <v>207.3534</v>
      </c>
      <c r="Q26" s="32">
        <f t="shared" si="4"/>
        <v>236.8366</v>
      </c>
      <c r="R26" s="32">
        <v>79.8569</v>
      </c>
      <c r="S26" s="32">
        <v>43.3135</v>
      </c>
      <c r="T26" s="33">
        <f t="shared" si="1"/>
        <v>203503.51900000003</v>
      </c>
    </row>
    <row r="27" spans="1:20" ht="12" customHeight="1">
      <c r="A27" s="26"/>
      <c r="B27" s="18"/>
      <c r="C27" s="20" t="s">
        <v>51</v>
      </c>
      <c r="D27" s="32">
        <v>94.2956</v>
      </c>
      <c r="E27" s="32">
        <v>9</v>
      </c>
      <c r="F27" s="32">
        <f t="shared" si="2"/>
        <v>103.2956</v>
      </c>
      <c r="G27" s="32">
        <v>71553.8209</v>
      </c>
      <c r="H27" s="32">
        <v>28389.571</v>
      </c>
      <c r="I27" s="32">
        <v>26343.0036</v>
      </c>
      <c r="J27" s="32">
        <v>10499.9624</v>
      </c>
      <c r="K27" s="32">
        <f t="shared" si="3"/>
        <v>65232.537</v>
      </c>
      <c r="L27" s="32">
        <v>625.5996</v>
      </c>
      <c r="M27" s="43">
        <f t="shared" si="0"/>
        <v>137411.9575</v>
      </c>
      <c r="N27" s="32">
        <v>1.2007</v>
      </c>
      <c r="O27" s="32">
        <v>210.9886</v>
      </c>
      <c r="P27" s="32">
        <v>688.5654</v>
      </c>
      <c r="Q27" s="32">
        <f t="shared" si="4"/>
        <v>900.7547</v>
      </c>
      <c r="R27" s="32">
        <v>55.8807</v>
      </c>
      <c r="S27" s="32">
        <v>824.314</v>
      </c>
      <c r="T27" s="33">
        <f t="shared" si="1"/>
        <v>139296.2025</v>
      </c>
    </row>
    <row r="28" spans="1:20" ht="12" customHeight="1">
      <c r="A28" s="26"/>
      <c r="B28" s="18"/>
      <c r="C28" s="20" t="s">
        <v>39</v>
      </c>
      <c r="D28" s="32">
        <v>138.9465</v>
      </c>
      <c r="E28" s="32">
        <v>0</v>
      </c>
      <c r="F28" s="32">
        <f t="shared" si="2"/>
        <v>138.9465</v>
      </c>
      <c r="G28" s="32">
        <v>54994.2043</v>
      </c>
      <c r="H28" s="32">
        <v>57618.5213</v>
      </c>
      <c r="I28" s="32">
        <v>15180.5171</v>
      </c>
      <c r="J28" s="32">
        <v>1835.0575</v>
      </c>
      <c r="K28" s="32">
        <f t="shared" si="3"/>
        <v>74634.0959</v>
      </c>
      <c r="L28" s="32">
        <v>220.5635</v>
      </c>
      <c r="M28" s="43">
        <f t="shared" si="0"/>
        <v>129848.8637</v>
      </c>
      <c r="N28" s="32">
        <v>0</v>
      </c>
      <c r="O28" s="32">
        <v>14.8736</v>
      </c>
      <c r="P28" s="32">
        <v>77.7464</v>
      </c>
      <c r="Q28" s="32">
        <f t="shared" si="4"/>
        <v>92.61999999999999</v>
      </c>
      <c r="R28" s="32">
        <v>650.5547</v>
      </c>
      <c r="S28" s="32">
        <v>585.9464</v>
      </c>
      <c r="T28" s="33">
        <f t="shared" si="1"/>
        <v>131316.9313</v>
      </c>
    </row>
    <row r="29" spans="1:20" ht="12" customHeight="1">
      <c r="A29" s="26"/>
      <c r="B29" s="18"/>
      <c r="C29" s="20" t="s">
        <v>40</v>
      </c>
      <c r="D29" s="32">
        <v>723.0935</v>
      </c>
      <c r="E29" s="32">
        <v>0</v>
      </c>
      <c r="F29" s="32">
        <f t="shared" si="2"/>
        <v>723.0935</v>
      </c>
      <c r="G29" s="32">
        <v>201048.5986</v>
      </c>
      <c r="H29" s="32">
        <v>340984.1203</v>
      </c>
      <c r="I29" s="32">
        <v>82635.7165</v>
      </c>
      <c r="J29" s="32">
        <v>12494.8964</v>
      </c>
      <c r="K29" s="32">
        <f t="shared" si="3"/>
        <v>436114.7332</v>
      </c>
      <c r="L29" s="32">
        <v>9297.3318</v>
      </c>
      <c r="M29" s="43">
        <f t="shared" si="0"/>
        <v>646460.6636000001</v>
      </c>
      <c r="N29" s="32">
        <v>101.8136</v>
      </c>
      <c r="O29" s="32">
        <v>456.7159</v>
      </c>
      <c r="P29" s="32">
        <v>841.1482</v>
      </c>
      <c r="Q29" s="32">
        <f t="shared" si="4"/>
        <v>1399.6777</v>
      </c>
      <c r="R29" s="32">
        <v>4469.8504</v>
      </c>
      <c r="S29" s="32">
        <v>605.7847</v>
      </c>
      <c r="T29" s="33">
        <f t="shared" si="1"/>
        <v>653659.0699</v>
      </c>
    </row>
    <row r="30" spans="1:20" ht="12" customHeight="1">
      <c r="A30" s="26"/>
      <c r="B30" s="18"/>
      <c r="C30" s="20" t="s">
        <v>52</v>
      </c>
      <c r="D30" s="32">
        <v>162.7765</v>
      </c>
      <c r="E30" s="32">
        <v>0</v>
      </c>
      <c r="F30" s="32">
        <f t="shared" si="2"/>
        <v>162.7765</v>
      </c>
      <c r="G30" s="32">
        <v>28051.5208</v>
      </c>
      <c r="H30" s="32">
        <v>98621.294</v>
      </c>
      <c r="I30" s="32">
        <v>14229.5278</v>
      </c>
      <c r="J30" s="32">
        <v>898.9792</v>
      </c>
      <c r="K30" s="32">
        <f t="shared" si="3"/>
        <v>113749.80099999999</v>
      </c>
      <c r="L30" s="32">
        <v>1756.3113</v>
      </c>
      <c r="M30" s="43">
        <f t="shared" si="0"/>
        <v>143557.63309999998</v>
      </c>
      <c r="N30" s="32">
        <v>0</v>
      </c>
      <c r="O30" s="32">
        <v>1.2129</v>
      </c>
      <c r="P30" s="32">
        <v>35.2501</v>
      </c>
      <c r="Q30" s="32">
        <f t="shared" si="4"/>
        <v>36.463</v>
      </c>
      <c r="R30" s="32">
        <v>167.9576</v>
      </c>
      <c r="S30" s="32">
        <v>3595.7739</v>
      </c>
      <c r="T30" s="33">
        <f t="shared" si="1"/>
        <v>147520.60409999997</v>
      </c>
    </row>
    <row r="31" spans="1:64" s="15" customFormat="1" ht="12" customHeight="1">
      <c r="A31" s="26"/>
      <c r="B31" s="18" t="s">
        <v>23</v>
      </c>
      <c r="C31" s="20" t="s">
        <v>53</v>
      </c>
      <c r="D31" s="32">
        <v>385.2951</v>
      </c>
      <c r="E31" s="32">
        <v>0</v>
      </c>
      <c r="F31" s="32">
        <f t="shared" si="2"/>
        <v>385.2951</v>
      </c>
      <c r="G31" s="32">
        <v>227111.1492</v>
      </c>
      <c r="H31" s="32">
        <v>431892.9753</v>
      </c>
      <c r="I31" s="32">
        <v>35788.988</v>
      </c>
      <c r="J31" s="32">
        <v>1037.2173</v>
      </c>
      <c r="K31" s="32">
        <f t="shared" si="3"/>
        <v>468719.1806</v>
      </c>
      <c r="L31" s="32">
        <v>1381.4462</v>
      </c>
      <c r="M31" s="43">
        <f t="shared" si="0"/>
        <v>697211.7760000001</v>
      </c>
      <c r="N31" s="32">
        <v>0</v>
      </c>
      <c r="O31" s="32">
        <v>46.1498</v>
      </c>
      <c r="P31" s="32">
        <v>34.9643</v>
      </c>
      <c r="Q31" s="32">
        <f t="shared" si="4"/>
        <v>81.11410000000001</v>
      </c>
      <c r="R31" s="32">
        <v>4951.2117</v>
      </c>
      <c r="S31" s="32">
        <v>78.1554</v>
      </c>
      <c r="T31" s="33">
        <f t="shared" si="1"/>
        <v>702707.5523000001</v>
      </c>
      <c r="U31" s="3"/>
      <c r="BL31" s="4"/>
    </row>
    <row r="32" spans="1:20" ht="12" customHeight="1">
      <c r="A32" s="26"/>
      <c r="B32" s="18"/>
      <c r="C32" s="20" t="s">
        <v>54</v>
      </c>
      <c r="D32" s="32">
        <v>90.4211</v>
      </c>
      <c r="E32" s="32">
        <v>0</v>
      </c>
      <c r="F32" s="32">
        <f>+D32+E32</f>
        <v>90.4211</v>
      </c>
      <c r="G32" s="32">
        <v>106387.0843</v>
      </c>
      <c r="H32" s="32">
        <v>479293.6268</v>
      </c>
      <c r="I32" s="32">
        <v>20624.5019</v>
      </c>
      <c r="J32" s="32">
        <v>510.2028</v>
      </c>
      <c r="K32" s="32">
        <f>SUM(H32:J32)</f>
        <v>500428.33150000003</v>
      </c>
      <c r="L32" s="32">
        <v>9178.5453</v>
      </c>
      <c r="M32" s="43">
        <f>+G32+K32+L32</f>
        <v>615993.9611000001</v>
      </c>
      <c r="N32" s="32">
        <v>0</v>
      </c>
      <c r="O32" s="32">
        <v>1.4803</v>
      </c>
      <c r="P32" s="32">
        <v>10.1784</v>
      </c>
      <c r="Q32" s="32">
        <f>SUM(N32:P32)</f>
        <v>11.6587</v>
      </c>
      <c r="R32" s="32">
        <v>966.0629</v>
      </c>
      <c r="S32" s="32">
        <v>52.0316</v>
      </c>
      <c r="T32" s="33">
        <f t="shared" si="1"/>
        <v>617114.1354000001</v>
      </c>
    </row>
    <row r="33" spans="1:20" ht="12" customHeight="1">
      <c r="A33" s="26"/>
      <c r="B33" s="18"/>
      <c r="C33" s="20" t="s">
        <v>55</v>
      </c>
      <c r="D33" s="32">
        <v>144.2301</v>
      </c>
      <c r="E33" s="32">
        <v>0</v>
      </c>
      <c r="F33" s="32">
        <f>+D33+E33</f>
        <v>144.2301</v>
      </c>
      <c r="G33" s="32">
        <v>43539.4015</v>
      </c>
      <c r="H33" s="32">
        <v>270860.6452</v>
      </c>
      <c r="I33" s="32">
        <v>27722.5673</v>
      </c>
      <c r="J33" s="32">
        <v>461.0326</v>
      </c>
      <c r="K33" s="32">
        <f>SUM(H33:J33)</f>
        <v>299044.2451</v>
      </c>
      <c r="L33" s="32">
        <v>802.6066</v>
      </c>
      <c r="M33" s="43">
        <f>+G33+K33+L33</f>
        <v>343386.2532</v>
      </c>
      <c r="N33" s="32">
        <v>0</v>
      </c>
      <c r="O33" s="32">
        <v>0</v>
      </c>
      <c r="P33" s="32">
        <v>0</v>
      </c>
      <c r="Q33" s="32">
        <f>SUM(N33:P33)</f>
        <v>0</v>
      </c>
      <c r="R33" s="32">
        <v>24832.5927</v>
      </c>
      <c r="S33" s="32">
        <v>3246.8726</v>
      </c>
      <c r="T33" s="33">
        <f t="shared" si="1"/>
        <v>371609.94859999995</v>
      </c>
    </row>
    <row r="34" spans="1:20" ht="12" customHeight="1">
      <c r="A34" s="26"/>
      <c r="B34" s="18"/>
      <c r="C34" s="20" t="s">
        <v>41</v>
      </c>
      <c r="D34" s="32">
        <v>1090.2069</v>
      </c>
      <c r="E34" s="32">
        <v>0</v>
      </c>
      <c r="F34" s="32">
        <f t="shared" si="2"/>
        <v>1090.2069</v>
      </c>
      <c r="G34" s="32">
        <v>68136.4674</v>
      </c>
      <c r="H34" s="32">
        <v>602290.0087</v>
      </c>
      <c r="I34" s="32">
        <v>44048.1904</v>
      </c>
      <c r="J34" s="32">
        <v>642.7797</v>
      </c>
      <c r="K34" s="32">
        <f t="shared" si="3"/>
        <v>646980.9787999999</v>
      </c>
      <c r="L34" s="32">
        <v>2871.6488</v>
      </c>
      <c r="M34" s="43">
        <f t="shared" si="0"/>
        <v>717989.0949999999</v>
      </c>
      <c r="N34" s="32">
        <v>6.9987</v>
      </c>
      <c r="O34" s="32">
        <v>65.2215</v>
      </c>
      <c r="P34" s="32">
        <v>19.3204</v>
      </c>
      <c r="Q34" s="32">
        <f t="shared" si="4"/>
        <v>91.54060000000001</v>
      </c>
      <c r="R34" s="32">
        <v>1948.519</v>
      </c>
      <c r="S34" s="32">
        <v>399.354</v>
      </c>
      <c r="T34" s="33">
        <f t="shared" si="1"/>
        <v>721518.7154999998</v>
      </c>
    </row>
    <row r="35" spans="1:20" ht="12" customHeight="1">
      <c r="A35" s="26"/>
      <c r="B35" s="18"/>
      <c r="C35" s="20" t="s">
        <v>56</v>
      </c>
      <c r="D35" s="32">
        <v>150.6077</v>
      </c>
      <c r="E35" s="32">
        <v>0</v>
      </c>
      <c r="F35" s="32">
        <f t="shared" si="2"/>
        <v>150.6077</v>
      </c>
      <c r="G35" s="32">
        <v>9645.2336</v>
      </c>
      <c r="H35" s="32">
        <v>183792.6862</v>
      </c>
      <c r="I35" s="32">
        <v>7725.4903</v>
      </c>
      <c r="J35" s="32">
        <v>148.167</v>
      </c>
      <c r="K35" s="32">
        <f t="shared" si="3"/>
        <v>191666.3435</v>
      </c>
      <c r="L35" s="32">
        <v>2553.9719</v>
      </c>
      <c r="M35" s="43">
        <f t="shared" si="0"/>
        <v>203865.549</v>
      </c>
      <c r="N35" s="32">
        <v>0</v>
      </c>
      <c r="O35" s="32">
        <v>0</v>
      </c>
      <c r="P35" s="32">
        <v>0</v>
      </c>
      <c r="Q35" s="32">
        <f t="shared" si="4"/>
        <v>0</v>
      </c>
      <c r="R35" s="32">
        <v>1304.76</v>
      </c>
      <c r="S35" s="32">
        <v>242.688</v>
      </c>
      <c r="T35" s="33">
        <f t="shared" si="1"/>
        <v>205563.6047</v>
      </c>
    </row>
    <row r="36" spans="1:20" ht="12" customHeight="1">
      <c r="A36" s="26"/>
      <c r="B36" s="18"/>
      <c r="C36" s="20" t="s">
        <v>42</v>
      </c>
      <c r="D36" s="32">
        <v>870.3741</v>
      </c>
      <c r="E36" s="32">
        <v>5.2384</v>
      </c>
      <c r="F36" s="32">
        <f t="shared" si="2"/>
        <v>875.6125</v>
      </c>
      <c r="G36" s="32">
        <v>153814.5008</v>
      </c>
      <c r="H36" s="32">
        <v>292961.4026</v>
      </c>
      <c r="I36" s="32">
        <v>146776.9228</v>
      </c>
      <c r="J36" s="32">
        <v>10461.2464</v>
      </c>
      <c r="K36" s="32">
        <f t="shared" si="3"/>
        <v>450199.5718</v>
      </c>
      <c r="L36" s="32">
        <v>4229.7834</v>
      </c>
      <c r="M36" s="43">
        <f t="shared" si="0"/>
        <v>608243.8559999999</v>
      </c>
      <c r="N36" s="32">
        <v>0</v>
      </c>
      <c r="O36" s="32">
        <v>1689.8047</v>
      </c>
      <c r="P36" s="32">
        <v>321.0087</v>
      </c>
      <c r="Q36" s="32">
        <f t="shared" si="4"/>
        <v>2010.8134</v>
      </c>
      <c r="R36" s="32">
        <v>1953.7597</v>
      </c>
      <c r="S36" s="32">
        <v>1897.8929</v>
      </c>
      <c r="T36" s="33">
        <f t="shared" si="1"/>
        <v>614981.9345</v>
      </c>
    </row>
    <row r="37" spans="1:20" ht="12" customHeight="1">
      <c r="A37" s="26"/>
      <c r="B37" s="18"/>
      <c r="C37" s="21" t="s">
        <v>24</v>
      </c>
      <c r="D37" s="32">
        <v>101.683</v>
      </c>
      <c r="E37" s="32">
        <v>0</v>
      </c>
      <c r="F37" s="32">
        <f aca="true" t="shared" si="5" ref="F37:F42">+D37+E37</f>
        <v>101.683</v>
      </c>
      <c r="G37" s="32">
        <v>54566.232</v>
      </c>
      <c r="H37" s="32">
        <v>278219.9254</v>
      </c>
      <c r="I37" s="32">
        <v>33500.2468</v>
      </c>
      <c r="J37" s="32">
        <v>117.484</v>
      </c>
      <c r="K37" s="32">
        <f aca="true" t="shared" si="6" ref="K37:K42">SUM(H37:J37)</f>
        <v>311837.6562</v>
      </c>
      <c r="L37" s="32">
        <v>14439.3092</v>
      </c>
      <c r="M37" s="43">
        <f t="shared" si="0"/>
        <v>380843.19740000006</v>
      </c>
      <c r="N37" s="32">
        <v>0</v>
      </c>
      <c r="O37" s="32">
        <v>132.1428</v>
      </c>
      <c r="P37" s="32">
        <v>14.8157</v>
      </c>
      <c r="Q37" s="32">
        <f t="shared" si="4"/>
        <v>146.9585</v>
      </c>
      <c r="R37" s="32">
        <v>456.863</v>
      </c>
      <c r="S37" s="32">
        <v>0</v>
      </c>
      <c r="T37" s="33">
        <f aca="true" t="shared" si="7" ref="T37:T58">+F37+M37+Q37+R37+S37</f>
        <v>381548.7019000001</v>
      </c>
    </row>
    <row r="38" spans="1:20" ht="12" customHeight="1">
      <c r="A38" s="26"/>
      <c r="B38" s="19"/>
      <c r="C38" s="22" t="s">
        <v>0</v>
      </c>
      <c r="D38" s="30">
        <f>SUM(D14:D37)</f>
        <v>11125.698800000002</v>
      </c>
      <c r="E38" s="30">
        <f>SUM(E14:E37)</f>
        <v>209.2384</v>
      </c>
      <c r="F38" s="30">
        <f t="shared" si="5"/>
        <v>11334.937200000002</v>
      </c>
      <c r="G38" s="30">
        <f>SUM(G14:G37)</f>
        <v>1560877.5311</v>
      </c>
      <c r="H38" s="30">
        <f>SUM(H14:H37)</f>
        <v>4481999.4655</v>
      </c>
      <c r="I38" s="30">
        <f>SUM(I14:I37)</f>
        <v>1001321.0556000002</v>
      </c>
      <c r="J38" s="30">
        <f>SUM(J14:J37)</f>
        <v>57049.078399999984</v>
      </c>
      <c r="K38" s="30">
        <f t="shared" si="6"/>
        <v>5540369.5995000005</v>
      </c>
      <c r="L38" s="30">
        <f>SUM(L14:L37)</f>
        <v>72691.3755</v>
      </c>
      <c r="M38" s="42">
        <f t="shared" si="0"/>
        <v>7173938.506100001</v>
      </c>
      <c r="N38" s="30">
        <f>SUM(N14:N37)</f>
        <v>316.926</v>
      </c>
      <c r="O38" s="30">
        <f>SUM(O14:O37)</f>
        <v>5605.893</v>
      </c>
      <c r="P38" s="30">
        <f>SUM(P14:P37)</f>
        <v>3428.0543000000002</v>
      </c>
      <c r="Q38" s="30">
        <f t="shared" si="4"/>
        <v>9350.873300000001</v>
      </c>
      <c r="R38" s="30">
        <f>SUM(R14:R37)</f>
        <v>43375.34760000001</v>
      </c>
      <c r="S38" s="30">
        <f>SUM(S14:S37)</f>
        <v>18063.3605</v>
      </c>
      <c r="T38" s="31">
        <f t="shared" si="7"/>
        <v>7256063.024700001</v>
      </c>
    </row>
    <row r="39" spans="1:20" ht="12" customHeight="1">
      <c r="A39" s="26"/>
      <c r="B39" s="17"/>
      <c r="C39" s="23" t="s">
        <v>43</v>
      </c>
      <c r="D39" s="32">
        <v>1032.5684</v>
      </c>
      <c r="E39" s="32">
        <v>0</v>
      </c>
      <c r="F39" s="32">
        <f t="shared" si="5"/>
        <v>1032.5684</v>
      </c>
      <c r="G39" s="32">
        <v>75046.6794</v>
      </c>
      <c r="H39" s="32">
        <v>620377.0303</v>
      </c>
      <c r="I39" s="32">
        <v>46012.832</v>
      </c>
      <c r="J39" s="32">
        <v>682.2316</v>
      </c>
      <c r="K39" s="32">
        <f t="shared" si="6"/>
        <v>667072.0939000001</v>
      </c>
      <c r="L39" s="32">
        <v>9681.3086</v>
      </c>
      <c r="M39" s="43">
        <f aca="true" t="shared" si="8" ref="M39:M67">+G39+K39+L39</f>
        <v>751800.0819000001</v>
      </c>
      <c r="N39" s="32">
        <v>217.7916</v>
      </c>
      <c r="O39" s="32">
        <v>34.6099</v>
      </c>
      <c r="P39" s="32">
        <v>27.1177</v>
      </c>
      <c r="Q39" s="32">
        <f t="shared" si="4"/>
        <v>279.5192</v>
      </c>
      <c r="R39" s="32">
        <v>2232.0965</v>
      </c>
      <c r="S39" s="32">
        <v>445.1892</v>
      </c>
      <c r="T39" s="33">
        <f t="shared" si="7"/>
        <v>755789.4552000001</v>
      </c>
    </row>
    <row r="40" spans="1:20" ht="12" customHeight="1">
      <c r="A40" s="26"/>
      <c r="B40" s="18" t="s">
        <v>25</v>
      </c>
      <c r="C40" s="20" t="s">
        <v>57</v>
      </c>
      <c r="D40" s="32">
        <v>609.1941</v>
      </c>
      <c r="E40" s="32">
        <v>0</v>
      </c>
      <c r="F40" s="32">
        <f t="shared" si="5"/>
        <v>609.1941</v>
      </c>
      <c r="G40" s="32">
        <v>6776.043</v>
      </c>
      <c r="H40" s="32">
        <v>180515.3394</v>
      </c>
      <c r="I40" s="32">
        <v>4089.2969</v>
      </c>
      <c r="J40" s="32">
        <v>13.494</v>
      </c>
      <c r="K40" s="32">
        <f t="shared" si="6"/>
        <v>184618.1303</v>
      </c>
      <c r="L40" s="32">
        <v>3574.0327</v>
      </c>
      <c r="M40" s="43">
        <f>+G40+K40+L40</f>
        <v>194968.206</v>
      </c>
      <c r="N40" s="32">
        <v>21.2539</v>
      </c>
      <c r="O40" s="32">
        <v>0</v>
      </c>
      <c r="P40" s="32">
        <v>10.5336</v>
      </c>
      <c r="Q40" s="32">
        <f>SUM(N40:P40)</f>
        <v>31.7875</v>
      </c>
      <c r="R40" s="32">
        <v>460.4151</v>
      </c>
      <c r="S40" s="32">
        <v>79.7114</v>
      </c>
      <c r="T40" s="33">
        <f t="shared" si="7"/>
        <v>196149.31410000002</v>
      </c>
    </row>
    <row r="41" spans="1:20" ht="12" customHeight="1">
      <c r="A41" s="26"/>
      <c r="B41" s="18"/>
      <c r="C41" s="20" t="s">
        <v>58</v>
      </c>
      <c r="D41" s="32">
        <v>2098.0751</v>
      </c>
      <c r="E41" s="32">
        <v>0</v>
      </c>
      <c r="F41" s="32">
        <f t="shared" si="5"/>
        <v>2098.0751</v>
      </c>
      <c r="G41" s="32">
        <v>118698.8194</v>
      </c>
      <c r="H41" s="32">
        <v>767060.6419</v>
      </c>
      <c r="I41" s="32">
        <v>199174.938</v>
      </c>
      <c r="J41" s="32">
        <v>2816.8034</v>
      </c>
      <c r="K41" s="32">
        <f t="shared" si="6"/>
        <v>969052.3833</v>
      </c>
      <c r="L41" s="32">
        <v>30933.1396</v>
      </c>
      <c r="M41" s="43">
        <f>+G41+K41+L41</f>
        <v>1118684.3423000001</v>
      </c>
      <c r="N41" s="32">
        <v>861.4576</v>
      </c>
      <c r="O41" s="32">
        <v>1740.5937</v>
      </c>
      <c r="P41" s="32">
        <v>102.8865</v>
      </c>
      <c r="Q41" s="32">
        <f>SUM(N41:P41)</f>
        <v>2704.9378</v>
      </c>
      <c r="R41" s="32">
        <v>3576.0857</v>
      </c>
      <c r="S41" s="32">
        <v>779.6193</v>
      </c>
      <c r="T41" s="33">
        <f t="shared" si="7"/>
        <v>1127843.0602</v>
      </c>
    </row>
    <row r="42" spans="1:20" ht="12" customHeight="1">
      <c r="A42" s="26"/>
      <c r="B42" s="18" t="s">
        <v>26</v>
      </c>
      <c r="C42" s="20" t="s">
        <v>59</v>
      </c>
      <c r="D42" s="32">
        <v>1811.3862</v>
      </c>
      <c r="E42" s="32">
        <v>344.5025</v>
      </c>
      <c r="F42" s="32">
        <f t="shared" si="5"/>
        <v>2155.8887</v>
      </c>
      <c r="G42" s="32">
        <v>173030.2226</v>
      </c>
      <c r="H42" s="32">
        <v>311436.5055</v>
      </c>
      <c r="I42" s="32">
        <v>182652.2214</v>
      </c>
      <c r="J42" s="32">
        <v>2807.4408</v>
      </c>
      <c r="K42" s="32">
        <f t="shared" si="6"/>
        <v>496896.1677</v>
      </c>
      <c r="L42" s="32">
        <v>5237.9948</v>
      </c>
      <c r="M42" s="43">
        <f>+G42+K42+L42</f>
        <v>675164.3851</v>
      </c>
      <c r="N42" s="32">
        <v>124.4294</v>
      </c>
      <c r="O42" s="32">
        <v>117.092</v>
      </c>
      <c r="P42" s="32">
        <v>314.6768</v>
      </c>
      <c r="Q42" s="32">
        <f>SUM(N42:P42)</f>
        <v>556.1982</v>
      </c>
      <c r="R42" s="32">
        <v>865.0818</v>
      </c>
      <c r="S42" s="32">
        <v>95.2676</v>
      </c>
      <c r="T42" s="33">
        <f t="shared" si="7"/>
        <v>678836.8214</v>
      </c>
    </row>
    <row r="43" spans="1:20" ht="12" customHeight="1">
      <c r="A43" s="26"/>
      <c r="B43" s="18"/>
      <c r="C43" s="20" t="s">
        <v>60</v>
      </c>
      <c r="D43" s="32">
        <v>826.3279</v>
      </c>
      <c r="E43" s="32">
        <v>0</v>
      </c>
      <c r="F43" s="32">
        <f t="shared" si="2"/>
        <v>826.3279</v>
      </c>
      <c r="G43" s="32">
        <v>69804.4358</v>
      </c>
      <c r="H43" s="32">
        <v>604253.8799</v>
      </c>
      <c r="I43" s="32">
        <v>52797.7578</v>
      </c>
      <c r="J43" s="32">
        <v>411.6388</v>
      </c>
      <c r="K43" s="32">
        <f t="shared" si="3"/>
        <v>657463.2765</v>
      </c>
      <c r="L43" s="32">
        <v>13106.8421</v>
      </c>
      <c r="M43" s="43">
        <f t="shared" si="8"/>
        <v>740374.5544</v>
      </c>
      <c r="N43" s="32">
        <v>23.9823</v>
      </c>
      <c r="O43" s="32">
        <v>106.0905</v>
      </c>
      <c r="P43" s="32">
        <v>248.0661</v>
      </c>
      <c r="Q43" s="32">
        <f t="shared" si="4"/>
        <v>378.13890000000004</v>
      </c>
      <c r="R43" s="32">
        <v>4915.3408</v>
      </c>
      <c r="S43" s="32">
        <v>143.5253</v>
      </c>
      <c r="T43" s="33">
        <f t="shared" si="7"/>
        <v>746637.8873000001</v>
      </c>
    </row>
    <row r="44" spans="1:20" ht="12" customHeight="1">
      <c r="A44" s="26"/>
      <c r="B44" s="18" t="s">
        <v>27</v>
      </c>
      <c r="C44" s="21" t="s">
        <v>44</v>
      </c>
      <c r="D44" s="39">
        <v>2986.0022</v>
      </c>
      <c r="E44" s="32">
        <v>0</v>
      </c>
      <c r="F44" s="32">
        <f>+D44+E44</f>
        <v>2986.0022</v>
      </c>
      <c r="G44" s="32">
        <v>89710.7492</v>
      </c>
      <c r="H44" s="32">
        <v>898487.5647</v>
      </c>
      <c r="I44" s="32">
        <v>122477.665</v>
      </c>
      <c r="J44" s="32">
        <v>835.6984</v>
      </c>
      <c r="K44" s="32">
        <f>SUM(H44:J44)</f>
        <v>1021800.9281</v>
      </c>
      <c r="L44" s="32">
        <v>22194.6664</v>
      </c>
      <c r="M44" s="43">
        <f t="shared" si="8"/>
        <v>1133706.3437</v>
      </c>
      <c r="N44" s="32">
        <v>1277.6133</v>
      </c>
      <c r="O44" s="32">
        <v>383.4779</v>
      </c>
      <c r="P44" s="32">
        <v>7.8027</v>
      </c>
      <c r="Q44" s="32">
        <f t="shared" si="4"/>
        <v>1668.8938999999998</v>
      </c>
      <c r="R44" s="32">
        <v>32113.5403</v>
      </c>
      <c r="S44" s="32">
        <v>415.2288</v>
      </c>
      <c r="T44" s="33">
        <f t="shared" si="7"/>
        <v>1170890.0089</v>
      </c>
    </row>
    <row r="45" spans="1:20" ht="12" customHeight="1">
      <c r="A45" s="26"/>
      <c r="B45" s="19"/>
      <c r="C45" s="24" t="s">
        <v>0</v>
      </c>
      <c r="D45" s="34">
        <f>SUM(D39:D44)</f>
        <v>9363.553899999999</v>
      </c>
      <c r="E45" s="30">
        <f>SUM(E39:E44)</f>
        <v>344.5025</v>
      </c>
      <c r="F45" s="30">
        <f>+D45+E45</f>
        <v>9708.0564</v>
      </c>
      <c r="G45" s="30">
        <f>SUM(G39:G44)</f>
        <v>533066.9493999999</v>
      </c>
      <c r="H45" s="30">
        <f>SUM(H39:H44)</f>
        <v>3382130.9617</v>
      </c>
      <c r="I45" s="30">
        <f>SUM(I39:I44)</f>
        <v>607204.7111000001</v>
      </c>
      <c r="J45" s="30">
        <f>SUM(J39:J44)</f>
        <v>7567.306999999999</v>
      </c>
      <c r="K45" s="30">
        <f>SUM(H45:J45)</f>
        <v>3996902.9798</v>
      </c>
      <c r="L45" s="30">
        <f>SUM(L39:L44)</f>
        <v>84727.98419999999</v>
      </c>
      <c r="M45" s="42">
        <f t="shared" si="8"/>
        <v>4614697.9134</v>
      </c>
      <c r="N45" s="30">
        <f>SUM(N39:N44)</f>
        <v>2526.5280999999995</v>
      </c>
      <c r="O45" s="30">
        <f>SUM(O39:O44)</f>
        <v>2381.864</v>
      </c>
      <c r="P45" s="30">
        <f>SUM(P39:P44)</f>
        <v>711.0834</v>
      </c>
      <c r="Q45" s="30">
        <f t="shared" si="4"/>
        <v>5619.475499999999</v>
      </c>
      <c r="R45" s="30">
        <f>SUM(R39:R44)</f>
        <v>44162.5602</v>
      </c>
      <c r="S45" s="30">
        <f>SUM(S39:S44)</f>
        <v>1958.5416</v>
      </c>
      <c r="T45" s="31">
        <f t="shared" si="7"/>
        <v>4676146.5471</v>
      </c>
    </row>
    <row r="46" spans="1:20" ht="12" customHeight="1">
      <c r="A46" s="26"/>
      <c r="B46" s="18"/>
      <c r="C46" s="23" t="s">
        <v>43</v>
      </c>
      <c r="D46" s="32">
        <v>359.5057</v>
      </c>
      <c r="E46" s="32">
        <v>0</v>
      </c>
      <c r="F46" s="32">
        <f>+D46+E46</f>
        <v>359.5057</v>
      </c>
      <c r="G46" s="32">
        <v>308623.0052</v>
      </c>
      <c r="H46" s="32">
        <v>1212309.7381</v>
      </c>
      <c r="I46" s="32">
        <v>381772.6946</v>
      </c>
      <c r="J46" s="32">
        <v>1361.4834</v>
      </c>
      <c r="K46" s="32">
        <f>SUM(H46:J46)</f>
        <v>1595443.9161</v>
      </c>
      <c r="L46" s="32">
        <v>24125.0772</v>
      </c>
      <c r="M46" s="43">
        <f t="shared" si="8"/>
        <v>1928191.9985</v>
      </c>
      <c r="N46" s="32">
        <v>259.3079</v>
      </c>
      <c r="O46" s="32">
        <v>602.1585</v>
      </c>
      <c r="P46" s="32">
        <v>217.9162</v>
      </c>
      <c r="Q46" s="32">
        <f t="shared" si="4"/>
        <v>1079.3826</v>
      </c>
      <c r="R46" s="32">
        <v>4768.7596</v>
      </c>
      <c r="S46" s="32">
        <v>302.0969</v>
      </c>
      <c r="T46" s="33">
        <f t="shared" si="7"/>
        <v>1934701.7433</v>
      </c>
    </row>
    <row r="47" spans="1:20" ht="12" customHeight="1">
      <c r="A47" s="26"/>
      <c r="B47" s="18" t="s">
        <v>28</v>
      </c>
      <c r="C47" s="20" t="s">
        <v>61</v>
      </c>
      <c r="D47" s="32">
        <v>8020.9555</v>
      </c>
      <c r="E47" s="32">
        <v>0</v>
      </c>
      <c r="F47" s="32">
        <f t="shared" si="2"/>
        <v>8020.9555</v>
      </c>
      <c r="G47" s="32">
        <v>5686.4917</v>
      </c>
      <c r="H47" s="32">
        <v>690083.629</v>
      </c>
      <c r="I47" s="32">
        <v>11357.979</v>
      </c>
      <c r="J47" s="32">
        <v>8.996</v>
      </c>
      <c r="K47" s="32">
        <f t="shared" si="3"/>
        <v>701450.604</v>
      </c>
      <c r="L47" s="32">
        <v>11783.7053</v>
      </c>
      <c r="M47" s="43">
        <f t="shared" si="8"/>
        <v>718920.8010000001</v>
      </c>
      <c r="N47" s="32">
        <v>0</v>
      </c>
      <c r="O47" s="32">
        <v>289.3458</v>
      </c>
      <c r="P47" s="32">
        <v>0</v>
      </c>
      <c r="Q47" s="32">
        <f t="shared" si="4"/>
        <v>289.3458</v>
      </c>
      <c r="R47" s="32">
        <v>4625.7952</v>
      </c>
      <c r="S47" s="32">
        <v>0</v>
      </c>
      <c r="T47" s="33">
        <f t="shared" si="7"/>
        <v>731856.8975000002</v>
      </c>
    </row>
    <row r="48" spans="1:20" ht="12" customHeight="1">
      <c r="A48" s="26"/>
      <c r="B48" s="18"/>
      <c r="C48" s="20" t="s">
        <v>62</v>
      </c>
      <c r="D48" s="32">
        <v>196.2161</v>
      </c>
      <c r="E48" s="32">
        <v>0</v>
      </c>
      <c r="F48" s="32">
        <f t="shared" si="2"/>
        <v>196.2161</v>
      </c>
      <c r="G48" s="32">
        <v>365710.9019</v>
      </c>
      <c r="H48" s="32">
        <v>439931.7153</v>
      </c>
      <c r="I48" s="32">
        <v>268960.9445</v>
      </c>
      <c r="J48" s="32">
        <v>1542.5961</v>
      </c>
      <c r="K48" s="32">
        <f t="shared" si="3"/>
        <v>710435.2559</v>
      </c>
      <c r="L48" s="32">
        <v>13022.341</v>
      </c>
      <c r="M48" s="43">
        <f t="shared" si="8"/>
        <v>1089168.4988</v>
      </c>
      <c r="N48" s="32">
        <v>60.214</v>
      </c>
      <c r="O48" s="32">
        <v>434.1534</v>
      </c>
      <c r="P48" s="32">
        <v>0</v>
      </c>
      <c r="Q48" s="32">
        <f t="shared" si="4"/>
        <v>494.3674</v>
      </c>
      <c r="R48" s="32">
        <v>1113.348</v>
      </c>
      <c r="S48" s="32">
        <v>225.535</v>
      </c>
      <c r="T48" s="33">
        <f t="shared" si="7"/>
        <v>1091197.9653</v>
      </c>
    </row>
    <row r="49" spans="1:20" ht="12" customHeight="1">
      <c r="A49" s="26"/>
      <c r="B49" s="18" t="s">
        <v>26</v>
      </c>
      <c r="C49" s="20" t="s">
        <v>63</v>
      </c>
      <c r="D49" s="32">
        <v>269.8909</v>
      </c>
      <c r="E49" s="32">
        <v>0</v>
      </c>
      <c r="F49" s="32">
        <f t="shared" si="2"/>
        <v>269.8909</v>
      </c>
      <c r="G49" s="32">
        <v>71008.9357</v>
      </c>
      <c r="H49" s="32">
        <v>442832.4266</v>
      </c>
      <c r="I49" s="32">
        <v>66873.911</v>
      </c>
      <c r="J49" s="32">
        <v>8703.76</v>
      </c>
      <c r="K49" s="32">
        <f t="shared" si="3"/>
        <v>518410.0976</v>
      </c>
      <c r="L49" s="32">
        <v>9348.2565</v>
      </c>
      <c r="M49" s="43">
        <f t="shared" si="8"/>
        <v>598767.2898</v>
      </c>
      <c r="N49" s="32">
        <v>0</v>
      </c>
      <c r="O49" s="32">
        <v>2154.4964</v>
      </c>
      <c r="P49" s="32">
        <v>518.5676</v>
      </c>
      <c r="Q49" s="32">
        <f t="shared" si="4"/>
        <v>2673.064</v>
      </c>
      <c r="R49" s="32">
        <v>4138.6514</v>
      </c>
      <c r="S49" s="32">
        <v>216.7052</v>
      </c>
      <c r="T49" s="33">
        <f t="shared" si="7"/>
        <v>606065.6013</v>
      </c>
    </row>
    <row r="50" spans="1:20" ht="12" customHeight="1">
      <c r="A50" s="26"/>
      <c r="B50" s="18"/>
      <c r="C50" s="20" t="s">
        <v>64</v>
      </c>
      <c r="D50" s="32">
        <v>580.663</v>
      </c>
      <c r="E50" s="32">
        <v>68.2386</v>
      </c>
      <c r="F50" s="32">
        <f t="shared" si="2"/>
        <v>648.9016</v>
      </c>
      <c r="G50" s="32">
        <v>409221.191</v>
      </c>
      <c r="H50" s="32">
        <v>1444043.7473</v>
      </c>
      <c r="I50" s="32">
        <v>90526.5292</v>
      </c>
      <c r="J50" s="32">
        <v>49.6062</v>
      </c>
      <c r="K50" s="32">
        <f t="shared" si="3"/>
        <v>1534619.8827</v>
      </c>
      <c r="L50" s="32">
        <v>32042.4892</v>
      </c>
      <c r="M50" s="43">
        <f t="shared" si="8"/>
        <v>1975883.5629</v>
      </c>
      <c r="N50" s="32">
        <v>35.2977</v>
      </c>
      <c r="O50" s="32">
        <v>129.0306</v>
      </c>
      <c r="P50" s="32">
        <v>116.2417</v>
      </c>
      <c r="Q50" s="32">
        <f t="shared" si="4"/>
        <v>280.57</v>
      </c>
      <c r="R50" s="32">
        <v>45397.8336</v>
      </c>
      <c r="S50" s="32">
        <v>1135.9539</v>
      </c>
      <c r="T50" s="33">
        <f t="shared" si="7"/>
        <v>2023346.8220000002</v>
      </c>
    </row>
    <row r="51" spans="1:20" ht="12" customHeight="1">
      <c r="A51" s="26"/>
      <c r="B51" s="18" t="s">
        <v>27</v>
      </c>
      <c r="C51" s="21" t="s">
        <v>65</v>
      </c>
      <c r="D51" s="39">
        <v>76.0208</v>
      </c>
      <c r="E51" s="32">
        <v>0</v>
      </c>
      <c r="F51" s="32">
        <f>+D51+E51</f>
        <v>76.0208</v>
      </c>
      <c r="G51" s="32">
        <v>18793.3288</v>
      </c>
      <c r="H51" s="32">
        <v>59508.499</v>
      </c>
      <c r="I51" s="32">
        <v>13008.7513</v>
      </c>
      <c r="J51" s="32">
        <v>34.0578</v>
      </c>
      <c r="K51" s="32">
        <f>SUM(H51:J51)</f>
        <v>72551.3081</v>
      </c>
      <c r="L51" s="32">
        <v>1489.8323</v>
      </c>
      <c r="M51" s="39">
        <f t="shared" si="8"/>
        <v>92834.46919999999</v>
      </c>
      <c r="N51" s="32">
        <v>0</v>
      </c>
      <c r="O51" s="32">
        <v>77.121</v>
      </c>
      <c r="P51" s="32">
        <v>0</v>
      </c>
      <c r="Q51" s="32">
        <f t="shared" si="4"/>
        <v>77.121</v>
      </c>
      <c r="R51" s="32">
        <v>96.0704</v>
      </c>
      <c r="S51" s="32">
        <v>104.2815</v>
      </c>
      <c r="T51" s="33">
        <f t="shared" si="7"/>
        <v>93187.96289999998</v>
      </c>
    </row>
    <row r="52" spans="1:20" ht="12" customHeight="1">
      <c r="A52" s="26"/>
      <c r="B52" s="19"/>
      <c r="C52" s="24" t="s">
        <v>0</v>
      </c>
      <c r="D52" s="34">
        <f>SUM(D46:D51)</f>
        <v>9503.252</v>
      </c>
      <c r="E52" s="30">
        <f>SUM(E46:E51)</f>
        <v>68.2386</v>
      </c>
      <c r="F52" s="30">
        <f>+D52+E52</f>
        <v>9571.490600000001</v>
      </c>
      <c r="G52" s="30">
        <f>SUM(G46:G51)</f>
        <v>1179043.8543</v>
      </c>
      <c r="H52" s="30">
        <f>SUM(H46:H51)</f>
        <v>4288709.755299999</v>
      </c>
      <c r="I52" s="30">
        <f>SUM(I46:I51)</f>
        <v>832500.8095999999</v>
      </c>
      <c r="J52" s="30">
        <f>SUM(J46:J51)</f>
        <v>11700.499500000002</v>
      </c>
      <c r="K52" s="30">
        <f>SUM(H52:J52)</f>
        <v>5132911.0644</v>
      </c>
      <c r="L52" s="30">
        <f>SUM(L46:L51)</f>
        <v>91811.7015</v>
      </c>
      <c r="M52" s="39">
        <f t="shared" si="8"/>
        <v>6403766.6202</v>
      </c>
      <c r="N52" s="30">
        <f>SUM(N46:N51)</f>
        <v>354.81960000000004</v>
      </c>
      <c r="O52" s="30">
        <f>SUM(O46:O51)</f>
        <v>3686.3057</v>
      </c>
      <c r="P52" s="30">
        <f>SUM(P46:P51)</f>
        <v>852.7255</v>
      </c>
      <c r="Q52" s="30">
        <f t="shared" si="4"/>
        <v>4893.8508</v>
      </c>
      <c r="R52" s="30">
        <f>SUM(R46:R51)</f>
        <v>60140.458199999994</v>
      </c>
      <c r="S52" s="30">
        <f>SUM(S46:S51)</f>
        <v>1984.5725</v>
      </c>
      <c r="T52" s="31">
        <f t="shared" si="7"/>
        <v>6480356.9923</v>
      </c>
    </row>
    <row r="53" spans="1:20" ht="12" customHeight="1">
      <c r="A53" s="26"/>
      <c r="B53" s="46" t="s">
        <v>66</v>
      </c>
      <c r="C53" s="47"/>
      <c r="D53" s="30">
        <v>157.894</v>
      </c>
      <c r="E53" s="30">
        <v>0</v>
      </c>
      <c r="F53" s="30">
        <f>+D53+E53</f>
        <v>157.894</v>
      </c>
      <c r="G53" s="30">
        <v>310873.6102</v>
      </c>
      <c r="H53" s="30">
        <v>327249.9925</v>
      </c>
      <c r="I53" s="30">
        <v>27398.876</v>
      </c>
      <c r="J53" s="30">
        <v>182.7525</v>
      </c>
      <c r="K53" s="30">
        <f>SUM(H53:J53)</f>
        <v>354831.621</v>
      </c>
      <c r="L53" s="30">
        <v>5363.2393</v>
      </c>
      <c r="M53" s="42">
        <f>+G53+K53+L53</f>
        <v>671068.4705</v>
      </c>
      <c r="N53" s="30">
        <v>0</v>
      </c>
      <c r="O53" s="30">
        <v>0</v>
      </c>
      <c r="P53" s="30">
        <v>0</v>
      </c>
      <c r="Q53" s="30">
        <f>SUM(N53:P53)</f>
        <v>0</v>
      </c>
      <c r="R53" s="30">
        <v>1515.2818</v>
      </c>
      <c r="S53" s="30">
        <v>1.2912</v>
      </c>
      <c r="T53" s="31">
        <f t="shared" si="7"/>
        <v>672742.9375</v>
      </c>
    </row>
    <row r="54" spans="1:20" ht="12" customHeight="1">
      <c r="A54" s="26"/>
      <c r="B54" s="46" t="s">
        <v>67</v>
      </c>
      <c r="C54" s="47"/>
      <c r="D54" s="30">
        <v>0</v>
      </c>
      <c r="E54" s="30">
        <v>0</v>
      </c>
      <c r="F54" s="30">
        <f>+D54+E54</f>
        <v>0</v>
      </c>
      <c r="G54" s="30">
        <v>3573.2673</v>
      </c>
      <c r="H54" s="30">
        <v>8162.1609</v>
      </c>
      <c r="I54" s="30">
        <v>746.9139</v>
      </c>
      <c r="J54" s="30">
        <v>0</v>
      </c>
      <c r="K54" s="30">
        <f>SUM(H54:J54)</f>
        <v>8909.0748</v>
      </c>
      <c r="L54" s="30">
        <v>54.5044</v>
      </c>
      <c r="M54" s="42">
        <f t="shared" si="8"/>
        <v>12536.8465</v>
      </c>
      <c r="N54" s="30">
        <v>0</v>
      </c>
      <c r="O54" s="30">
        <v>0</v>
      </c>
      <c r="P54" s="30">
        <v>0</v>
      </c>
      <c r="Q54" s="30">
        <f t="shared" si="4"/>
        <v>0</v>
      </c>
      <c r="R54" s="30">
        <v>60.0183</v>
      </c>
      <c r="S54" s="30">
        <v>78.1554</v>
      </c>
      <c r="T54" s="31">
        <f t="shared" si="7"/>
        <v>12675.020199999999</v>
      </c>
    </row>
    <row r="55" spans="1:20" ht="12" customHeight="1">
      <c r="A55" s="26"/>
      <c r="B55" s="46" t="s">
        <v>68</v>
      </c>
      <c r="C55" s="47"/>
      <c r="D55" s="30">
        <v>3.5185</v>
      </c>
      <c r="E55" s="30">
        <v>0</v>
      </c>
      <c r="F55" s="30">
        <f t="shared" si="2"/>
        <v>3.5185</v>
      </c>
      <c r="G55" s="30">
        <v>6427.8001</v>
      </c>
      <c r="H55" s="30">
        <v>13543.2145</v>
      </c>
      <c r="I55" s="30">
        <v>3969.1665</v>
      </c>
      <c r="J55" s="30">
        <v>19.2973</v>
      </c>
      <c r="K55" s="30">
        <f t="shared" si="3"/>
        <v>17531.6783</v>
      </c>
      <c r="L55" s="30">
        <v>448.6454</v>
      </c>
      <c r="M55" s="42">
        <f t="shared" si="8"/>
        <v>24408.1238</v>
      </c>
      <c r="N55" s="30">
        <v>0</v>
      </c>
      <c r="O55" s="30">
        <v>1.5075</v>
      </c>
      <c r="P55" s="30">
        <v>1.5954</v>
      </c>
      <c r="Q55" s="30">
        <f t="shared" si="4"/>
        <v>3.1029</v>
      </c>
      <c r="R55" s="30">
        <v>0</v>
      </c>
      <c r="S55" s="30">
        <v>78.1554</v>
      </c>
      <c r="T55" s="31">
        <f t="shared" si="7"/>
        <v>24492.9006</v>
      </c>
    </row>
    <row r="56" spans="1:20" ht="12" customHeight="1">
      <c r="A56" s="26"/>
      <c r="B56" s="46" t="s">
        <v>69</v>
      </c>
      <c r="C56" s="47"/>
      <c r="D56" s="30">
        <v>3.3427</v>
      </c>
      <c r="E56" s="30">
        <v>0</v>
      </c>
      <c r="F56" s="30">
        <f t="shared" si="2"/>
        <v>3.3427</v>
      </c>
      <c r="G56" s="30">
        <v>2424.5525</v>
      </c>
      <c r="H56" s="30">
        <v>2033.9525</v>
      </c>
      <c r="I56" s="30">
        <v>2076.8025</v>
      </c>
      <c r="J56" s="30">
        <v>110.6521</v>
      </c>
      <c r="K56" s="30">
        <f t="shared" si="3"/>
        <v>4221.4071</v>
      </c>
      <c r="L56" s="30">
        <v>57.7878</v>
      </c>
      <c r="M56" s="42">
        <f t="shared" si="8"/>
        <v>6703.7474</v>
      </c>
      <c r="N56" s="30">
        <v>0</v>
      </c>
      <c r="O56" s="30">
        <v>0</v>
      </c>
      <c r="P56" s="30">
        <v>0</v>
      </c>
      <c r="Q56" s="30">
        <f t="shared" si="4"/>
        <v>0</v>
      </c>
      <c r="R56" s="30">
        <v>16.6446</v>
      </c>
      <c r="S56" s="30">
        <v>604.195</v>
      </c>
      <c r="T56" s="31">
        <f t="shared" si="7"/>
        <v>7327.9297</v>
      </c>
    </row>
    <row r="57" spans="1:20" ht="12" customHeight="1">
      <c r="A57" s="26"/>
      <c r="B57" s="46" t="s">
        <v>70</v>
      </c>
      <c r="C57" s="47"/>
      <c r="D57" s="30">
        <v>123.0122</v>
      </c>
      <c r="E57" s="30">
        <v>0</v>
      </c>
      <c r="F57" s="30">
        <f>+D57+E57</f>
        <v>123.0122</v>
      </c>
      <c r="G57" s="30">
        <v>5710.4332</v>
      </c>
      <c r="H57" s="30">
        <v>55426.615</v>
      </c>
      <c r="I57" s="30">
        <v>8415.0175</v>
      </c>
      <c r="J57" s="30">
        <v>1396.6984</v>
      </c>
      <c r="K57" s="30">
        <f>SUM(H57:J57)</f>
        <v>65238.3309</v>
      </c>
      <c r="L57" s="30">
        <v>1328.4199</v>
      </c>
      <c r="M57" s="42">
        <f t="shared" si="8"/>
        <v>72277.184</v>
      </c>
      <c r="N57" s="30">
        <v>0</v>
      </c>
      <c r="O57" s="30">
        <v>90.7308</v>
      </c>
      <c r="P57" s="30">
        <v>1.2027</v>
      </c>
      <c r="Q57" s="30">
        <f t="shared" si="4"/>
        <v>91.93350000000001</v>
      </c>
      <c r="R57" s="30">
        <v>988.5299</v>
      </c>
      <c r="S57" s="30">
        <v>78.1554</v>
      </c>
      <c r="T57" s="31">
        <f t="shared" si="7"/>
        <v>73558.81499999999</v>
      </c>
    </row>
    <row r="58" spans="1:20" ht="12" customHeight="1">
      <c r="A58" s="26"/>
      <c r="B58" s="46" t="s">
        <v>71</v>
      </c>
      <c r="C58" s="47"/>
      <c r="D58" s="30">
        <v>32.0314</v>
      </c>
      <c r="E58" s="30">
        <v>3.0469</v>
      </c>
      <c r="F58" s="30">
        <f>+D58+E58</f>
        <v>35.0783</v>
      </c>
      <c r="G58" s="30">
        <v>81018.5883</v>
      </c>
      <c r="H58" s="30">
        <v>59105.5097</v>
      </c>
      <c r="I58" s="30">
        <v>10945.2031</v>
      </c>
      <c r="J58" s="30">
        <v>296.4931</v>
      </c>
      <c r="K58" s="30">
        <f>SUM(H58:J58)</f>
        <v>70347.20590000002</v>
      </c>
      <c r="L58" s="30">
        <v>1978.208</v>
      </c>
      <c r="M58" s="42">
        <f t="shared" si="8"/>
        <v>153344.00220000002</v>
      </c>
      <c r="N58" s="30">
        <v>4.6361</v>
      </c>
      <c r="O58" s="30">
        <v>5.9722</v>
      </c>
      <c r="P58" s="30">
        <v>85.8155</v>
      </c>
      <c r="Q58" s="30">
        <f t="shared" si="4"/>
        <v>96.4238</v>
      </c>
      <c r="R58" s="30">
        <v>206.5832</v>
      </c>
      <c r="S58" s="30">
        <v>15.5312</v>
      </c>
      <c r="T58" s="31">
        <f t="shared" si="7"/>
        <v>153697.6187</v>
      </c>
    </row>
    <row r="59" spans="1:20" ht="12" customHeight="1">
      <c r="A59" s="26"/>
      <c r="B59" s="46" t="s">
        <v>72</v>
      </c>
      <c r="C59" s="47"/>
      <c r="D59" s="30">
        <v>54.6029</v>
      </c>
      <c r="E59" s="30">
        <v>0</v>
      </c>
      <c r="F59" s="30">
        <f>+D59+E59</f>
        <v>54.6029</v>
      </c>
      <c r="G59" s="30">
        <v>153491.8323</v>
      </c>
      <c r="H59" s="30">
        <v>188576.5761</v>
      </c>
      <c r="I59" s="30">
        <v>20346.9284</v>
      </c>
      <c r="J59" s="30">
        <v>93.463</v>
      </c>
      <c r="K59" s="30">
        <f>SUM(H59:J59)</f>
        <v>209016.9675</v>
      </c>
      <c r="L59" s="30">
        <v>10557.5855</v>
      </c>
      <c r="M59" s="42">
        <f>+G59+K59+L59</f>
        <v>373066.3853</v>
      </c>
      <c r="N59" s="30">
        <v>0</v>
      </c>
      <c r="O59" s="30">
        <v>13.2887</v>
      </c>
      <c r="P59" s="30">
        <v>0</v>
      </c>
      <c r="Q59" s="30">
        <f>SUM(N59:P59)</f>
        <v>13.2887</v>
      </c>
      <c r="R59" s="30">
        <v>11704.2452</v>
      </c>
      <c r="S59" s="30">
        <v>996.5519</v>
      </c>
      <c r="T59" s="31">
        <f aca="true" t="shared" si="9" ref="T59:T67">+F59+M59+Q59+R59+S59</f>
        <v>385835.074</v>
      </c>
    </row>
    <row r="60" spans="1:20" ht="12" customHeight="1">
      <c r="A60" s="26"/>
      <c r="B60" s="46" t="s">
        <v>73</v>
      </c>
      <c r="C60" s="47"/>
      <c r="D60" s="30">
        <v>8.45</v>
      </c>
      <c r="E60" s="30">
        <v>0</v>
      </c>
      <c r="F60" s="30">
        <f>+D60+E60</f>
        <v>8.45</v>
      </c>
      <c r="G60" s="30">
        <v>93378.8493</v>
      </c>
      <c r="H60" s="30">
        <v>38929.8445</v>
      </c>
      <c r="I60" s="30">
        <v>17615.3319</v>
      </c>
      <c r="J60" s="30">
        <v>10.7805</v>
      </c>
      <c r="K60" s="30">
        <f>SUM(H60:J60)</f>
        <v>56555.9569</v>
      </c>
      <c r="L60" s="30">
        <v>1150.6626</v>
      </c>
      <c r="M60" s="42">
        <f>+G60+K60+L60</f>
        <v>151085.4688</v>
      </c>
      <c r="N60" s="30">
        <v>0</v>
      </c>
      <c r="O60" s="30">
        <v>0</v>
      </c>
      <c r="P60" s="30">
        <v>0</v>
      </c>
      <c r="Q60" s="30">
        <f>SUM(N60:P60)</f>
        <v>0</v>
      </c>
      <c r="R60" s="30">
        <v>33.7016</v>
      </c>
      <c r="S60" s="30">
        <v>85.7523</v>
      </c>
      <c r="T60" s="31">
        <f t="shared" si="9"/>
        <v>151213.3727</v>
      </c>
    </row>
    <row r="61" spans="1:20" ht="12" customHeight="1">
      <c r="A61" s="26"/>
      <c r="B61" s="46" t="s">
        <v>74</v>
      </c>
      <c r="C61" s="47"/>
      <c r="D61" s="30">
        <v>0</v>
      </c>
      <c r="E61" s="30">
        <v>0</v>
      </c>
      <c r="F61" s="30">
        <f>+D61+E61</f>
        <v>0</v>
      </c>
      <c r="G61" s="30">
        <v>30426.2077</v>
      </c>
      <c r="H61" s="30">
        <v>22642.1167</v>
      </c>
      <c r="I61" s="30">
        <v>1539.4557</v>
      </c>
      <c r="J61" s="30">
        <v>19.0901</v>
      </c>
      <c r="K61" s="30">
        <f>SUM(H61:J61)</f>
        <v>24200.6625</v>
      </c>
      <c r="L61" s="30">
        <v>318.8468</v>
      </c>
      <c r="M61" s="42">
        <f t="shared" si="8"/>
        <v>54945.717</v>
      </c>
      <c r="N61" s="30">
        <v>0</v>
      </c>
      <c r="O61" s="30">
        <v>0</v>
      </c>
      <c r="P61" s="30">
        <v>0</v>
      </c>
      <c r="Q61" s="30">
        <f t="shared" si="4"/>
        <v>0</v>
      </c>
      <c r="R61" s="30">
        <v>607.0979</v>
      </c>
      <c r="S61" s="30">
        <v>1134.8429</v>
      </c>
      <c r="T61" s="31">
        <f t="shared" si="9"/>
        <v>56687.6578</v>
      </c>
    </row>
    <row r="62" spans="1:20" ht="12" customHeight="1">
      <c r="A62" s="26"/>
      <c r="B62" s="46" t="s">
        <v>75</v>
      </c>
      <c r="C62" s="47"/>
      <c r="D62" s="30">
        <v>127.5231</v>
      </c>
      <c r="E62" s="30">
        <v>0</v>
      </c>
      <c r="F62" s="30">
        <f t="shared" si="2"/>
        <v>127.5231</v>
      </c>
      <c r="G62" s="30">
        <v>16625.4274</v>
      </c>
      <c r="H62" s="30">
        <v>19463.4994</v>
      </c>
      <c r="I62" s="30">
        <v>17352.2512</v>
      </c>
      <c r="J62" s="30">
        <v>805.3167</v>
      </c>
      <c r="K62" s="30">
        <f t="shared" si="3"/>
        <v>37621.0673</v>
      </c>
      <c r="L62" s="30">
        <v>569.7975</v>
      </c>
      <c r="M62" s="42">
        <f t="shared" si="8"/>
        <v>54816.2922</v>
      </c>
      <c r="N62" s="30">
        <v>23.561</v>
      </c>
      <c r="O62" s="30">
        <v>32.9417</v>
      </c>
      <c r="P62" s="30">
        <v>10.818</v>
      </c>
      <c r="Q62" s="30">
        <f t="shared" si="4"/>
        <v>67.3207</v>
      </c>
      <c r="R62" s="30">
        <v>48.9472</v>
      </c>
      <c r="S62" s="30">
        <v>29.649</v>
      </c>
      <c r="T62" s="31">
        <f t="shared" si="9"/>
        <v>55089.7322</v>
      </c>
    </row>
    <row r="63" spans="1:20" ht="12" customHeight="1">
      <c r="A63" s="26"/>
      <c r="B63" s="46" t="s">
        <v>76</v>
      </c>
      <c r="C63" s="47"/>
      <c r="D63" s="30">
        <v>29.4316</v>
      </c>
      <c r="E63" s="30">
        <v>0</v>
      </c>
      <c r="F63" s="30">
        <f t="shared" si="2"/>
        <v>29.4316</v>
      </c>
      <c r="G63" s="30">
        <v>75379.5693</v>
      </c>
      <c r="H63" s="30">
        <v>68024.347</v>
      </c>
      <c r="I63" s="30">
        <v>6371.8586</v>
      </c>
      <c r="J63" s="30">
        <v>3.8386</v>
      </c>
      <c r="K63" s="30">
        <f t="shared" si="3"/>
        <v>74400.04419999999</v>
      </c>
      <c r="L63" s="30">
        <v>762.8778</v>
      </c>
      <c r="M63" s="42">
        <f t="shared" si="8"/>
        <v>150542.49129999997</v>
      </c>
      <c r="N63" s="30">
        <v>0</v>
      </c>
      <c r="O63" s="30">
        <v>120.7307</v>
      </c>
      <c r="P63" s="30">
        <v>0</v>
      </c>
      <c r="Q63" s="30">
        <f t="shared" si="4"/>
        <v>120.7307</v>
      </c>
      <c r="R63" s="30">
        <v>26.6192</v>
      </c>
      <c r="S63" s="30">
        <v>78.1554</v>
      </c>
      <c r="T63" s="31">
        <f t="shared" si="9"/>
        <v>150797.42819999994</v>
      </c>
    </row>
    <row r="64" spans="1:20" ht="12" customHeight="1">
      <c r="A64" s="26"/>
      <c r="B64" s="46" t="s">
        <v>77</v>
      </c>
      <c r="C64" s="47"/>
      <c r="D64" s="30">
        <v>104.9076</v>
      </c>
      <c r="E64" s="30">
        <v>0</v>
      </c>
      <c r="F64" s="30">
        <f t="shared" si="2"/>
        <v>104.9076</v>
      </c>
      <c r="G64" s="30">
        <v>160658.3248</v>
      </c>
      <c r="H64" s="30">
        <v>122740.9043</v>
      </c>
      <c r="I64" s="30">
        <v>32476.861</v>
      </c>
      <c r="J64" s="30">
        <v>501.9171</v>
      </c>
      <c r="K64" s="30">
        <f t="shared" si="3"/>
        <v>155719.6824</v>
      </c>
      <c r="L64" s="30">
        <v>1937.9985</v>
      </c>
      <c r="M64" s="42">
        <f t="shared" si="8"/>
        <v>318316.0057</v>
      </c>
      <c r="N64" s="30">
        <v>0</v>
      </c>
      <c r="O64" s="30">
        <v>241.2084</v>
      </c>
      <c r="P64" s="30">
        <v>10.8665</v>
      </c>
      <c r="Q64" s="30">
        <f t="shared" si="4"/>
        <v>252.0749</v>
      </c>
      <c r="R64" s="30">
        <v>1006.028</v>
      </c>
      <c r="S64" s="30">
        <v>104.1134</v>
      </c>
      <c r="T64" s="31">
        <f t="shared" si="9"/>
        <v>319783.1295999999</v>
      </c>
    </row>
    <row r="65" spans="1:20" ht="12" customHeight="1">
      <c r="A65" s="26"/>
      <c r="B65" s="46" t="s">
        <v>78</v>
      </c>
      <c r="C65" s="47"/>
      <c r="D65" s="30">
        <v>29.2885</v>
      </c>
      <c r="E65" s="30">
        <v>0</v>
      </c>
      <c r="F65" s="30">
        <f t="shared" si="2"/>
        <v>29.2885</v>
      </c>
      <c r="G65" s="30">
        <v>65803.3265</v>
      </c>
      <c r="H65" s="30">
        <v>92108.6206</v>
      </c>
      <c r="I65" s="30">
        <v>18116.8734</v>
      </c>
      <c r="J65" s="30">
        <v>4.7862</v>
      </c>
      <c r="K65" s="30">
        <f t="shared" si="3"/>
        <v>110230.2802</v>
      </c>
      <c r="L65" s="30">
        <v>1081.8148</v>
      </c>
      <c r="M65" s="42">
        <f t="shared" si="8"/>
        <v>177115.4215</v>
      </c>
      <c r="N65" s="30">
        <v>0</v>
      </c>
      <c r="O65" s="30">
        <v>0</v>
      </c>
      <c r="P65" s="30">
        <v>8</v>
      </c>
      <c r="Q65" s="30">
        <f t="shared" si="4"/>
        <v>8</v>
      </c>
      <c r="R65" s="30">
        <v>52.4342</v>
      </c>
      <c r="S65" s="30">
        <v>0</v>
      </c>
      <c r="T65" s="31">
        <f t="shared" si="9"/>
        <v>177205.14419999998</v>
      </c>
    </row>
    <row r="66" spans="1:64" s="15" customFormat="1" ht="12" customHeight="1">
      <c r="A66" s="26"/>
      <c r="B66" s="46" t="s">
        <v>79</v>
      </c>
      <c r="C66" s="47"/>
      <c r="D66" s="30">
        <v>43.7535</v>
      </c>
      <c r="E66" s="30">
        <v>0</v>
      </c>
      <c r="F66" s="30">
        <f t="shared" si="2"/>
        <v>43.7535</v>
      </c>
      <c r="G66" s="30">
        <v>114059.6471</v>
      </c>
      <c r="H66" s="30">
        <v>1420024.597</v>
      </c>
      <c r="I66" s="30">
        <v>5584.3206</v>
      </c>
      <c r="J66" s="30">
        <v>4.9034</v>
      </c>
      <c r="K66" s="30">
        <f t="shared" si="3"/>
        <v>1425613.821</v>
      </c>
      <c r="L66" s="30">
        <v>33260.1994</v>
      </c>
      <c r="M66" s="42">
        <f t="shared" si="8"/>
        <v>1572933.6675</v>
      </c>
      <c r="N66" s="30">
        <v>0</v>
      </c>
      <c r="O66" s="30">
        <v>0</v>
      </c>
      <c r="P66" s="30">
        <v>59.182</v>
      </c>
      <c r="Q66" s="30">
        <f t="shared" si="4"/>
        <v>59.182</v>
      </c>
      <c r="R66" s="30">
        <v>3074.8107</v>
      </c>
      <c r="S66" s="30">
        <v>361.952</v>
      </c>
      <c r="T66" s="31">
        <f t="shared" si="9"/>
        <v>1576473.3657000002</v>
      </c>
      <c r="U66" s="3"/>
      <c r="BL66" s="4"/>
    </row>
    <row r="67" spans="1:20" ht="12" customHeight="1">
      <c r="A67" s="26"/>
      <c r="B67" s="46" t="s">
        <v>29</v>
      </c>
      <c r="C67" s="47"/>
      <c r="D67" s="30">
        <v>103.8321</v>
      </c>
      <c r="E67" s="30">
        <v>0</v>
      </c>
      <c r="F67" s="30">
        <f>+D67+E67</f>
        <v>103.8321</v>
      </c>
      <c r="G67" s="30">
        <v>898.9609</v>
      </c>
      <c r="H67" s="30">
        <v>72532.5865</v>
      </c>
      <c r="I67" s="30">
        <v>26737.7265</v>
      </c>
      <c r="J67" s="30">
        <v>17459.5375</v>
      </c>
      <c r="K67" s="30">
        <f>SUM(H67:J67)</f>
        <v>116729.8505</v>
      </c>
      <c r="L67" s="30">
        <v>138.4324</v>
      </c>
      <c r="M67" s="42">
        <f t="shared" si="8"/>
        <v>117767.24380000001</v>
      </c>
      <c r="N67" s="30">
        <v>173.1432</v>
      </c>
      <c r="O67" s="30">
        <v>44.5012</v>
      </c>
      <c r="P67" s="30">
        <v>123.3768</v>
      </c>
      <c r="Q67" s="30">
        <f>SUM(N67:P67)</f>
        <v>341.0212</v>
      </c>
      <c r="R67" s="30">
        <v>1175.0596</v>
      </c>
      <c r="S67" s="30">
        <v>559.9867</v>
      </c>
      <c r="T67" s="31">
        <f t="shared" si="9"/>
        <v>119947.1434</v>
      </c>
    </row>
    <row r="68" spans="1:20" ht="12" customHeight="1">
      <c r="A68" s="26"/>
      <c r="B68" s="48" t="s">
        <v>30</v>
      </c>
      <c r="C68" s="49"/>
      <c r="D68" s="35">
        <f aca="true" t="shared" si="10" ref="D68:T68">SUM(D9:D13,D38,D45,D52:D67)</f>
        <v>31560.4823</v>
      </c>
      <c r="E68" s="35">
        <f t="shared" si="10"/>
        <v>625.0264000000001</v>
      </c>
      <c r="F68" s="36">
        <f t="shared" si="10"/>
        <v>32185.5087</v>
      </c>
      <c r="G68" s="35">
        <f t="shared" si="10"/>
        <v>5360596.2115</v>
      </c>
      <c r="H68" s="35">
        <f t="shared" si="10"/>
        <v>15561280.613400001</v>
      </c>
      <c r="I68" s="35">
        <f t="shared" si="10"/>
        <v>3023771.5502000004</v>
      </c>
      <c r="J68" s="35">
        <f t="shared" si="10"/>
        <v>106254.31520000001</v>
      </c>
      <c r="K68" s="36">
        <f t="shared" si="10"/>
        <v>18691306.478799995</v>
      </c>
      <c r="L68" s="36">
        <f t="shared" si="10"/>
        <v>314829.03739999986</v>
      </c>
      <c r="M68" s="44">
        <f t="shared" si="10"/>
        <v>24366731.727700002</v>
      </c>
      <c r="N68" s="35">
        <f t="shared" si="10"/>
        <v>3497.4383999999995</v>
      </c>
      <c r="O68" s="35">
        <f t="shared" si="10"/>
        <v>12496.0911</v>
      </c>
      <c r="P68" s="35">
        <f t="shared" si="10"/>
        <v>6137.6966</v>
      </c>
      <c r="Q68" s="36">
        <f t="shared" si="10"/>
        <v>22131.226100000003</v>
      </c>
      <c r="R68" s="35">
        <f t="shared" si="10"/>
        <v>168585.10319999995</v>
      </c>
      <c r="S68" s="35">
        <f t="shared" si="10"/>
        <v>26308.334799999997</v>
      </c>
      <c r="T68" s="37">
        <f t="shared" si="10"/>
        <v>24615941.9005</v>
      </c>
    </row>
    <row r="69" spans="2:20" ht="12" customHeight="1">
      <c r="B69" s="11"/>
      <c r="C69" s="11"/>
      <c r="D69" s="13"/>
      <c r="E69" s="13"/>
      <c r="F69" s="13"/>
      <c r="G69" s="13"/>
      <c r="H69" s="13"/>
      <c r="I69" s="13"/>
      <c r="J69" s="13"/>
      <c r="K69" s="13"/>
      <c r="M69" s="13"/>
      <c r="N69" s="13"/>
      <c r="O69" s="13"/>
      <c r="P69" s="13"/>
      <c r="Q69" s="13"/>
      <c r="R69" s="13"/>
      <c r="S69" s="13"/>
      <c r="T69" s="13"/>
    </row>
  </sheetData>
  <mergeCells count="40">
    <mergeCell ref="S5:S8"/>
    <mergeCell ref="H7:H8"/>
    <mergeCell ref="I7:I8"/>
    <mergeCell ref="T5:T8"/>
    <mergeCell ref="R5:R8"/>
    <mergeCell ref="O6:O8"/>
    <mergeCell ref="N5:P5"/>
    <mergeCell ref="N6:N8"/>
    <mergeCell ref="P6:P8"/>
    <mergeCell ref="D5:E5"/>
    <mergeCell ref="D6:D8"/>
    <mergeCell ref="G5:L5"/>
    <mergeCell ref="J7:J8"/>
    <mergeCell ref="H6:J6"/>
    <mergeCell ref="L6:L8"/>
    <mergeCell ref="E6:E8"/>
    <mergeCell ref="G6:G8"/>
    <mergeCell ref="K7:K8"/>
    <mergeCell ref="B9:C9"/>
    <mergeCell ref="B10:C10"/>
    <mergeCell ref="B8:C8"/>
    <mergeCell ref="B11:C11"/>
    <mergeCell ref="B12:C12"/>
    <mergeCell ref="B68:C68"/>
    <mergeCell ref="B67:C67"/>
    <mergeCell ref="B13:C13"/>
    <mergeCell ref="B66:C66"/>
    <mergeCell ref="B55:C55"/>
    <mergeCell ref="B61:C61"/>
    <mergeCell ref="B60:C60"/>
    <mergeCell ref="B56:C56"/>
    <mergeCell ref="B57:C57"/>
    <mergeCell ref="B64:C64"/>
    <mergeCell ref="B65:C65"/>
    <mergeCell ref="B58:C58"/>
    <mergeCell ref="B53:C53"/>
    <mergeCell ref="B54:C54"/>
    <mergeCell ref="B62:C62"/>
    <mergeCell ref="B63:C63"/>
    <mergeCell ref="B59:C59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