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6800" windowHeight="11550" activeTab="0"/>
  </bookViews>
  <sheets>
    <sheet name="Sheet1" sheetId="1" r:id="rId1"/>
  </sheets>
  <definedNames>
    <definedName name="_xlnm.Print_Area" localSheetId="0">'Sheet1'!$B$2:$S$71</definedName>
  </definedNames>
  <calcPr fullCalcOnLoad="1"/>
</workbook>
</file>

<file path=xl/sharedStrings.xml><?xml version="1.0" encoding="utf-8"?>
<sst xmlns="http://schemas.openxmlformats.org/spreadsheetml/2006/main" count="186" uniqueCount="88">
  <si>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</si>
  <si>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</si>
  <si>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</si>
  <si>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</si>
  <si>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</si>
  <si>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</si>
  <si>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</si>
  <si>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</si>
  <si>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</si>
  <si>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</si>
  <si>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</si>
  <si>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</si>
  <si>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流　　動　　量　　（ 重　　量 ）</t>
  </si>
  <si>
    <t>流　　動　　量　　（ 件　　数 ）</t>
  </si>
  <si>
    <t>流　　動　　ロ　　ッ　　ト</t>
  </si>
  <si>
    <t>流 動 ロ ッ ト の 倍 率</t>
  </si>
  <si>
    <t>表Ⅰ－５－12　発産業業種別流動量・流動ロットの推移　－重量・件数－</t>
  </si>
  <si>
    <t>2000年調査</t>
  </si>
  <si>
    <t>-</t>
  </si>
  <si>
    <t>-</t>
  </si>
  <si>
    <t>（３日間調査　単位：トン，件，トン／件）</t>
  </si>
  <si>
    <t>2005年調査</t>
  </si>
  <si>
    <t>1995年調査</t>
  </si>
  <si>
    <t>1995年調査</t>
  </si>
  <si>
    <t>2010年調査</t>
  </si>
  <si>
    <t>00／95</t>
  </si>
  <si>
    <t>05／00</t>
  </si>
  <si>
    <t>10／05</t>
  </si>
  <si>
    <t>産　業　業　種</t>
  </si>
  <si>
    <t>金属</t>
  </si>
  <si>
    <t xml:space="preserve">石炭・亜炭   </t>
  </si>
  <si>
    <t>原油・天然ガス</t>
  </si>
  <si>
    <t>非金属</t>
  </si>
  <si>
    <t>窯業原料用鉱物</t>
  </si>
  <si>
    <t>その他の鉱業</t>
  </si>
  <si>
    <t>食料品</t>
  </si>
  <si>
    <t>繊維</t>
  </si>
  <si>
    <t xml:space="preserve">繊維 　  </t>
  </si>
  <si>
    <t>衣服・その他繊維製品</t>
  </si>
  <si>
    <t>木材・木製品</t>
  </si>
  <si>
    <t>家具・装備品</t>
  </si>
  <si>
    <t>パルプ・紙・紙加工品</t>
  </si>
  <si>
    <t>印刷・同関連</t>
  </si>
  <si>
    <t>化学</t>
  </si>
  <si>
    <t>プラスチック製品</t>
  </si>
  <si>
    <t>ゴム製品</t>
  </si>
  <si>
    <t>窯業・土石製品</t>
  </si>
  <si>
    <t>鉄鋼</t>
  </si>
  <si>
    <t>非鉄金属</t>
  </si>
  <si>
    <t>金属製品</t>
  </si>
  <si>
    <t>一般機械器具</t>
  </si>
  <si>
    <t>電気機械器具</t>
  </si>
  <si>
    <t>電子部品・デバイス・電子回路</t>
  </si>
  <si>
    <t>情報通信機械器具</t>
  </si>
  <si>
    <t>輸送用機械器具</t>
  </si>
  <si>
    <t>その他の製造業</t>
  </si>
  <si>
    <t>各種商品</t>
  </si>
  <si>
    <t>繊維品</t>
  </si>
  <si>
    <t>衣服･身の回り品</t>
  </si>
  <si>
    <t>農畜産物・水産物</t>
  </si>
  <si>
    <t>食料・飲料</t>
  </si>
  <si>
    <t>建築材料</t>
  </si>
  <si>
    <t>化学製品</t>
  </si>
  <si>
    <t>鉱物・金属材料</t>
  </si>
  <si>
    <t>再生資源</t>
  </si>
  <si>
    <t>機械器具</t>
  </si>
  <si>
    <t>一般機械器具</t>
  </si>
  <si>
    <t>自動車</t>
  </si>
  <si>
    <t>電気機械器具</t>
  </si>
  <si>
    <t>その他の機械器具</t>
  </si>
  <si>
    <t>家具・建具･じゅう器</t>
  </si>
  <si>
    <t>その他の卸売業</t>
  </si>
  <si>
    <t>１・２・３類</t>
  </si>
  <si>
    <t>野積</t>
  </si>
  <si>
    <t>貯蔵そう</t>
  </si>
  <si>
    <t>危険品（建屋）</t>
  </si>
  <si>
    <t>危険品（タンク）</t>
  </si>
  <si>
    <t>水面</t>
  </si>
  <si>
    <t>冷蔵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</si>
  <si>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</si>
  <si>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</si>
  <si>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</si>
  <si>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</si>
  <si>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</si>
  <si>
    <t>注）１．2005年調査以前の「印刷・同関連」製造業には、「新聞業」「出版業」を含む。</t>
  </si>
  <si>
    <t>　　２．「一般機械器具」製造業に含まれる業種は以下の通り。</t>
  </si>
  <si>
    <t>　　1995～2005年調査－「一般機械器具」「精密機械器具」</t>
  </si>
  <si>
    <t>　　　    2010年調査－「はん用機械器具」「生産用機械器具」「業務用機械器具」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</si>
</sst>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0.00_ "/>
    <numFmt numFmtId="180" formatCode="0.00_);[Red]\(0.00\)"/>
    <numFmt numFmtId="181" formatCode="#,##0;[Red]\-#,##0;&quot;-&quot;"/>
  </numFmts>
  <fonts count="7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4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3" fillId="0" borderId="5" xfId="17" applyNumberFormat="1" applyFont="1" applyFill="1" applyBorder="1" applyAlignment="1">
      <alignment horizontal="right" vertical="center"/>
    </xf>
    <xf numFmtId="38" fontId="3" fillId="0" borderId="6" xfId="17" applyNumberFormat="1" applyFont="1" applyFill="1" applyBorder="1" applyAlignment="1">
      <alignment horizontal="right" vertical="center"/>
    </xf>
    <xf numFmtId="38" fontId="3" fillId="0" borderId="7" xfId="17" applyNumberFormat="1" applyFont="1" applyFill="1" applyBorder="1" applyAlignment="1">
      <alignment horizontal="right" vertical="center"/>
    </xf>
    <xf numFmtId="38" fontId="3" fillId="0" borderId="0" xfId="17" applyNumberFormat="1" applyFont="1" applyFill="1" applyAlignment="1">
      <alignment horizontal="right" vertical="center"/>
    </xf>
    <xf numFmtId="40" fontId="3" fillId="0" borderId="5" xfId="17" applyNumberFormat="1" applyFont="1" applyFill="1" applyBorder="1" applyAlignment="1">
      <alignment horizontal="right" vertical="center"/>
    </xf>
    <xf numFmtId="40" fontId="3" fillId="0" borderId="4" xfId="17" applyNumberFormat="1" applyFont="1" applyFill="1" applyBorder="1" applyAlignment="1">
      <alignment horizontal="right" vertical="center"/>
    </xf>
    <xf numFmtId="40" fontId="3" fillId="0" borderId="6" xfId="17" applyNumberFormat="1" applyFont="1" applyFill="1" applyBorder="1" applyAlignment="1">
      <alignment horizontal="right" vertical="center"/>
    </xf>
    <xf numFmtId="40" fontId="3" fillId="0" borderId="7" xfId="17" applyNumberFormat="1" applyFont="1" applyFill="1" applyBorder="1" applyAlignment="1">
      <alignment horizontal="right" vertical="center"/>
    </xf>
    <xf numFmtId="38" fontId="3" fillId="0" borderId="0" xfId="16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3" fillId="0" borderId="10" xfId="17" applyNumberFormat="1" applyFont="1" applyFill="1" applyBorder="1" applyAlignment="1">
      <alignment horizontal="right" vertical="center"/>
    </xf>
    <xf numFmtId="40" fontId="3" fillId="0" borderId="10" xfId="17" applyNumberFormat="1" applyFont="1" applyFill="1" applyBorder="1" applyAlignment="1">
      <alignment horizontal="right" vertical="center"/>
    </xf>
    <xf numFmtId="38" fontId="3" fillId="0" borderId="11" xfId="17" applyNumberFormat="1" applyFont="1" applyFill="1" applyBorder="1" applyAlignment="1">
      <alignment horizontal="right" vertical="center"/>
    </xf>
    <xf numFmtId="40" fontId="3" fillId="0" borderId="11" xfId="17" applyNumberFormat="1" applyFont="1" applyFill="1" applyBorder="1" applyAlignment="1">
      <alignment horizontal="right" vertical="center"/>
    </xf>
    <xf numFmtId="38" fontId="3" fillId="0" borderId="12" xfId="17" applyNumberFormat="1" applyFont="1" applyFill="1" applyBorder="1" applyAlignment="1">
      <alignment horizontal="right" vertical="center"/>
    </xf>
    <xf numFmtId="40" fontId="3" fillId="0" borderId="12" xfId="17" applyNumberFormat="1" applyFont="1" applyFill="1" applyBorder="1" applyAlignment="1">
      <alignment horizontal="right" vertical="center"/>
    </xf>
    <xf numFmtId="38" fontId="3" fillId="0" borderId="13" xfId="17" applyNumberFormat="1" applyFont="1" applyFill="1" applyBorder="1" applyAlignment="1">
      <alignment horizontal="right" vertical="center"/>
    </xf>
    <xf numFmtId="40" fontId="3" fillId="0" borderId="13" xfId="17" applyNumberFormat="1" applyFont="1" applyFill="1" applyBorder="1" applyAlignment="1">
      <alignment horizontal="right" vertical="center"/>
    </xf>
    <xf numFmtId="38" fontId="3" fillId="0" borderId="14" xfId="17" applyNumberFormat="1" applyFont="1" applyFill="1" applyBorder="1" applyAlignment="1">
      <alignment horizontal="right" vertical="center"/>
    </xf>
    <xf numFmtId="38" fontId="3" fillId="0" borderId="15" xfId="17" applyNumberFormat="1" applyFont="1" applyFill="1" applyBorder="1" applyAlignment="1">
      <alignment horizontal="right" vertical="center"/>
    </xf>
    <xf numFmtId="40" fontId="3" fillId="0" borderId="14" xfId="17" applyNumberFormat="1" applyFont="1" applyFill="1" applyBorder="1" applyAlignment="1">
      <alignment horizontal="right" vertical="center"/>
    </xf>
    <xf numFmtId="40" fontId="3" fillId="0" borderId="15" xfId="17" applyNumberFormat="1" applyFont="1" applyFill="1" applyBorder="1" applyAlignment="1">
      <alignment horizontal="right" vertical="center"/>
    </xf>
    <xf numFmtId="38" fontId="4" fillId="0" borderId="16" xfId="17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49" fontId="4" fillId="0" borderId="16" xfId="17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/>
    </xf>
    <xf numFmtId="181" fontId="3" fillId="0" borderId="5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17" xfId="17" applyNumberFormat="1" applyFont="1" applyFill="1" applyBorder="1" applyAlignment="1">
      <alignment horizontal="center" vertical="center"/>
    </xf>
    <xf numFmtId="38" fontId="3" fillId="0" borderId="18" xfId="17" applyNumberFormat="1" applyFont="1" applyFill="1" applyBorder="1" applyAlignment="1">
      <alignment horizontal="center" vertical="center"/>
    </xf>
    <xf numFmtId="38" fontId="3" fillId="0" borderId="19" xfId="17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21" xfId="17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1"/>
  <sheetViews>
    <sheetView tabSelected="1" zoomScaleSheetLayoutView="100" workbookViewId="0" topLeftCell="A1">
      <pane xSplit="4" ySplit="6" topLeftCell="E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5.8984375" style="2" customWidth="1"/>
    <col min="2" max="2" width="3.59765625" style="1" customWidth="1"/>
    <col min="3" max="3" width="3.59765625" style="2" customWidth="1"/>
    <col min="4" max="4" width="23.5" style="2" bestFit="1" customWidth="1"/>
    <col min="5" max="6" width="9.59765625" style="13" customWidth="1"/>
    <col min="7" max="7" width="9.59765625" style="2" customWidth="1"/>
    <col min="8" max="8" width="9.59765625" style="3" customWidth="1"/>
    <col min="9" max="10" width="9.59765625" style="13" customWidth="1"/>
    <col min="11" max="11" width="9.59765625" style="2" customWidth="1"/>
    <col min="12" max="12" width="9.59765625" style="3" customWidth="1"/>
    <col min="13" max="13" width="9.59765625" style="2" customWidth="1"/>
    <col min="14" max="14" width="9.59765625" style="4" customWidth="1"/>
    <col min="15" max="16" width="9.59765625" style="2" customWidth="1"/>
    <col min="17" max="19" width="6.69921875" style="2" customWidth="1"/>
    <col min="20" max="21" width="9.5" style="2" bestFit="1" customWidth="1"/>
    <col min="22" max="16384" width="9" style="2" customWidth="1"/>
  </cols>
  <sheetData>
    <row r="2" spans="2:14" s="20" customFormat="1" ht="13.5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N2" s="21"/>
    </row>
    <row r="3" spans="8:12" ht="12">
      <c r="H3" s="9"/>
      <c r="L3" s="9"/>
    </row>
    <row r="4" spans="3:19" ht="13.5" customHeight="1">
      <c r="C4" s="4"/>
      <c r="D4" s="4"/>
      <c r="G4" s="4"/>
      <c r="K4" s="4"/>
      <c r="L4" s="9"/>
      <c r="M4" s="13"/>
      <c r="N4" s="13"/>
      <c r="O4" s="4"/>
      <c r="P4" s="3"/>
      <c r="Q4" s="13"/>
      <c r="R4" s="13"/>
      <c r="S4" s="9" t="s">
        <v>20</v>
      </c>
    </row>
    <row r="5" spans="2:19" ht="13.5" customHeight="1">
      <c r="B5" s="5"/>
      <c r="C5" s="6"/>
      <c r="D5" s="6"/>
      <c r="E5" s="47" t="s">
        <v>12</v>
      </c>
      <c r="F5" s="48"/>
      <c r="G5" s="48"/>
      <c r="H5" s="52"/>
      <c r="I5" s="47" t="s">
        <v>13</v>
      </c>
      <c r="J5" s="48"/>
      <c r="K5" s="48"/>
      <c r="L5" s="49"/>
      <c r="M5" s="47" t="s">
        <v>14</v>
      </c>
      <c r="N5" s="48"/>
      <c r="O5" s="48"/>
      <c r="P5" s="52"/>
      <c r="Q5" s="47" t="s">
        <v>15</v>
      </c>
      <c r="R5" s="48"/>
      <c r="S5" s="49"/>
    </row>
    <row r="6" spans="2:19" ht="13.5" customHeight="1">
      <c r="B6" s="50" t="s">
        <v>28</v>
      </c>
      <c r="C6" s="51"/>
      <c r="D6" s="51"/>
      <c r="E6" s="39" t="s">
        <v>23</v>
      </c>
      <c r="F6" s="39" t="s">
        <v>17</v>
      </c>
      <c r="G6" s="40" t="s">
        <v>21</v>
      </c>
      <c r="H6" s="40" t="s">
        <v>24</v>
      </c>
      <c r="I6" s="39" t="s">
        <v>22</v>
      </c>
      <c r="J6" s="39" t="s">
        <v>17</v>
      </c>
      <c r="K6" s="40" t="s">
        <v>21</v>
      </c>
      <c r="L6" s="41" t="s">
        <v>24</v>
      </c>
      <c r="M6" s="39" t="s">
        <v>22</v>
      </c>
      <c r="N6" s="39" t="s">
        <v>17</v>
      </c>
      <c r="O6" s="42" t="s">
        <v>21</v>
      </c>
      <c r="P6" s="40" t="s">
        <v>24</v>
      </c>
      <c r="Q6" s="43" t="s">
        <v>25</v>
      </c>
      <c r="R6" s="43" t="s">
        <v>26</v>
      </c>
      <c r="S6" s="44" t="s">
        <v>27</v>
      </c>
    </row>
    <row r="7" spans="2:23" ht="13.5" customHeight="1">
      <c r="B7" s="7"/>
      <c r="C7" s="53" t="s">
        <v>29</v>
      </c>
      <c r="D7" s="54"/>
      <c r="E7" s="8">
        <v>11982.6625</v>
      </c>
      <c r="F7" s="8">
        <v>8427.8093</v>
      </c>
      <c r="G7" s="8">
        <v>3578.4983</v>
      </c>
      <c r="H7" s="11">
        <v>3730.7088</v>
      </c>
      <c r="I7" s="8">
        <v>76.5</v>
      </c>
      <c r="J7" s="8">
        <v>17.6892</v>
      </c>
      <c r="K7" s="8">
        <v>12.0906</v>
      </c>
      <c r="L7" s="29">
        <v>13.0132</v>
      </c>
      <c r="M7" s="15">
        <f aca="true" t="shared" si="0" ref="M7:M40">+E7/I7</f>
        <v>156.63611111111112</v>
      </c>
      <c r="N7" s="15">
        <f aca="true" t="shared" si="1" ref="N7:N41">+F7/J7</f>
        <v>476.4381260882347</v>
      </c>
      <c r="O7" s="15">
        <f aca="true" t="shared" si="2" ref="O7:O40">+G7/K7</f>
        <v>295.9735910542074</v>
      </c>
      <c r="P7" s="15">
        <f aca="true" t="shared" si="3" ref="P7:P40">+H7/L7</f>
        <v>286.6865029354809</v>
      </c>
      <c r="Q7" s="15">
        <f aca="true" t="shared" si="4" ref="Q7:Q40">+N7/M7</f>
        <v>3.041687658794525</v>
      </c>
      <c r="R7" s="15">
        <f aca="true" t="shared" si="5" ref="R7:R41">+O7/N7</f>
        <v>0.6212214658056021</v>
      </c>
      <c r="S7" s="30">
        <f aca="true" t="shared" si="6" ref="S7:S40">+P7/O7</f>
        <v>0.9686219027662317</v>
      </c>
      <c r="T7" s="18"/>
      <c r="U7" s="18"/>
      <c r="V7" s="19"/>
      <c r="W7" s="19"/>
    </row>
    <row r="8" spans="2:23" ht="13.5" customHeight="1">
      <c r="B8" s="7" t="s">
        <v>0</v>
      </c>
      <c r="C8" s="55" t="s">
        <v>30</v>
      </c>
      <c r="D8" s="56"/>
      <c r="E8" s="33">
        <v>236662.2849</v>
      </c>
      <c r="F8" s="33">
        <v>24496.181</v>
      </c>
      <c r="G8" s="33">
        <v>8642.5</v>
      </c>
      <c r="H8" s="10">
        <v>2982.303</v>
      </c>
      <c r="I8" s="33">
        <v>301.916</v>
      </c>
      <c r="J8" s="33">
        <v>29.107599999999998</v>
      </c>
      <c r="K8" s="33">
        <v>10.5</v>
      </c>
      <c r="L8" s="27">
        <v>15</v>
      </c>
      <c r="M8" s="34">
        <f t="shared" si="0"/>
        <v>783.867979504233</v>
      </c>
      <c r="N8" s="34">
        <f t="shared" si="1"/>
        <v>841.5733691544477</v>
      </c>
      <c r="O8" s="34">
        <f t="shared" si="2"/>
        <v>823.0952380952381</v>
      </c>
      <c r="P8" s="14">
        <f t="shared" si="3"/>
        <v>198.8202</v>
      </c>
      <c r="Q8" s="34">
        <f t="shared" si="4"/>
        <v>1.0736162098198108</v>
      </c>
      <c r="R8" s="34">
        <f t="shared" si="5"/>
        <v>0.9780433510178974</v>
      </c>
      <c r="S8" s="28">
        <f t="shared" si="6"/>
        <v>0.24155187735030373</v>
      </c>
      <c r="T8" s="18"/>
      <c r="U8" s="18"/>
      <c r="V8" s="19"/>
      <c r="W8" s="19"/>
    </row>
    <row r="9" spans="2:23" ht="13.5" customHeight="1">
      <c r="B9" s="7"/>
      <c r="C9" s="55" t="s">
        <v>31</v>
      </c>
      <c r="D9" s="56"/>
      <c r="E9" s="33">
        <v>8946.9352</v>
      </c>
      <c r="F9" s="33">
        <v>2224.118</v>
      </c>
      <c r="G9" s="33">
        <v>9357.6841</v>
      </c>
      <c r="H9" s="10">
        <v>6142.9955</v>
      </c>
      <c r="I9" s="33">
        <v>162.184</v>
      </c>
      <c r="J9" s="33">
        <v>141</v>
      </c>
      <c r="K9" s="33">
        <v>116.0145</v>
      </c>
      <c r="L9" s="27">
        <v>115.1354</v>
      </c>
      <c r="M9" s="34">
        <f t="shared" si="0"/>
        <v>55.16533813446456</v>
      </c>
      <c r="N9" s="34">
        <f t="shared" si="1"/>
        <v>15.773886524822695</v>
      </c>
      <c r="O9" s="34">
        <f t="shared" si="2"/>
        <v>80.6596080662331</v>
      </c>
      <c r="P9" s="14">
        <f t="shared" si="3"/>
        <v>53.3545330106987</v>
      </c>
      <c r="Q9" s="34">
        <f t="shared" si="4"/>
        <v>0.2859383638032657</v>
      </c>
      <c r="R9" s="34">
        <f t="shared" si="5"/>
        <v>5.113489813642472</v>
      </c>
      <c r="S9" s="28">
        <f t="shared" si="6"/>
        <v>0.661477712201217</v>
      </c>
      <c r="T9" s="18"/>
      <c r="U9" s="18"/>
      <c r="V9" s="19"/>
      <c r="W9" s="19"/>
    </row>
    <row r="10" spans="2:23" ht="13.5" customHeight="1">
      <c r="B10" s="7"/>
      <c r="C10" s="57" t="s">
        <v>32</v>
      </c>
      <c r="D10" s="56"/>
      <c r="E10" s="33">
        <v>4713516.73</v>
      </c>
      <c r="F10" s="33">
        <v>4110985.771400001</v>
      </c>
      <c r="G10" s="45">
        <f>SUM(G11:G13)</f>
        <v>3219339.3261999995</v>
      </c>
      <c r="H10" s="45">
        <f>SUM(H11:H13)</f>
        <v>2264373.8678</v>
      </c>
      <c r="I10" s="33">
        <v>51232.6758</v>
      </c>
      <c r="J10" s="33">
        <v>59901.156199999976</v>
      </c>
      <c r="K10" s="33">
        <f>SUM(K11:K13)</f>
        <v>60153.0672</v>
      </c>
      <c r="L10" s="27">
        <f>SUM(L11:L13)</f>
        <v>37218.784700000004</v>
      </c>
      <c r="M10" s="34">
        <f t="shared" si="0"/>
        <v>92.00215792749987</v>
      </c>
      <c r="N10" s="34">
        <f t="shared" si="1"/>
        <v>68.6294895155964</v>
      </c>
      <c r="O10" s="34">
        <f t="shared" si="2"/>
        <v>53.51912173482651</v>
      </c>
      <c r="P10" s="14">
        <f t="shared" si="3"/>
        <v>60.83954342012677</v>
      </c>
      <c r="Q10" s="34">
        <f t="shared" si="4"/>
        <v>0.7459552151991724</v>
      </c>
      <c r="R10" s="34">
        <f t="shared" si="5"/>
        <v>0.7798268952978882</v>
      </c>
      <c r="S10" s="28">
        <f t="shared" si="6"/>
        <v>1.1367814240594432</v>
      </c>
      <c r="T10" s="18"/>
      <c r="U10" s="18"/>
      <c r="V10" s="19"/>
      <c r="W10" s="19"/>
    </row>
    <row r="11" spans="2:23" ht="13.5" customHeight="1">
      <c r="B11" s="7"/>
      <c r="C11" s="25"/>
      <c r="D11" s="24" t="s">
        <v>79</v>
      </c>
      <c r="E11" s="33" t="s">
        <v>18</v>
      </c>
      <c r="F11" s="33" t="s">
        <v>19</v>
      </c>
      <c r="G11" s="33">
        <v>2427368.0688</v>
      </c>
      <c r="H11" s="10">
        <v>1460321.665</v>
      </c>
      <c r="I11" s="33" t="s">
        <v>19</v>
      </c>
      <c r="J11" s="33" t="s">
        <v>19</v>
      </c>
      <c r="K11" s="33">
        <v>55045.6377</v>
      </c>
      <c r="L11" s="27">
        <v>30389.6558</v>
      </c>
      <c r="M11" s="34" t="s">
        <v>19</v>
      </c>
      <c r="N11" s="34" t="s">
        <v>19</v>
      </c>
      <c r="O11" s="34">
        <f aca="true" t="shared" si="7" ref="O11:P13">+G11/K11</f>
        <v>44.09737392868827</v>
      </c>
      <c r="P11" s="14">
        <f t="shared" si="7"/>
        <v>48.0532479410313</v>
      </c>
      <c r="Q11" s="34" t="s">
        <v>19</v>
      </c>
      <c r="R11" s="34" t="s">
        <v>19</v>
      </c>
      <c r="S11" s="28">
        <f>+P11/O11</f>
        <v>1.0897077004798572</v>
      </c>
      <c r="T11" s="18"/>
      <c r="U11" s="18"/>
      <c r="V11" s="19"/>
      <c r="W11" s="19"/>
    </row>
    <row r="12" spans="2:23" ht="13.5" customHeight="1">
      <c r="B12" s="7" t="s">
        <v>1</v>
      </c>
      <c r="C12" s="25"/>
      <c r="D12" s="24" t="s">
        <v>33</v>
      </c>
      <c r="E12" s="33" t="s">
        <v>19</v>
      </c>
      <c r="F12" s="33" t="s">
        <v>19</v>
      </c>
      <c r="G12" s="33">
        <v>782122.6945</v>
      </c>
      <c r="H12" s="10">
        <v>798547.2985</v>
      </c>
      <c r="I12" s="33" t="s">
        <v>19</v>
      </c>
      <c r="J12" s="33" t="s">
        <v>19</v>
      </c>
      <c r="K12" s="33">
        <v>3893.8454</v>
      </c>
      <c r="L12" s="27">
        <v>6673.0598</v>
      </c>
      <c r="M12" s="34" t="s">
        <v>19</v>
      </c>
      <c r="N12" s="34" t="s">
        <v>19</v>
      </c>
      <c r="O12" s="34">
        <f t="shared" si="7"/>
        <v>200.86126031095122</v>
      </c>
      <c r="P12" s="14">
        <f t="shared" si="7"/>
        <v>119.66733738846459</v>
      </c>
      <c r="Q12" s="34" t="s">
        <v>19</v>
      </c>
      <c r="R12" s="34" t="s">
        <v>19</v>
      </c>
      <c r="S12" s="28">
        <f>+P12/O12</f>
        <v>0.5957711168555292</v>
      </c>
      <c r="T12" s="18"/>
      <c r="U12" s="18"/>
      <c r="V12" s="19"/>
      <c r="W12" s="19"/>
    </row>
    <row r="13" spans="2:23" ht="13.5" customHeight="1">
      <c r="B13" s="7"/>
      <c r="C13" s="26"/>
      <c r="D13" s="24" t="s">
        <v>34</v>
      </c>
      <c r="E13" s="33" t="s">
        <v>19</v>
      </c>
      <c r="F13" s="33" t="s">
        <v>19</v>
      </c>
      <c r="G13" s="33">
        <v>9848.5629</v>
      </c>
      <c r="H13" s="10">
        <v>5504.9043</v>
      </c>
      <c r="I13" s="33" t="s">
        <v>19</v>
      </c>
      <c r="J13" s="33" t="s">
        <v>19</v>
      </c>
      <c r="K13" s="33">
        <v>1213.5841</v>
      </c>
      <c r="L13" s="27">
        <v>156.0691</v>
      </c>
      <c r="M13" s="34" t="s">
        <v>19</v>
      </c>
      <c r="N13" s="34" t="s">
        <v>19</v>
      </c>
      <c r="O13" s="34">
        <f t="shared" si="7"/>
        <v>8.115270214894872</v>
      </c>
      <c r="P13" s="14">
        <f t="shared" si="7"/>
        <v>35.27222429039445</v>
      </c>
      <c r="Q13" s="34" t="s">
        <v>19</v>
      </c>
      <c r="R13" s="34" t="s">
        <v>19</v>
      </c>
      <c r="S13" s="28">
        <f>+P13/O13</f>
        <v>4.346401703994446</v>
      </c>
      <c r="T13" s="18"/>
      <c r="U13" s="18"/>
      <c r="V13" s="19"/>
      <c r="W13" s="19"/>
    </row>
    <row r="14" spans="2:23" ht="13.5" customHeight="1">
      <c r="B14" s="23"/>
      <c r="C14" s="58" t="s">
        <v>2</v>
      </c>
      <c r="D14" s="59"/>
      <c r="E14" s="35">
        <f aca="true" t="shared" si="8" ref="E14:L14">SUM(E7:E10)</f>
        <v>4971108.612600001</v>
      </c>
      <c r="F14" s="35">
        <f t="shared" si="8"/>
        <v>4146133.879700001</v>
      </c>
      <c r="G14" s="35">
        <f t="shared" si="8"/>
        <v>3240918.0085999994</v>
      </c>
      <c r="H14" s="35">
        <f t="shared" si="8"/>
        <v>2277229.8751000003</v>
      </c>
      <c r="I14" s="35">
        <f t="shared" si="8"/>
        <v>51773.275799999996</v>
      </c>
      <c r="J14" s="35">
        <f t="shared" si="8"/>
        <v>60088.95299999997</v>
      </c>
      <c r="K14" s="35">
        <f t="shared" si="8"/>
        <v>60291.6723</v>
      </c>
      <c r="L14" s="36">
        <f t="shared" si="8"/>
        <v>37361.933300000004</v>
      </c>
      <c r="M14" s="37">
        <f t="shared" si="0"/>
        <v>96.01688391909714</v>
      </c>
      <c r="N14" s="37">
        <f t="shared" si="1"/>
        <v>68.9999354739964</v>
      </c>
      <c r="O14" s="37">
        <f t="shared" si="2"/>
        <v>53.7539909736423</v>
      </c>
      <c r="P14" s="37">
        <f t="shared" si="3"/>
        <v>60.95053638725917</v>
      </c>
      <c r="Q14" s="37">
        <f t="shared" si="4"/>
        <v>0.7186229406500533</v>
      </c>
      <c r="R14" s="37">
        <f t="shared" si="5"/>
        <v>0.7790440759745384</v>
      </c>
      <c r="S14" s="38">
        <f t="shared" si="6"/>
        <v>1.1338792763712302</v>
      </c>
      <c r="T14" s="18"/>
      <c r="U14" s="18"/>
      <c r="V14" s="19"/>
      <c r="W14" s="19"/>
    </row>
    <row r="15" spans="2:23" ht="13.5" customHeight="1">
      <c r="B15" s="7"/>
      <c r="C15" s="53" t="s">
        <v>35</v>
      </c>
      <c r="D15" s="54"/>
      <c r="E15" s="8">
        <v>1194862.3428</v>
      </c>
      <c r="F15" s="8">
        <v>960399.0202000001</v>
      </c>
      <c r="G15" s="8">
        <v>855091.1741</v>
      </c>
      <c r="H15" s="11">
        <v>914377.7915</v>
      </c>
      <c r="I15" s="8">
        <v>1170135.0798</v>
      </c>
      <c r="J15" s="8">
        <v>1035180.7554</v>
      </c>
      <c r="K15" s="8">
        <v>1095144.3584</v>
      </c>
      <c r="L15" s="29">
        <v>1669892.768</v>
      </c>
      <c r="M15" s="15">
        <f t="shared" si="0"/>
        <v>1.0211319730746184</v>
      </c>
      <c r="N15" s="15">
        <f t="shared" si="1"/>
        <v>0.9277597319985882</v>
      </c>
      <c r="O15" s="15">
        <f t="shared" si="2"/>
        <v>0.7808022454220406</v>
      </c>
      <c r="P15" s="16">
        <f t="shared" si="3"/>
        <v>0.5475667713652858</v>
      </c>
      <c r="Q15" s="15">
        <f t="shared" si="4"/>
        <v>0.908560065164851</v>
      </c>
      <c r="R15" s="15">
        <f t="shared" si="5"/>
        <v>0.8415996281063304</v>
      </c>
      <c r="S15" s="30">
        <f t="shared" si="6"/>
        <v>0.7012873932878023</v>
      </c>
      <c r="T15" s="18"/>
      <c r="U15" s="18"/>
      <c r="V15" s="19"/>
      <c r="W15" s="19"/>
    </row>
    <row r="16" spans="2:23" ht="13.5" customHeight="1">
      <c r="B16" s="7"/>
      <c r="C16" s="55" t="s">
        <v>82</v>
      </c>
      <c r="D16" s="56"/>
      <c r="E16" s="33">
        <v>575489.3588</v>
      </c>
      <c r="F16" s="33">
        <v>466794.55510000006</v>
      </c>
      <c r="G16" s="33">
        <v>658761.2475</v>
      </c>
      <c r="H16" s="10">
        <v>640155.7724</v>
      </c>
      <c r="I16" s="33">
        <v>141354.442</v>
      </c>
      <c r="J16" s="33">
        <v>160022.03810000003</v>
      </c>
      <c r="K16" s="33">
        <v>295542.1597</v>
      </c>
      <c r="L16" s="27">
        <v>380459.7969</v>
      </c>
      <c r="M16" s="34">
        <f t="shared" si="0"/>
        <v>4.071250614112289</v>
      </c>
      <c r="N16" s="34">
        <f t="shared" si="1"/>
        <v>2.917064178424559</v>
      </c>
      <c r="O16" s="34">
        <f t="shared" si="2"/>
        <v>2.228992466484977</v>
      </c>
      <c r="P16" s="14">
        <f t="shared" si="3"/>
        <v>1.6825845401170165</v>
      </c>
      <c r="Q16" s="34">
        <f t="shared" si="4"/>
        <v>0.7165032209790914</v>
      </c>
      <c r="R16" s="34">
        <f t="shared" si="5"/>
        <v>0.7641218465370913</v>
      </c>
      <c r="S16" s="28">
        <f t="shared" si="6"/>
        <v>0.7548632691300111</v>
      </c>
      <c r="T16" s="18"/>
      <c r="U16" s="18"/>
      <c r="V16" s="19"/>
      <c r="W16" s="19"/>
    </row>
    <row r="17" spans="2:23" ht="13.5" customHeight="1">
      <c r="B17" s="7"/>
      <c r="C17" s="57" t="s">
        <v>36</v>
      </c>
      <c r="D17" s="56"/>
      <c r="E17" s="33">
        <f>SUM(E18:E19)</f>
        <v>97353.2246</v>
      </c>
      <c r="F17" s="33">
        <f>SUM(F18:F19)</f>
        <v>72652.56970000002</v>
      </c>
      <c r="G17" s="33">
        <f>SUM(G18:G19)</f>
        <v>45032.8184</v>
      </c>
      <c r="H17" s="10">
        <v>40104.8244</v>
      </c>
      <c r="I17" s="33">
        <f>SUM(I18:I19)</f>
        <v>464809.728</v>
      </c>
      <c r="J17" s="33">
        <f>SUM(J18:J19)</f>
        <v>429085.45570000005</v>
      </c>
      <c r="K17" s="33">
        <f>SUM(K18:K19)</f>
        <v>371058.7559</v>
      </c>
      <c r="L17" s="27">
        <v>190562.9942</v>
      </c>
      <c r="M17" s="34">
        <f>+E17/I17</f>
        <v>0.20944747653818468</v>
      </c>
      <c r="N17" s="34">
        <f>+F17/J17</f>
        <v>0.16931958129756766</v>
      </c>
      <c r="O17" s="34">
        <f>+G17/K17</f>
        <v>0.12136303936764209</v>
      </c>
      <c r="P17" s="14">
        <f>+H17/L17</f>
        <v>0.2104544199064647</v>
      </c>
      <c r="Q17" s="34">
        <f>+N17/M17</f>
        <v>0.8084107008407846</v>
      </c>
      <c r="R17" s="34">
        <f>+O17/N17</f>
        <v>0.7167690732376357</v>
      </c>
      <c r="S17" s="28">
        <f>+P17/O17</f>
        <v>1.7340898926314814</v>
      </c>
      <c r="T17" s="18"/>
      <c r="U17" s="18"/>
      <c r="V17" s="19"/>
      <c r="W17" s="19"/>
    </row>
    <row r="18" spans="2:23" ht="13.5" customHeight="1">
      <c r="B18" s="7"/>
      <c r="C18" s="25"/>
      <c r="D18" s="24" t="s">
        <v>37</v>
      </c>
      <c r="E18" s="33">
        <v>64116.8798</v>
      </c>
      <c r="F18" s="33">
        <v>51847.781300000024</v>
      </c>
      <c r="G18" s="33">
        <v>32050.6939</v>
      </c>
      <c r="H18" s="10" t="s">
        <v>18</v>
      </c>
      <c r="I18" s="33">
        <v>162118.1403</v>
      </c>
      <c r="J18" s="33">
        <v>153335.50120000003</v>
      </c>
      <c r="K18" s="33">
        <v>99146.8095</v>
      </c>
      <c r="L18" s="27" t="s">
        <v>19</v>
      </c>
      <c r="M18" s="34">
        <f t="shared" si="0"/>
        <v>0.3954947896722203</v>
      </c>
      <c r="N18" s="34">
        <f t="shared" si="1"/>
        <v>0.3381329235189536</v>
      </c>
      <c r="O18" s="34">
        <f t="shared" si="2"/>
        <v>0.32326500531517355</v>
      </c>
      <c r="P18" s="14" t="s">
        <v>19</v>
      </c>
      <c r="Q18" s="34">
        <f t="shared" si="4"/>
        <v>0.8549617652338548</v>
      </c>
      <c r="R18" s="34">
        <f t="shared" si="5"/>
        <v>0.9560293684239635</v>
      </c>
      <c r="S18" s="28" t="s">
        <v>19</v>
      </c>
      <c r="T18" s="18"/>
      <c r="U18" s="18"/>
      <c r="V18" s="19"/>
      <c r="W18" s="19"/>
    </row>
    <row r="19" spans="2:23" ht="13.5" customHeight="1">
      <c r="B19" s="7"/>
      <c r="C19" s="26"/>
      <c r="D19" s="24" t="s">
        <v>38</v>
      </c>
      <c r="E19" s="33">
        <v>33236.3448</v>
      </c>
      <c r="F19" s="33">
        <v>20804.7884</v>
      </c>
      <c r="G19" s="33">
        <v>12982.1245</v>
      </c>
      <c r="H19" s="10" t="s">
        <v>18</v>
      </c>
      <c r="I19" s="33">
        <v>302691.5877</v>
      </c>
      <c r="J19" s="33">
        <v>275749.95450000005</v>
      </c>
      <c r="K19" s="33">
        <v>271911.9464</v>
      </c>
      <c r="L19" s="27" t="s">
        <v>19</v>
      </c>
      <c r="M19" s="34">
        <f t="shared" si="0"/>
        <v>0.10980267093825152</v>
      </c>
      <c r="N19" s="34">
        <f t="shared" si="1"/>
        <v>0.0754480211528013</v>
      </c>
      <c r="O19" s="34">
        <f t="shared" si="2"/>
        <v>0.04774385484668062</v>
      </c>
      <c r="P19" s="14" t="s">
        <v>19</v>
      </c>
      <c r="Q19" s="34">
        <f t="shared" si="4"/>
        <v>0.6871237330395191</v>
      </c>
      <c r="R19" s="34">
        <f t="shared" si="5"/>
        <v>0.6328046000038523</v>
      </c>
      <c r="S19" s="28" t="s">
        <v>19</v>
      </c>
      <c r="T19" s="18"/>
      <c r="U19" s="18"/>
      <c r="V19" s="19"/>
      <c r="W19" s="19"/>
    </row>
    <row r="20" spans="2:23" ht="13.5" customHeight="1">
      <c r="B20" s="7" t="s">
        <v>3</v>
      </c>
      <c r="C20" s="55" t="s">
        <v>39</v>
      </c>
      <c r="D20" s="56"/>
      <c r="E20" s="33">
        <v>497727.0634</v>
      </c>
      <c r="F20" s="33">
        <v>315254.9092000001</v>
      </c>
      <c r="G20" s="33">
        <v>291080.9709</v>
      </c>
      <c r="H20" s="10">
        <v>254713.4274</v>
      </c>
      <c r="I20" s="33">
        <v>239764.9045</v>
      </c>
      <c r="J20" s="33">
        <v>139622.9897</v>
      </c>
      <c r="K20" s="33">
        <v>141482.7607</v>
      </c>
      <c r="L20" s="27">
        <v>150640.8395</v>
      </c>
      <c r="M20" s="34">
        <f t="shared" si="0"/>
        <v>2.0758962386006745</v>
      </c>
      <c r="N20" s="34">
        <f t="shared" si="1"/>
        <v>2.2579011513603198</v>
      </c>
      <c r="O20" s="34">
        <f t="shared" si="2"/>
        <v>2.0573599883112825</v>
      </c>
      <c r="P20" s="14">
        <f t="shared" si="3"/>
        <v>1.6908656925003394</v>
      </c>
      <c r="Q20" s="34">
        <f t="shared" si="4"/>
        <v>1.0876753420403766</v>
      </c>
      <c r="R20" s="34">
        <f t="shared" si="5"/>
        <v>0.9111824878036768</v>
      </c>
      <c r="S20" s="28">
        <f t="shared" si="6"/>
        <v>0.8218618531063355</v>
      </c>
      <c r="T20" s="18"/>
      <c r="U20" s="18"/>
      <c r="V20" s="19"/>
      <c r="W20" s="19"/>
    </row>
    <row r="21" spans="2:23" ht="13.5" customHeight="1">
      <c r="B21" s="7"/>
      <c r="C21" s="55" t="s">
        <v>40</v>
      </c>
      <c r="D21" s="56"/>
      <c r="E21" s="33">
        <v>91123.3671</v>
      </c>
      <c r="F21" s="33">
        <v>52238.840200000006</v>
      </c>
      <c r="G21" s="33">
        <v>55864.1912</v>
      </c>
      <c r="H21" s="10">
        <v>50152.5361</v>
      </c>
      <c r="I21" s="33">
        <v>111232.5837</v>
      </c>
      <c r="J21" s="33">
        <v>126599.42249999996</v>
      </c>
      <c r="K21" s="33">
        <v>192581.6399</v>
      </c>
      <c r="L21" s="27">
        <v>68948.061</v>
      </c>
      <c r="M21" s="34">
        <f t="shared" si="0"/>
        <v>0.8192146947315763</v>
      </c>
      <c r="N21" s="34">
        <f t="shared" si="1"/>
        <v>0.4126309517723118</v>
      </c>
      <c r="O21" s="34">
        <f t="shared" si="2"/>
        <v>0.29008056650160446</v>
      </c>
      <c r="P21" s="14">
        <f t="shared" si="3"/>
        <v>0.7273958886240469</v>
      </c>
      <c r="Q21" s="34">
        <f t="shared" si="4"/>
        <v>0.5036908571415634</v>
      </c>
      <c r="R21" s="34">
        <f t="shared" si="5"/>
        <v>0.7030024414205114</v>
      </c>
      <c r="S21" s="28">
        <f t="shared" si="6"/>
        <v>2.5075650444168023</v>
      </c>
      <c r="T21" s="18"/>
      <c r="U21" s="18"/>
      <c r="V21" s="19"/>
      <c r="W21" s="19"/>
    </row>
    <row r="22" spans="2:23" ht="13.5" customHeight="1">
      <c r="B22" s="7"/>
      <c r="C22" s="55" t="s">
        <v>41</v>
      </c>
      <c r="D22" s="56"/>
      <c r="E22" s="33">
        <v>561385.2466</v>
      </c>
      <c r="F22" s="33">
        <v>521579.8676999999</v>
      </c>
      <c r="G22" s="33">
        <v>531766.653</v>
      </c>
      <c r="H22" s="10">
        <v>593351.0678</v>
      </c>
      <c r="I22" s="33">
        <v>226849.5074</v>
      </c>
      <c r="J22" s="33">
        <v>292661.0698999999</v>
      </c>
      <c r="K22" s="33">
        <v>305979.3921</v>
      </c>
      <c r="L22" s="27">
        <v>314568.7972</v>
      </c>
      <c r="M22" s="34">
        <f t="shared" si="0"/>
        <v>2.4747033971297925</v>
      </c>
      <c r="N22" s="34">
        <f t="shared" si="1"/>
        <v>1.782197638648078</v>
      </c>
      <c r="O22" s="34">
        <f t="shared" si="2"/>
        <v>1.7379165614728995</v>
      </c>
      <c r="P22" s="14">
        <f t="shared" si="3"/>
        <v>1.8862362481004522</v>
      </c>
      <c r="Q22" s="34">
        <f t="shared" si="4"/>
        <v>0.7201661583829013</v>
      </c>
      <c r="R22" s="34">
        <f t="shared" si="5"/>
        <v>0.9751536663415351</v>
      </c>
      <c r="S22" s="28">
        <f t="shared" si="6"/>
        <v>1.0853433875455163</v>
      </c>
      <c r="T22" s="18"/>
      <c r="U22" s="18"/>
      <c r="V22" s="19"/>
      <c r="W22" s="19"/>
    </row>
    <row r="23" spans="2:23" ht="13.5" customHeight="1">
      <c r="B23" s="7"/>
      <c r="C23" s="55" t="s">
        <v>42</v>
      </c>
      <c r="D23" s="56"/>
      <c r="E23" s="33">
        <v>202784.1933</v>
      </c>
      <c r="F23" s="33">
        <v>162045.5613</v>
      </c>
      <c r="G23" s="33">
        <v>128157.5828</v>
      </c>
      <c r="H23" s="10">
        <v>177032.6909</v>
      </c>
      <c r="I23" s="33">
        <v>471404.4276</v>
      </c>
      <c r="J23" s="33">
        <v>473421.9871999999</v>
      </c>
      <c r="K23" s="33">
        <v>580417.9521</v>
      </c>
      <c r="L23" s="27">
        <v>652377.9115</v>
      </c>
      <c r="M23" s="34">
        <f t="shared" si="0"/>
        <v>0.43017031963914465</v>
      </c>
      <c r="N23" s="34">
        <f t="shared" si="1"/>
        <v>0.3422856683492879</v>
      </c>
      <c r="O23" s="34">
        <f t="shared" si="2"/>
        <v>0.22080223800162505</v>
      </c>
      <c r="P23" s="14">
        <f t="shared" si="3"/>
        <v>0.27136524364068687</v>
      </c>
      <c r="Q23" s="34">
        <f t="shared" si="4"/>
        <v>0.7956980124440473</v>
      </c>
      <c r="R23" s="34">
        <f t="shared" si="5"/>
        <v>0.6450817501839013</v>
      </c>
      <c r="S23" s="28">
        <f t="shared" si="6"/>
        <v>1.2289967986587604</v>
      </c>
      <c r="T23" s="18"/>
      <c r="U23" s="18"/>
      <c r="V23" s="19"/>
      <c r="W23" s="19"/>
    </row>
    <row r="24" spans="2:23" ht="13.5" customHeight="1">
      <c r="B24" s="7"/>
      <c r="C24" s="55" t="s">
        <v>43</v>
      </c>
      <c r="D24" s="56"/>
      <c r="E24" s="33">
        <v>1122313.4055</v>
      </c>
      <c r="F24" s="33">
        <v>1012967.7929999996</v>
      </c>
      <c r="G24" s="33">
        <v>1222712.8971</v>
      </c>
      <c r="H24" s="10">
        <v>1166858.2705</v>
      </c>
      <c r="I24" s="33">
        <v>473206.892</v>
      </c>
      <c r="J24" s="33">
        <v>340932.3259000001</v>
      </c>
      <c r="K24" s="33">
        <v>489187.558</v>
      </c>
      <c r="L24" s="27">
        <v>1140284.097</v>
      </c>
      <c r="M24" s="34">
        <f t="shared" si="0"/>
        <v>2.371718215591839</v>
      </c>
      <c r="N24" s="34">
        <f t="shared" si="1"/>
        <v>2.9711696898378483</v>
      </c>
      <c r="O24" s="34">
        <f t="shared" si="2"/>
        <v>2.499476687630718</v>
      </c>
      <c r="P24" s="14">
        <f t="shared" si="3"/>
        <v>1.023304870750995</v>
      </c>
      <c r="Q24" s="34">
        <f t="shared" si="4"/>
        <v>1.2527498715088385</v>
      </c>
      <c r="R24" s="34">
        <f t="shared" si="5"/>
        <v>0.8412433312643033</v>
      </c>
      <c r="S24" s="28">
        <f t="shared" si="6"/>
        <v>0.40940764753481146</v>
      </c>
      <c r="T24" s="18"/>
      <c r="U24" s="18"/>
      <c r="V24" s="19"/>
      <c r="W24" s="19"/>
    </row>
    <row r="25" spans="2:23" ht="13.5" customHeight="1">
      <c r="B25" s="7"/>
      <c r="C25" s="55" t="s">
        <v>83</v>
      </c>
      <c r="D25" s="56"/>
      <c r="E25" s="33">
        <v>2519412.2103</v>
      </c>
      <c r="F25" s="33">
        <v>2223235.6992000006</v>
      </c>
      <c r="G25" s="33">
        <v>2193224.7533</v>
      </c>
      <c r="H25" s="10">
        <v>1340088.1551</v>
      </c>
      <c r="I25" s="33">
        <v>73723.6592</v>
      </c>
      <c r="J25" s="33">
        <v>58502.95810000002</v>
      </c>
      <c r="K25" s="33">
        <v>75228.4196</v>
      </c>
      <c r="L25" s="27">
        <v>59316.2813</v>
      </c>
      <c r="M25" s="34">
        <f t="shared" si="0"/>
        <v>34.17372709980733</v>
      </c>
      <c r="N25" s="34">
        <f t="shared" si="1"/>
        <v>38.0021074387348</v>
      </c>
      <c r="O25" s="34">
        <f t="shared" si="2"/>
        <v>29.154204819956103</v>
      </c>
      <c r="P25" s="14">
        <f t="shared" si="3"/>
        <v>22.59224829557884</v>
      </c>
      <c r="Q25" s="34">
        <f t="shared" si="4"/>
        <v>1.1120270062362922</v>
      </c>
      <c r="R25" s="34">
        <f t="shared" si="5"/>
        <v>0.7671733697126438</v>
      </c>
      <c r="S25" s="28">
        <f t="shared" si="6"/>
        <v>0.7749224660764683</v>
      </c>
      <c r="T25" s="18"/>
      <c r="U25" s="18"/>
      <c r="V25" s="19"/>
      <c r="W25" s="19"/>
    </row>
    <row r="26" spans="2:23" ht="13.5" customHeight="1">
      <c r="B26" s="7" t="s">
        <v>4</v>
      </c>
      <c r="C26" s="55" t="s">
        <v>44</v>
      </c>
      <c r="D26" s="56"/>
      <c r="E26" s="33">
        <v>240155.9562</v>
      </c>
      <c r="F26" s="33">
        <v>233382.88649999996</v>
      </c>
      <c r="G26" s="33">
        <v>209592.6047</v>
      </c>
      <c r="H26" s="10">
        <v>224764.5087</v>
      </c>
      <c r="I26" s="33">
        <v>352480.068</v>
      </c>
      <c r="J26" s="33">
        <v>398090.3909000002</v>
      </c>
      <c r="K26" s="33">
        <v>450179.0124</v>
      </c>
      <c r="L26" s="27">
        <v>492436.4611</v>
      </c>
      <c r="M26" s="34">
        <f t="shared" si="0"/>
        <v>0.6813320184674952</v>
      </c>
      <c r="N26" s="34">
        <f t="shared" si="1"/>
        <v>0.5862560158067857</v>
      </c>
      <c r="O26" s="34">
        <f t="shared" si="2"/>
        <v>0.46557613510815904</v>
      </c>
      <c r="P26" s="14">
        <f t="shared" si="3"/>
        <v>0.4564335228100761</v>
      </c>
      <c r="Q26" s="34">
        <f t="shared" si="4"/>
        <v>0.8604556954852028</v>
      </c>
      <c r="R26" s="34">
        <f t="shared" si="5"/>
        <v>0.7941515695450032</v>
      </c>
      <c r="S26" s="28">
        <f t="shared" si="6"/>
        <v>0.9803627986731772</v>
      </c>
      <c r="T26" s="18"/>
      <c r="U26" s="18"/>
      <c r="V26" s="19"/>
      <c r="W26" s="19"/>
    </row>
    <row r="27" spans="2:23" ht="13.5" customHeight="1">
      <c r="B27" s="7"/>
      <c r="C27" s="55" t="s">
        <v>45</v>
      </c>
      <c r="D27" s="56"/>
      <c r="E27" s="33">
        <v>74259.3591</v>
      </c>
      <c r="F27" s="33">
        <v>66438.2971</v>
      </c>
      <c r="G27" s="33">
        <v>64633.1778</v>
      </c>
      <c r="H27" s="10">
        <v>446679.7441</v>
      </c>
      <c r="I27" s="33">
        <v>77908.5925</v>
      </c>
      <c r="J27" s="33">
        <v>84392.24020000001</v>
      </c>
      <c r="K27" s="33">
        <v>149612.4908</v>
      </c>
      <c r="L27" s="27">
        <v>142057.2223</v>
      </c>
      <c r="M27" s="34">
        <f t="shared" si="0"/>
        <v>0.9531600651109183</v>
      </c>
      <c r="N27" s="34">
        <f t="shared" si="1"/>
        <v>0.7872559958421389</v>
      </c>
      <c r="O27" s="34">
        <f t="shared" si="2"/>
        <v>0.43200388854163774</v>
      </c>
      <c r="P27" s="14">
        <f t="shared" si="3"/>
        <v>3.144364903578718</v>
      </c>
      <c r="Q27" s="34">
        <f t="shared" si="4"/>
        <v>0.8259431176971589</v>
      </c>
      <c r="R27" s="34">
        <f t="shared" si="5"/>
        <v>0.5487463935787711</v>
      </c>
      <c r="S27" s="28">
        <f t="shared" si="6"/>
        <v>7.278556945849471</v>
      </c>
      <c r="T27" s="18"/>
      <c r="U27" s="18"/>
      <c r="V27" s="19"/>
      <c r="W27" s="19"/>
    </row>
    <row r="28" spans="2:23" ht="13.5" customHeight="1">
      <c r="B28" s="7"/>
      <c r="C28" s="55" t="s">
        <v>80</v>
      </c>
      <c r="D28" s="56"/>
      <c r="E28" s="33">
        <v>3459.0406</v>
      </c>
      <c r="F28" s="33">
        <v>1707.9972999999998</v>
      </c>
      <c r="G28" s="33">
        <v>1588.4174</v>
      </c>
      <c r="H28" s="10">
        <v>1377.9054</v>
      </c>
      <c r="I28" s="33">
        <v>34930.6776</v>
      </c>
      <c r="J28" s="33">
        <v>33290.73860000001</v>
      </c>
      <c r="K28" s="33">
        <v>41542.9314</v>
      </c>
      <c r="L28" s="27">
        <v>27130.5733</v>
      </c>
      <c r="M28" s="34">
        <f t="shared" si="0"/>
        <v>0.09902586601984496</v>
      </c>
      <c r="N28" s="34">
        <f t="shared" si="1"/>
        <v>0.05130547929627489</v>
      </c>
      <c r="O28" s="34">
        <f t="shared" si="2"/>
        <v>0.03823556370410587</v>
      </c>
      <c r="P28" s="14">
        <f t="shared" si="3"/>
        <v>0.050787920504429596</v>
      </c>
      <c r="Q28" s="34">
        <f t="shared" si="4"/>
        <v>0.5181017986350474</v>
      </c>
      <c r="R28" s="34">
        <f t="shared" si="5"/>
        <v>0.7452530261593721</v>
      </c>
      <c r="S28" s="28">
        <f t="shared" si="6"/>
        <v>1.328290093941411</v>
      </c>
      <c r="T28" s="18"/>
      <c r="U28" s="18"/>
      <c r="V28" s="19"/>
      <c r="W28" s="19"/>
    </row>
    <row r="29" spans="2:23" ht="13.5" customHeight="1">
      <c r="B29" s="7"/>
      <c r="C29" s="55" t="s">
        <v>46</v>
      </c>
      <c r="D29" s="56"/>
      <c r="E29" s="33">
        <v>8954929.7219</v>
      </c>
      <c r="F29" s="33">
        <v>7478802.181900001</v>
      </c>
      <c r="G29" s="33">
        <v>6010587.9496</v>
      </c>
      <c r="H29" s="10">
        <v>5495079.7939</v>
      </c>
      <c r="I29" s="33">
        <v>655947.1433</v>
      </c>
      <c r="J29" s="33">
        <v>614019.3258999999</v>
      </c>
      <c r="K29" s="33">
        <v>632646.86</v>
      </c>
      <c r="L29" s="27">
        <v>561043.7191</v>
      </c>
      <c r="M29" s="34">
        <f t="shared" si="0"/>
        <v>13.651907494937328</v>
      </c>
      <c r="N29" s="34">
        <f t="shared" si="1"/>
        <v>12.180076206783774</v>
      </c>
      <c r="O29" s="34">
        <f t="shared" si="2"/>
        <v>9.500699884292478</v>
      </c>
      <c r="P29" s="14">
        <f t="shared" si="3"/>
        <v>9.794387864665786</v>
      </c>
      <c r="Q29" s="34">
        <f t="shared" si="4"/>
        <v>0.8921885979157588</v>
      </c>
      <c r="R29" s="34">
        <f t="shared" si="5"/>
        <v>0.7800197406811791</v>
      </c>
      <c r="S29" s="28">
        <f t="shared" si="6"/>
        <v>1.030912246881818</v>
      </c>
      <c r="T29" s="18"/>
      <c r="U29" s="18"/>
      <c r="V29" s="19"/>
      <c r="W29" s="19"/>
    </row>
    <row r="30" spans="2:23" ht="13.5" customHeight="1">
      <c r="B30" s="7"/>
      <c r="C30" s="55" t="s">
        <v>47</v>
      </c>
      <c r="D30" s="56"/>
      <c r="E30" s="33">
        <v>1842938.3864</v>
      </c>
      <c r="F30" s="33">
        <v>1610548.2274</v>
      </c>
      <c r="G30" s="33">
        <v>1988794.8992</v>
      </c>
      <c r="H30" s="10">
        <v>1852064.2444</v>
      </c>
      <c r="I30" s="33">
        <v>116381.1235</v>
      </c>
      <c r="J30" s="33">
        <v>114307.58320000001</v>
      </c>
      <c r="K30" s="33">
        <v>180491.6908</v>
      </c>
      <c r="L30" s="27">
        <v>327014.0854</v>
      </c>
      <c r="M30" s="34">
        <f t="shared" si="0"/>
        <v>15.835372017181118</v>
      </c>
      <c r="N30" s="34">
        <f t="shared" si="1"/>
        <v>14.089600902348531</v>
      </c>
      <c r="O30" s="34">
        <f t="shared" si="2"/>
        <v>11.018761530710863</v>
      </c>
      <c r="P30" s="14">
        <f t="shared" si="3"/>
        <v>5.663561073017927</v>
      </c>
      <c r="Q30" s="34">
        <f t="shared" si="4"/>
        <v>0.8897549667328021</v>
      </c>
      <c r="R30" s="34">
        <f t="shared" si="5"/>
        <v>0.7820492295757077</v>
      </c>
      <c r="S30" s="28">
        <f t="shared" si="6"/>
        <v>0.5139925260414043</v>
      </c>
      <c r="T30" s="18"/>
      <c r="U30" s="18"/>
      <c r="V30" s="19"/>
      <c r="W30" s="19"/>
    </row>
    <row r="31" spans="2:23" ht="13.5" customHeight="1">
      <c r="B31" s="7"/>
      <c r="C31" s="55" t="s">
        <v>48</v>
      </c>
      <c r="D31" s="56"/>
      <c r="E31" s="33">
        <v>234514.9012</v>
      </c>
      <c r="F31" s="33">
        <v>210813.17920000004</v>
      </c>
      <c r="G31" s="33">
        <v>188495.091</v>
      </c>
      <c r="H31" s="10">
        <v>219767.4371</v>
      </c>
      <c r="I31" s="33">
        <v>94271.8509</v>
      </c>
      <c r="J31" s="33">
        <v>84965.69080000001</v>
      </c>
      <c r="K31" s="33">
        <v>86264.283</v>
      </c>
      <c r="L31" s="27">
        <v>133725.2679</v>
      </c>
      <c r="M31" s="34">
        <f t="shared" si="0"/>
        <v>2.4876450282997467</v>
      </c>
      <c r="N31" s="34">
        <f t="shared" si="1"/>
        <v>2.4811565375985856</v>
      </c>
      <c r="O31" s="34">
        <f t="shared" si="2"/>
        <v>2.1850884797825305</v>
      </c>
      <c r="P31" s="14">
        <f t="shared" si="3"/>
        <v>1.6434249155091802</v>
      </c>
      <c r="Q31" s="34">
        <f t="shared" si="4"/>
        <v>0.9973917135976608</v>
      </c>
      <c r="R31" s="34">
        <f t="shared" si="5"/>
        <v>0.8806733660978087</v>
      </c>
      <c r="S31" s="28">
        <f t="shared" si="6"/>
        <v>0.7521090933913765</v>
      </c>
      <c r="T31" s="18"/>
      <c r="U31" s="18"/>
      <c r="V31" s="19"/>
      <c r="W31" s="19"/>
    </row>
    <row r="32" spans="2:23" ht="13.5" customHeight="1">
      <c r="B32" s="7" t="s">
        <v>5</v>
      </c>
      <c r="C32" s="55" t="s">
        <v>49</v>
      </c>
      <c r="D32" s="56"/>
      <c r="E32" s="33">
        <v>644981.314</v>
      </c>
      <c r="F32" s="33">
        <v>531208.9043000002</v>
      </c>
      <c r="G32" s="33">
        <v>466179.0667</v>
      </c>
      <c r="H32" s="10">
        <v>408370.642</v>
      </c>
      <c r="I32" s="33">
        <v>627509.7729</v>
      </c>
      <c r="J32" s="33">
        <v>737281.8029</v>
      </c>
      <c r="K32" s="33">
        <v>628970.1316</v>
      </c>
      <c r="L32" s="27">
        <v>579115.4604</v>
      </c>
      <c r="M32" s="34">
        <f t="shared" si="0"/>
        <v>1.0278426597553314</v>
      </c>
      <c r="N32" s="34">
        <f t="shared" si="1"/>
        <v>0.7204964264824665</v>
      </c>
      <c r="O32" s="34">
        <f t="shared" si="2"/>
        <v>0.7411783855524501</v>
      </c>
      <c r="P32" s="14">
        <f t="shared" si="3"/>
        <v>0.7051627351097395</v>
      </c>
      <c r="Q32" s="34">
        <f t="shared" si="4"/>
        <v>0.7009792983820832</v>
      </c>
      <c r="R32" s="34">
        <f t="shared" si="5"/>
        <v>1.0287051514897234</v>
      </c>
      <c r="S32" s="28">
        <f t="shared" si="6"/>
        <v>0.95140758129925</v>
      </c>
      <c r="T32" s="18"/>
      <c r="U32" s="18"/>
      <c r="V32" s="19"/>
      <c r="W32" s="19"/>
    </row>
    <row r="33" spans="2:23" ht="13.5" customHeight="1">
      <c r="B33" s="7"/>
      <c r="C33" s="55" t="s">
        <v>50</v>
      </c>
      <c r="D33" s="56"/>
      <c r="E33" s="33">
        <v>282227.1499</v>
      </c>
      <c r="F33" s="33">
        <v>246283.21329999994</v>
      </c>
      <c r="G33" s="33">
        <v>278292.6199</v>
      </c>
      <c r="H33" s="10">
        <v>249580.757</v>
      </c>
      <c r="I33" s="33">
        <v>531805.205</v>
      </c>
      <c r="J33" s="33">
        <v>599302.8775999998</v>
      </c>
      <c r="K33" s="33">
        <v>891059.2579000001</v>
      </c>
      <c r="L33" s="27">
        <v>940824.9875</v>
      </c>
      <c r="M33" s="34">
        <f>+E33/I33</f>
        <v>0.5306964791741744</v>
      </c>
      <c r="N33" s="34">
        <f>+F33/J33</f>
        <v>0.41094949232728334</v>
      </c>
      <c r="O33" s="34">
        <f>+G33/K33</f>
        <v>0.3123166247729302</v>
      </c>
      <c r="P33" s="14">
        <f>+H33/L33</f>
        <v>0.2652786228214416</v>
      </c>
      <c r="Q33" s="34">
        <f>+N33/M33</f>
        <v>0.7743588066888416</v>
      </c>
      <c r="R33" s="34">
        <f>+O33/N33</f>
        <v>0.7599878588588177</v>
      </c>
      <c r="S33" s="28">
        <f>+P33/O33</f>
        <v>0.8493900157070166</v>
      </c>
      <c r="T33" s="18"/>
      <c r="U33" s="18"/>
      <c r="V33" s="19"/>
      <c r="W33" s="19"/>
    </row>
    <row r="34" spans="2:23" ht="13.5" customHeight="1">
      <c r="B34" s="7"/>
      <c r="C34" s="57" t="s">
        <v>51</v>
      </c>
      <c r="D34" s="56"/>
      <c r="E34" s="33">
        <v>300661.3352</v>
      </c>
      <c r="F34" s="33">
        <v>248307.13749999992</v>
      </c>
      <c r="G34" s="33">
        <f>SUM(G35:G37)</f>
        <v>215276.0959</v>
      </c>
      <c r="H34" s="10">
        <f>SUM(H35:H37)</f>
        <v>209004.1772</v>
      </c>
      <c r="I34" s="33">
        <v>423503.5902</v>
      </c>
      <c r="J34" s="33">
        <v>515225.71439999994</v>
      </c>
      <c r="K34" s="33">
        <f>SUM(K35:K37)</f>
        <v>574096.3434</v>
      </c>
      <c r="L34" s="27">
        <f>SUM(L35:L37)</f>
        <v>811245.1476</v>
      </c>
      <c r="M34" s="34">
        <f t="shared" si="0"/>
        <v>0.7099381024326438</v>
      </c>
      <c r="N34" s="34">
        <f t="shared" si="1"/>
        <v>0.4819385573353284</v>
      </c>
      <c r="O34" s="34">
        <f t="shared" si="2"/>
        <v>0.37498252405695426</v>
      </c>
      <c r="P34" s="14">
        <f t="shared" si="3"/>
        <v>0.25763380874242653</v>
      </c>
      <c r="Q34" s="34">
        <f t="shared" si="4"/>
        <v>0.6788458820338537</v>
      </c>
      <c r="R34" s="34">
        <f t="shared" si="5"/>
        <v>0.7780712257808516</v>
      </c>
      <c r="S34" s="28">
        <f t="shared" si="6"/>
        <v>0.6870555084942993</v>
      </c>
      <c r="T34" s="18"/>
      <c r="U34" s="18"/>
      <c r="V34" s="19"/>
      <c r="W34" s="19"/>
    </row>
    <row r="35" spans="2:23" ht="13.5" customHeight="1">
      <c r="B35" s="7"/>
      <c r="C35" s="25"/>
      <c r="D35" s="24" t="s">
        <v>52</v>
      </c>
      <c r="E35" s="33" t="s">
        <v>18</v>
      </c>
      <c r="F35" s="33" t="s">
        <v>18</v>
      </c>
      <c r="G35" s="33">
        <v>35987.1047</v>
      </c>
      <c r="H35" s="10">
        <v>28465.6959</v>
      </c>
      <c r="I35" s="33" t="s">
        <v>19</v>
      </c>
      <c r="J35" s="33" t="s">
        <v>19</v>
      </c>
      <c r="K35" s="33">
        <v>149878.0099</v>
      </c>
      <c r="L35" s="27">
        <v>266703.2388</v>
      </c>
      <c r="M35" s="34" t="s">
        <v>19</v>
      </c>
      <c r="N35" s="34" t="s">
        <v>19</v>
      </c>
      <c r="O35" s="34">
        <f aca="true" t="shared" si="9" ref="O35:P37">+G35/K35</f>
        <v>0.24010930438702072</v>
      </c>
      <c r="P35" s="14">
        <f t="shared" si="9"/>
        <v>0.10673172184964107</v>
      </c>
      <c r="Q35" s="34" t="s">
        <v>19</v>
      </c>
      <c r="R35" s="34" t="s">
        <v>19</v>
      </c>
      <c r="S35" s="28">
        <f>+P35/O35</f>
        <v>0.44451306092497483</v>
      </c>
      <c r="T35" s="18"/>
      <c r="U35" s="18"/>
      <c r="V35" s="19"/>
      <c r="W35" s="19"/>
    </row>
    <row r="36" spans="2:23" ht="13.5" customHeight="1">
      <c r="B36" s="7"/>
      <c r="C36" s="25"/>
      <c r="D36" s="24" t="s">
        <v>51</v>
      </c>
      <c r="E36" s="33" t="s">
        <v>18</v>
      </c>
      <c r="F36" s="33" t="s">
        <v>18</v>
      </c>
      <c r="G36" s="33">
        <v>158758.6329</v>
      </c>
      <c r="H36" s="10">
        <v>157625.915</v>
      </c>
      <c r="I36" s="33" t="s">
        <v>19</v>
      </c>
      <c r="J36" s="33" t="s">
        <v>19</v>
      </c>
      <c r="K36" s="33">
        <v>349104.8774</v>
      </c>
      <c r="L36" s="27">
        <v>466569.7717</v>
      </c>
      <c r="M36" s="34" t="s">
        <v>19</v>
      </c>
      <c r="N36" s="34" t="s">
        <v>19</v>
      </c>
      <c r="O36" s="34">
        <f t="shared" si="9"/>
        <v>0.45475913737548945</v>
      </c>
      <c r="P36" s="14">
        <f t="shared" si="9"/>
        <v>0.33783996426873536</v>
      </c>
      <c r="Q36" s="34" t="s">
        <v>19</v>
      </c>
      <c r="R36" s="34" t="s">
        <v>19</v>
      </c>
      <c r="S36" s="28">
        <f>+P36/O36</f>
        <v>0.7428986830665587</v>
      </c>
      <c r="T36" s="18"/>
      <c r="U36" s="18"/>
      <c r="V36" s="19"/>
      <c r="W36" s="19"/>
    </row>
    <row r="37" spans="2:23" ht="13.5" customHeight="1">
      <c r="B37" s="7"/>
      <c r="C37" s="26"/>
      <c r="D37" s="24" t="s">
        <v>53</v>
      </c>
      <c r="E37" s="33" t="s">
        <v>18</v>
      </c>
      <c r="F37" s="33" t="s">
        <v>18</v>
      </c>
      <c r="G37" s="33">
        <v>20530.3583</v>
      </c>
      <c r="H37" s="10">
        <v>22912.5663</v>
      </c>
      <c r="I37" s="33" t="s">
        <v>19</v>
      </c>
      <c r="J37" s="33" t="s">
        <v>19</v>
      </c>
      <c r="K37" s="33">
        <v>75113.4561</v>
      </c>
      <c r="L37" s="27">
        <v>77972.1371</v>
      </c>
      <c r="M37" s="34" t="s">
        <v>19</v>
      </c>
      <c r="N37" s="34" t="s">
        <v>19</v>
      </c>
      <c r="O37" s="34">
        <f t="shared" si="9"/>
        <v>0.27332463936511636</v>
      </c>
      <c r="P37" s="14">
        <f t="shared" si="9"/>
        <v>0.2938558201965712</v>
      </c>
      <c r="Q37" s="34" t="s">
        <v>19</v>
      </c>
      <c r="R37" s="34" t="s">
        <v>19</v>
      </c>
      <c r="S37" s="28">
        <f>+P37/O37</f>
        <v>1.0751164654571392</v>
      </c>
      <c r="T37" s="18"/>
      <c r="U37" s="18"/>
      <c r="V37" s="19"/>
      <c r="W37" s="19"/>
    </row>
    <row r="38" spans="2:23" ht="13.5" customHeight="1">
      <c r="B38" s="7"/>
      <c r="C38" s="55" t="s">
        <v>54</v>
      </c>
      <c r="D38" s="56"/>
      <c r="E38" s="33">
        <v>629029.6179</v>
      </c>
      <c r="F38" s="33">
        <v>634461.0538999999</v>
      </c>
      <c r="G38" s="33">
        <v>648954.8447</v>
      </c>
      <c r="H38" s="10">
        <v>658210.7059</v>
      </c>
      <c r="I38" s="33">
        <v>140625.9552</v>
      </c>
      <c r="J38" s="33">
        <v>158416.0132</v>
      </c>
      <c r="K38" s="33">
        <v>195942.4721</v>
      </c>
      <c r="L38" s="27">
        <v>238807.5748</v>
      </c>
      <c r="M38" s="34">
        <f t="shared" si="0"/>
        <v>4.473069121595556</v>
      </c>
      <c r="N38" s="34">
        <f t="shared" si="1"/>
        <v>4.0050310639934725</v>
      </c>
      <c r="O38" s="34">
        <f t="shared" si="2"/>
        <v>3.31196619979768</v>
      </c>
      <c r="P38" s="14">
        <f t="shared" si="3"/>
        <v>2.7562388104784685</v>
      </c>
      <c r="Q38" s="34">
        <f t="shared" si="4"/>
        <v>0.8953653420327355</v>
      </c>
      <c r="R38" s="34">
        <f t="shared" si="5"/>
        <v>0.8269514385477131</v>
      </c>
      <c r="S38" s="28">
        <f t="shared" si="6"/>
        <v>0.832206201454242</v>
      </c>
      <c r="T38" s="18"/>
      <c r="U38" s="18"/>
      <c r="V38" s="19"/>
      <c r="W38" s="19"/>
    </row>
    <row r="39" spans="2:23" ht="13.5" customHeight="1">
      <c r="B39" s="7"/>
      <c r="C39" s="55" t="s">
        <v>55</v>
      </c>
      <c r="D39" s="56"/>
      <c r="E39" s="33">
        <v>56388.1033</v>
      </c>
      <c r="F39" s="33">
        <v>54308.0581</v>
      </c>
      <c r="G39" s="33">
        <v>38400.2803</v>
      </c>
      <c r="H39" s="10">
        <v>37013.3677</v>
      </c>
      <c r="I39" s="33">
        <v>193694.2928</v>
      </c>
      <c r="J39" s="33">
        <v>203003.53449999998</v>
      </c>
      <c r="K39" s="33">
        <v>433153.1371</v>
      </c>
      <c r="L39" s="27">
        <v>379643.5173</v>
      </c>
      <c r="M39" s="34">
        <f t="shared" si="0"/>
        <v>0.29111907472784354</v>
      </c>
      <c r="N39" s="34">
        <f t="shared" si="1"/>
        <v>0.2675227218765494</v>
      </c>
      <c r="O39" s="34">
        <f t="shared" si="2"/>
        <v>0.08865289665704236</v>
      </c>
      <c r="P39" s="14">
        <f t="shared" si="3"/>
        <v>0.09749506053267198</v>
      </c>
      <c r="Q39" s="34">
        <f t="shared" si="4"/>
        <v>0.9189460433901369</v>
      </c>
      <c r="R39" s="34">
        <f t="shared" si="5"/>
        <v>0.33138454945128726</v>
      </c>
      <c r="S39" s="28">
        <f t="shared" si="6"/>
        <v>1.0997391423072833</v>
      </c>
      <c r="T39" s="18"/>
      <c r="U39" s="18"/>
      <c r="V39" s="19"/>
      <c r="W39" s="19"/>
    </row>
    <row r="40" spans="2:23" ht="13.5" customHeight="1">
      <c r="B40" s="23"/>
      <c r="C40" s="58" t="s">
        <v>2</v>
      </c>
      <c r="D40" s="59"/>
      <c r="E40" s="35">
        <f aca="true" t="shared" si="10" ref="E40:L40">SUM(E15:E17,E20:E34,E38:E39)</f>
        <v>20125995.2981</v>
      </c>
      <c r="F40" s="35">
        <f t="shared" si="10"/>
        <v>17103429.9521</v>
      </c>
      <c r="G40" s="35">
        <f t="shared" si="10"/>
        <v>16092487.335499998</v>
      </c>
      <c r="H40" s="35">
        <f t="shared" si="10"/>
        <v>14978747.819500001</v>
      </c>
      <c r="I40" s="35">
        <f t="shared" si="10"/>
        <v>6621539.496099999</v>
      </c>
      <c r="J40" s="35">
        <f t="shared" si="10"/>
        <v>6598324.9147</v>
      </c>
      <c r="K40" s="35">
        <f t="shared" si="10"/>
        <v>7810581.6069</v>
      </c>
      <c r="L40" s="36">
        <f t="shared" si="10"/>
        <v>9260095.5633</v>
      </c>
      <c r="M40" s="37">
        <f t="shared" si="0"/>
        <v>3.03947372207837</v>
      </c>
      <c r="N40" s="37">
        <f t="shared" si="1"/>
        <v>2.592086654295597</v>
      </c>
      <c r="O40" s="37">
        <f t="shared" si="2"/>
        <v>2.0603443053822805</v>
      </c>
      <c r="P40" s="37">
        <f t="shared" si="3"/>
        <v>1.6175586652544283</v>
      </c>
      <c r="Q40" s="37">
        <f t="shared" si="4"/>
        <v>0.8528077197927366</v>
      </c>
      <c r="R40" s="37">
        <f t="shared" si="5"/>
        <v>0.7948593469928504</v>
      </c>
      <c r="S40" s="38">
        <f t="shared" si="6"/>
        <v>0.785091434003941</v>
      </c>
      <c r="T40" s="18"/>
      <c r="U40" s="18"/>
      <c r="V40" s="19"/>
      <c r="W40" s="19"/>
    </row>
    <row r="41" spans="2:23" ht="13.5" customHeight="1">
      <c r="B41" s="7"/>
      <c r="C41" s="53" t="s">
        <v>56</v>
      </c>
      <c r="D41" s="54"/>
      <c r="E41" s="8">
        <v>64464.0296</v>
      </c>
      <c r="F41" s="8">
        <v>7968.553700000001</v>
      </c>
      <c r="G41" s="8">
        <v>3106.4276</v>
      </c>
      <c r="H41" s="11">
        <v>1584.2196</v>
      </c>
      <c r="I41" s="8">
        <v>282783.6535</v>
      </c>
      <c r="J41" s="8">
        <v>43206.3478</v>
      </c>
      <c r="K41" s="8">
        <v>41235.8946</v>
      </c>
      <c r="L41" s="29">
        <v>40704.9785</v>
      </c>
      <c r="M41" s="15">
        <f aca="true" t="shared" si="11" ref="M41:M67">+E41/I41</f>
        <v>0.2279623620465035</v>
      </c>
      <c r="N41" s="15">
        <f t="shared" si="1"/>
        <v>0.18443016144030577</v>
      </c>
      <c r="O41" s="15">
        <f aca="true" t="shared" si="12" ref="O41:O67">+G41/K41</f>
        <v>0.07533309584121403</v>
      </c>
      <c r="P41" s="16">
        <f aca="true" t="shared" si="13" ref="P41:P67">+H41/L41</f>
        <v>0.038919553783820324</v>
      </c>
      <c r="Q41" s="15">
        <f aca="true" t="shared" si="14" ref="Q41:Q67">+N41/M41</f>
        <v>0.80903777178218</v>
      </c>
      <c r="R41" s="15">
        <f t="shared" si="5"/>
        <v>0.4084640779626329</v>
      </c>
      <c r="S41" s="30">
        <f aca="true" t="shared" si="15" ref="S41:S67">+P41/O41</f>
        <v>0.5166328736290671</v>
      </c>
      <c r="T41" s="18"/>
      <c r="U41" s="18"/>
      <c r="V41" s="19"/>
      <c r="W41" s="19"/>
    </row>
    <row r="42" spans="2:23" ht="13.5" customHeight="1">
      <c r="B42" s="7"/>
      <c r="C42" s="55" t="s">
        <v>57</v>
      </c>
      <c r="D42" s="56"/>
      <c r="E42" s="33">
        <v>8295.3819</v>
      </c>
      <c r="F42" s="33">
        <v>4795.635499999999</v>
      </c>
      <c r="G42" s="33">
        <v>4623.3465</v>
      </c>
      <c r="H42" s="10">
        <v>2684.4217</v>
      </c>
      <c r="I42" s="33">
        <v>166790.4857</v>
      </c>
      <c r="J42" s="33">
        <v>146764.19010000004</v>
      </c>
      <c r="K42" s="33">
        <v>65615.3258</v>
      </c>
      <c r="L42" s="27">
        <v>69295.9005</v>
      </c>
      <c r="M42" s="34">
        <f t="shared" si="11"/>
        <v>0.049735342307957564</v>
      </c>
      <c r="N42" s="34">
        <f aca="true" t="shared" si="16" ref="N42:N67">+F42/J42</f>
        <v>0.03267578757960249</v>
      </c>
      <c r="O42" s="34">
        <f t="shared" si="12"/>
        <v>0.07046138144756418</v>
      </c>
      <c r="P42" s="14">
        <f t="shared" si="13"/>
        <v>0.03873853547801143</v>
      </c>
      <c r="Q42" s="34">
        <f t="shared" si="14"/>
        <v>0.656993318298212</v>
      </c>
      <c r="R42" s="34">
        <f aca="true" t="shared" si="17" ref="R42:R67">+O42/N42</f>
        <v>2.1563789786523446</v>
      </c>
      <c r="S42" s="28">
        <f t="shared" si="15"/>
        <v>0.5497839338679414</v>
      </c>
      <c r="T42" s="18"/>
      <c r="U42" s="18"/>
      <c r="V42" s="19"/>
      <c r="W42" s="19"/>
    </row>
    <row r="43" spans="2:23" ht="13.5" customHeight="1">
      <c r="B43" s="7" t="s">
        <v>6</v>
      </c>
      <c r="C43" s="55" t="s">
        <v>58</v>
      </c>
      <c r="D43" s="56"/>
      <c r="E43" s="33">
        <v>43078.8256</v>
      </c>
      <c r="F43" s="33">
        <v>24294.240799999996</v>
      </c>
      <c r="G43" s="33">
        <v>23563.9989</v>
      </c>
      <c r="H43" s="10">
        <v>16443.9674</v>
      </c>
      <c r="I43" s="33">
        <v>1091876.3358</v>
      </c>
      <c r="J43" s="33">
        <v>854390.5508000004</v>
      </c>
      <c r="K43" s="33">
        <v>827694.012</v>
      </c>
      <c r="L43" s="27">
        <v>534294.832</v>
      </c>
      <c r="M43" s="34">
        <f t="shared" si="11"/>
        <v>0.0394539419781791</v>
      </c>
      <c r="N43" s="34">
        <f t="shared" si="16"/>
        <v>0.028434585070319793</v>
      </c>
      <c r="O43" s="34">
        <f t="shared" si="12"/>
        <v>0.028469456777947547</v>
      </c>
      <c r="P43" s="14">
        <f t="shared" si="13"/>
        <v>0.030776953874784997</v>
      </c>
      <c r="Q43" s="34">
        <f t="shared" si="14"/>
        <v>0.7207032718313974</v>
      </c>
      <c r="R43" s="34">
        <f t="shared" si="17"/>
        <v>1.0012263835586668</v>
      </c>
      <c r="S43" s="28">
        <f t="shared" si="15"/>
        <v>1.0810516728448727</v>
      </c>
      <c r="T43" s="18"/>
      <c r="U43" s="18"/>
      <c r="V43" s="19"/>
      <c r="W43" s="19"/>
    </row>
    <row r="44" spans="2:23" ht="13.5" customHeight="1">
      <c r="B44" s="7"/>
      <c r="C44" s="55" t="s">
        <v>59</v>
      </c>
      <c r="D44" s="56"/>
      <c r="E44" s="33">
        <v>653302.3732</v>
      </c>
      <c r="F44" s="33">
        <v>435379.4182999999</v>
      </c>
      <c r="G44" s="33">
        <v>465731.3252</v>
      </c>
      <c r="H44" s="10">
        <v>419438.5854</v>
      </c>
      <c r="I44" s="33">
        <v>475647.4137</v>
      </c>
      <c r="J44" s="33">
        <v>525847.0399</v>
      </c>
      <c r="K44" s="33">
        <v>719332.6964</v>
      </c>
      <c r="L44" s="27">
        <v>913544.297</v>
      </c>
      <c r="M44" s="34">
        <f t="shared" si="11"/>
        <v>1.3735013675740293</v>
      </c>
      <c r="N44" s="34">
        <f t="shared" si="16"/>
        <v>0.827958294455353</v>
      </c>
      <c r="O44" s="34">
        <f t="shared" si="12"/>
        <v>0.6474491254614406</v>
      </c>
      <c r="P44" s="14">
        <f t="shared" si="13"/>
        <v>0.45913327550442795</v>
      </c>
      <c r="Q44" s="34">
        <f t="shared" si="14"/>
        <v>0.6028084965927254</v>
      </c>
      <c r="R44" s="34">
        <f t="shared" si="17"/>
        <v>0.7819827759408404</v>
      </c>
      <c r="S44" s="28">
        <f t="shared" si="15"/>
        <v>0.7091418575586168</v>
      </c>
      <c r="T44" s="18"/>
      <c r="U44" s="18"/>
      <c r="V44" s="19"/>
      <c r="W44" s="19"/>
    </row>
    <row r="45" spans="2:23" ht="13.5" customHeight="1">
      <c r="B45" s="7"/>
      <c r="C45" s="55" t="s">
        <v>60</v>
      </c>
      <c r="D45" s="56"/>
      <c r="E45" s="33">
        <v>565039.6499</v>
      </c>
      <c r="F45" s="33">
        <v>459410.71099999995</v>
      </c>
      <c r="G45" s="33">
        <v>461377.0695</v>
      </c>
      <c r="H45" s="10">
        <v>404046.7975</v>
      </c>
      <c r="I45" s="33">
        <v>836435.2998</v>
      </c>
      <c r="J45" s="33">
        <v>1038867.6964000002</v>
      </c>
      <c r="K45" s="33">
        <v>1819156.5867</v>
      </c>
      <c r="L45" s="27">
        <v>1737926.6948</v>
      </c>
      <c r="M45" s="34">
        <f t="shared" si="11"/>
        <v>0.6755330030130322</v>
      </c>
      <c r="N45" s="34">
        <f t="shared" si="16"/>
        <v>0.44222253958997954</v>
      </c>
      <c r="O45" s="34">
        <f t="shared" si="12"/>
        <v>0.25362141603046423</v>
      </c>
      <c r="P45" s="14">
        <f t="shared" si="13"/>
        <v>0.23248782512457902</v>
      </c>
      <c r="Q45" s="34">
        <f t="shared" si="14"/>
        <v>0.6546275868352331</v>
      </c>
      <c r="R45" s="34">
        <f t="shared" si="17"/>
        <v>0.5735153533006645</v>
      </c>
      <c r="S45" s="28">
        <f t="shared" si="15"/>
        <v>0.916672687832692</v>
      </c>
      <c r="T45" s="18"/>
      <c r="U45" s="18"/>
      <c r="V45" s="19"/>
      <c r="W45" s="19"/>
    </row>
    <row r="46" spans="2:23" ht="13.5" customHeight="1">
      <c r="B46" s="7"/>
      <c r="C46" s="55" t="s">
        <v>61</v>
      </c>
      <c r="D46" s="56"/>
      <c r="E46" s="33">
        <v>1851887.8937</v>
      </c>
      <c r="F46" s="33">
        <v>1728981.2569000002</v>
      </c>
      <c r="G46" s="33">
        <v>1331419.9199</v>
      </c>
      <c r="H46" s="10">
        <v>1374798.3768</v>
      </c>
      <c r="I46" s="33">
        <v>1035322.9847</v>
      </c>
      <c r="J46" s="33">
        <v>1029307.8030999994</v>
      </c>
      <c r="K46" s="33">
        <v>1711479.3488</v>
      </c>
      <c r="L46" s="27">
        <v>1977310.3708</v>
      </c>
      <c r="M46" s="34">
        <f t="shared" si="11"/>
        <v>1.7887054774859572</v>
      </c>
      <c r="N46" s="34">
        <f t="shared" si="16"/>
        <v>1.679751432654811</v>
      </c>
      <c r="O46" s="34">
        <f t="shared" si="12"/>
        <v>0.7779351359591469</v>
      </c>
      <c r="P46" s="14">
        <f t="shared" si="13"/>
        <v>0.6952870915473782</v>
      </c>
      <c r="Q46" s="34">
        <f t="shared" si="14"/>
        <v>0.9390877669898556</v>
      </c>
      <c r="R46" s="34">
        <f t="shared" si="17"/>
        <v>0.46312515104073293</v>
      </c>
      <c r="S46" s="28">
        <f t="shared" si="15"/>
        <v>0.8937597228978884</v>
      </c>
      <c r="T46" s="18"/>
      <c r="U46" s="18"/>
      <c r="V46" s="19"/>
      <c r="W46" s="19"/>
    </row>
    <row r="47" spans="2:23" ht="13.5" customHeight="1">
      <c r="B47" s="7"/>
      <c r="C47" s="55" t="s">
        <v>62</v>
      </c>
      <c r="D47" s="56"/>
      <c r="E47" s="33">
        <v>116100.3799</v>
      </c>
      <c r="F47" s="33">
        <v>100201.29690000002</v>
      </c>
      <c r="G47" s="33">
        <v>86655.2858</v>
      </c>
      <c r="H47" s="10">
        <v>88073.5692</v>
      </c>
      <c r="I47" s="33">
        <v>288700.4237</v>
      </c>
      <c r="J47" s="33">
        <v>323498.5586999998</v>
      </c>
      <c r="K47" s="33">
        <v>427436.8771</v>
      </c>
      <c r="L47" s="27">
        <v>832493.0677</v>
      </c>
      <c r="M47" s="34">
        <f t="shared" si="11"/>
        <v>0.40214828371933564</v>
      </c>
      <c r="N47" s="34">
        <f t="shared" si="16"/>
        <v>0.3097426378116351</v>
      </c>
      <c r="O47" s="34">
        <f t="shared" si="12"/>
        <v>0.2027323575539945</v>
      </c>
      <c r="P47" s="14">
        <f t="shared" si="13"/>
        <v>0.10579495808094642</v>
      </c>
      <c r="Q47" s="34">
        <f t="shared" si="14"/>
        <v>0.7702199669906048</v>
      </c>
      <c r="R47" s="34">
        <f t="shared" si="17"/>
        <v>0.6545187287947191</v>
      </c>
      <c r="S47" s="28">
        <f t="shared" si="15"/>
        <v>0.521845448636731</v>
      </c>
      <c r="T47" s="18"/>
      <c r="U47" s="18"/>
      <c r="V47" s="19"/>
      <c r="W47" s="19"/>
    </row>
    <row r="48" spans="2:23" ht="13.5" customHeight="1">
      <c r="B48" s="7"/>
      <c r="C48" s="55" t="s">
        <v>63</v>
      </c>
      <c r="D48" s="56"/>
      <c r="E48" s="33">
        <v>785576.9355</v>
      </c>
      <c r="F48" s="33">
        <v>491199.28290000005</v>
      </c>
      <c r="G48" s="33">
        <v>552273.473</v>
      </c>
      <c r="H48" s="10">
        <v>579063.2241</v>
      </c>
      <c r="I48" s="33">
        <v>378923.5339</v>
      </c>
      <c r="J48" s="33">
        <v>449798.6614000002</v>
      </c>
      <c r="K48" s="33">
        <v>458805.634</v>
      </c>
      <c r="L48" s="27">
        <v>835539.2497</v>
      </c>
      <c r="M48" s="34">
        <f t="shared" si="11"/>
        <v>2.0731806425813555</v>
      </c>
      <c r="N48" s="34">
        <f t="shared" si="16"/>
        <v>1.092042562712704</v>
      </c>
      <c r="O48" s="34">
        <f t="shared" si="12"/>
        <v>1.2037199024456617</v>
      </c>
      <c r="P48" s="14">
        <f t="shared" si="13"/>
        <v>0.6930413194926658</v>
      </c>
      <c r="Q48" s="34">
        <f t="shared" si="14"/>
        <v>0.5267474238776326</v>
      </c>
      <c r="R48" s="34">
        <f t="shared" si="17"/>
        <v>1.1022646401762437</v>
      </c>
      <c r="S48" s="28">
        <f t="shared" si="15"/>
        <v>0.575749655783357</v>
      </c>
      <c r="T48" s="18"/>
      <c r="U48" s="18"/>
      <c r="V48" s="19"/>
      <c r="W48" s="19"/>
    </row>
    <row r="49" spans="2:23" ht="13.5" customHeight="1">
      <c r="B49" s="7" t="s">
        <v>7</v>
      </c>
      <c r="C49" s="55" t="s">
        <v>64</v>
      </c>
      <c r="D49" s="56"/>
      <c r="E49" s="33">
        <v>446646.7965</v>
      </c>
      <c r="F49" s="33">
        <v>451721.7109</v>
      </c>
      <c r="G49" s="33">
        <v>552997.6831</v>
      </c>
      <c r="H49" s="10">
        <v>557182.2753</v>
      </c>
      <c r="I49" s="33">
        <v>47673.0851</v>
      </c>
      <c r="J49" s="33">
        <v>62072.974200000004</v>
      </c>
      <c r="K49" s="33">
        <v>93145.4803</v>
      </c>
      <c r="L49" s="27">
        <v>206026.5197</v>
      </c>
      <c r="M49" s="34">
        <f t="shared" si="11"/>
        <v>9.36895096180801</v>
      </c>
      <c r="N49" s="34">
        <f t="shared" si="16"/>
        <v>7.277268678065051</v>
      </c>
      <c r="O49" s="34">
        <f t="shared" si="12"/>
        <v>5.936924489722128</v>
      </c>
      <c r="P49" s="14">
        <f t="shared" si="13"/>
        <v>2.704420169361333</v>
      </c>
      <c r="Q49" s="34">
        <f t="shared" si="14"/>
        <v>0.7767431708982594</v>
      </c>
      <c r="R49" s="34">
        <f t="shared" si="17"/>
        <v>0.8158176855029481</v>
      </c>
      <c r="S49" s="28">
        <f t="shared" si="15"/>
        <v>0.45552544487354774</v>
      </c>
      <c r="T49" s="18"/>
      <c r="U49" s="18"/>
      <c r="V49" s="19"/>
      <c r="W49" s="19"/>
    </row>
    <row r="50" spans="2:23" ht="13.5" customHeight="1">
      <c r="B50" s="7"/>
      <c r="C50" s="57" t="s">
        <v>65</v>
      </c>
      <c r="D50" s="56"/>
      <c r="E50" s="33">
        <v>248374.1431</v>
      </c>
      <c r="F50" s="33">
        <v>232002.00289999996</v>
      </c>
      <c r="G50" s="33">
        <f>SUM(G51:G54)</f>
        <v>271601.1918</v>
      </c>
      <c r="H50" s="10">
        <f>SUM(H51:H54)</f>
        <v>210260.27560000002</v>
      </c>
      <c r="I50" s="33">
        <v>1606343.7538</v>
      </c>
      <c r="J50" s="33">
        <v>2102660.8535</v>
      </c>
      <c r="K50" s="33">
        <f>SUM(K51:K54)</f>
        <v>2380607.6727</v>
      </c>
      <c r="L50" s="27">
        <f>SUM(L51:L54)</f>
        <v>3987173.7281999993</v>
      </c>
      <c r="M50" s="34">
        <f t="shared" si="11"/>
        <v>0.15462079179032567</v>
      </c>
      <c r="N50" s="34">
        <f t="shared" si="16"/>
        <v>0.11033733876474623</v>
      </c>
      <c r="O50" s="34">
        <f t="shared" si="12"/>
        <v>0.11408901807493531</v>
      </c>
      <c r="P50" s="14">
        <f t="shared" si="13"/>
        <v>0.05273416458201874</v>
      </c>
      <c r="Q50" s="34">
        <f t="shared" si="14"/>
        <v>0.7135996232277076</v>
      </c>
      <c r="R50" s="34">
        <f t="shared" si="17"/>
        <v>1.0340019013707422</v>
      </c>
      <c r="S50" s="28">
        <f t="shared" si="15"/>
        <v>0.46221946223940835</v>
      </c>
      <c r="T50" s="18"/>
      <c r="U50" s="18"/>
      <c r="V50" s="19"/>
      <c r="W50" s="19"/>
    </row>
    <row r="51" spans="2:23" ht="13.5" customHeight="1">
      <c r="B51" s="7"/>
      <c r="C51" s="25"/>
      <c r="D51" s="24" t="s">
        <v>66</v>
      </c>
      <c r="E51" s="33" t="s">
        <v>18</v>
      </c>
      <c r="F51" s="33" t="s">
        <v>19</v>
      </c>
      <c r="G51" s="33">
        <v>75678.2445</v>
      </c>
      <c r="H51" s="10">
        <v>88014.7633</v>
      </c>
      <c r="I51" s="33" t="s">
        <v>19</v>
      </c>
      <c r="J51" s="33" t="s">
        <v>19</v>
      </c>
      <c r="K51" s="33">
        <v>519517.6302</v>
      </c>
      <c r="L51" s="27">
        <v>1378186.3925</v>
      </c>
      <c r="M51" s="34" t="s">
        <v>19</v>
      </c>
      <c r="N51" s="34" t="s">
        <v>19</v>
      </c>
      <c r="O51" s="34">
        <f aca="true" t="shared" si="18" ref="O51:P54">+G51/K51</f>
        <v>0.14567021425406865</v>
      </c>
      <c r="P51" s="14">
        <f t="shared" si="18"/>
        <v>0.06386274293446124</v>
      </c>
      <c r="Q51" s="34" t="s">
        <v>19</v>
      </c>
      <c r="R51" s="34" t="s">
        <v>19</v>
      </c>
      <c r="S51" s="28">
        <f>+P51/O51</f>
        <v>0.43840632253808554</v>
      </c>
      <c r="T51" s="18"/>
      <c r="U51" s="18"/>
      <c r="V51" s="19"/>
      <c r="W51" s="19"/>
    </row>
    <row r="52" spans="2:23" ht="13.5" customHeight="1">
      <c r="B52" s="7"/>
      <c r="C52" s="25"/>
      <c r="D52" s="24" t="s">
        <v>67</v>
      </c>
      <c r="E52" s="33" t="s">
        <v>19</v>
      </c>
      <c r="F52" s="33" t="s">
        <v>19</v>
      </c>
      <c r="G52" s="33">
        <v>118790.4008</v>
      </c>
      <c r="H52" s="10">
        <v>58159.1665</v>
      </c>
      <c r="I52" s="33" t="s">
        <v>19</v>
      </c>
      <c r="J52" s="33" t="s">
        <v>19</v>
      </c>
      <c r="K52" s="33">
        <v>354457.2556</v>
      </c>
      <c r="L52" s="27">
        <v>911990.8017</v>
      </c>
      <c r="M52" s="34" t="s">
        <v>19</v>
      </c>
      <c r="N52" s="34" t="s">
        <v>19</v>
      </c>
      <c r="O52" s="34">
        <f t="shared" si="18"/>
        <v>0.33513321824635833</v>
      </c>
      <c r="P52" s="14">
        <f t="shared" si="18"/>
        <v>0.0637716590908463</v>
      </c>
      <c r="Q52" s="34" t="s">
        <v>19</v>
      </c>
      <c r="R52" s="34" t="s">
        <v>19</v>
      </c>
      <c r="S52" s="28">
        <f>+P52/O52</f>
        <v>0.19028749052255212</v>
      </c>
      <c r="T52" s="18"/>
      <c r="U52" s="18"/>
      <c r="V52" s="19"/>
      <c r="W52" s="19"/>
    </row>
    <row r="53" spans="2:23" ht="13.5" customHeight="1">
      <c r="B53" s="7"/>
      <c r="C53" s="25"/>
      <c r="D53" s="24" t="s">
        <v>68</v>
      </c>
      <c r="E53" s="33" t="s">
        <v>19</v>
      </c>
      <c r="F53" s="33" t="s">
        <v>19</v>
      </c>
      <c r="G53" s="33">
        <v>53299.0348</v>
      </c>
      <c r="H53" s="10">
        <v>55411.8966</v>
      </c>
      <c r="I53" s="33" t="s">
        <v>19</v>
      </c>
      <c r="J53" s="33" t="s">
        <v>19</v>
      </c>
      <c r="K53" s="33">
        <v>1105834.9791</v>
      </c>
      <c r="L53" s="27">
        <v>1228290.0013</v>
      </c>
      <c r="M53" s="34" t="s">
        <v>19</v>
      </c>
      <c r="N53" s="34" t="s">
        <v>19</v>
      </c>
      <c r="O53" s="34">
        <f t="shared" si="18"/>
        <v>0.04819800043165409</v>
      </c>
      <c r="P53" s="14">
        <f t="shared" si="18"/>
        <v>0.04511304052084854</v>
      </c>
      <c r="Q53" s="34" t="s">
        <v>19</v>
      </c>
      <c r="R53" s="34" t="s">
        <v>19</v>
      </c>
      <c r="S53" s="28">
        <f>+P53/O53</f>
        <v>0.9359940270721375</v>
      </c>
      <c r="T53" s="18"/>
      <c r="U53" s="18"/>
      <c r="V53" s="19"/>
      <c r="W53" s="19"/>
    </row>
    <row r="54" spans="2:23" ht="13.5" customHeight="1">
      <c r="B54" s="7"/>
      <c r="C54" s="26"/>
      <c r="D54" s="24" t="s">
        <v>69</v>
      </c>
      <c r="E54" s="33" t="s">
        <v>19</v>
      </c>
      <c r="F54" s="33" t="s">
        <v>19</v>
      </c>
      <c r="G54" s="33">
        <v>23833.5117</v>
      </c>
      <c r="H54" s="10">
        <v>8674.4492</v>
      </c>
      <c r="I54" s="33" t="s">
        <v>19</v>
      </c>
      <c r="J54" s="33" t="s">
        <v>19</v>
      </c>
      <c r="K54" s="33">
        <v>400797.8078</v>
      </c>
      <c r="L54" s="27">
        <v>468706.5327</v>
      </c>
      <c r="M54" s="34" t="s">
        <v>19</v>
      </c>
      <c r="N54" s="34" t="s">
        <v>19</v>
      </c>
      <c r="O54" s="34">
        <f t="shared" si="18"/>
        <v>0.0594651747992919</v>
      </c>
      <c r="P54" s="14">
        <f t="shared" si="18"/>
        <v>0.018507207804488106</v>
      </c>
      <c r="Q54" s="34" t="s">
        <v>19</v>
      </c>
      <c r="R54" s="34" t="s">
        <v>19</v>
      </c>
      <c r="S54" s="28">
        <f>+P54/O54</f>
        <v>0.31122767009352986</v>
      </c>
      <c r="T54" s="18"/>
      <c r="U54" s="18"/>
      <c r="V54" s="19"/>
      <c r="W54" s="19"/>
    </row>
    <row r="55" spans="2:23" ht="13.5" customHeight="1">
      <c r="B55" s="7" t="s">
        <v>8</v>
      </c>
      <c r="C55" s="55" t="s">
        <v>70</v>
      </c>
      <c r="D55" s="56"/>
      <c r="E55" s="33">
        <v>75545.7624</v>
      </c>
      <c r="F55" s="33">
        <v>35238.8341</v>
      </c>
      <c r="G55" s="33">
        <v>44306.8635</v>
      </c>
      <c r="H55" s="10">
        <v>40072.4688</v>
      </c>
      <c r="I55" s="33">
        <v>346726.7159</v>
      </c>
      <c r="J55" s="33">
        <v>364747.9619</v>
      </c>
      <c r="K55" s="33">
        <v>423640.6565</v>
      </c>
      <c r="L55" s="27">
        <v>708946.2265</v>
      </c>
      <c r="M55" s="34">
        <f t="shared" si="11"/>
        <v>0.21788272704601244</v>
      </c>
      <c r="N55" s="34">
        <f t="shared" si="16"/>
        <v>0.09661146265612622</v>
      </c>
      <c r="O55" s="34">
        <f t="shared" si="12"/>
        <v>0.10458595703738836</v>
      </c>
      <c r="P55" s="14">
        <f t="shared" si="13"/>
        <v>0.056523989129378636</v>
      </c>
      <c r="Q55" s="34">
        <f t="shared" si="14"/>
        <v>0.4434103793630407</v>
      </c>
      <c r="R55" s="34">
        <f t="shared" si="17"/>
        <v>1.0825419071611218</v>
      </c>
      <c r="S55" s="28">
        <f t="shared" si="15"/>
        <v>0.5404548634495157</v>
      </c>
      <c r="T55" s="18"/>
      <c r="U55" s="18"/>
      <c r="V55" s="19"/>
      <c r="W55" s="19"/>
    </row>
    <row r="56" spans="2:23" ht="13.5" customHeight="1">
      <c r="B56" s="7"/>
      <c r="C56" s="55" t="s">
        <v>81</v>
      </c>
      <c r="D56" s="56"/>
      <c r="E56" s="33">
        <v>43860.5342</v>
      </c>
      <c r="F56" s="33">
        <v>46205.164600000004</v>
      </c>
      <c r="G56" s="33">
        <v>33898.101</v>
      </c>
      <c r="H56" s="10">
        <v>60454.2072</v>
      </c>
      <c r="I56" s="33">
        <v>411122.1033</v>
      </c>
      <c r="J56" s="33">
        <v>503663.4369</v>
      </c>
      <c r="K56" s="33">
        <v>744584.9923</v>
      </c>
      <c r="L56" s="27">
        <v>410307.9995</v>
      </c>
      <c r="M56" s="34">
        <f t="shared" si="11"/>
        <v>0.10668493337609367</v>
      </c>
      <c r="N56" s="34">
        <f t="shared" si="16"/>
        <v>0.0917381751679025</v>
      </c>
      <c r="O56" s="34">
        <f t="shared" si="12"/>
        <v>0.04552616739600111</v>
      </c>
      <c r="P56" s="14">
        <f t="shared" si="13"/>
        <v>0.14733860240031707</v>
      </c>
      <c r="Q56" s="34">
        <f t="shared" si="14"/>
        <v>0.859898134298873</v>
      </c>
      <c r="R56" s="34">
        <f t="shared" si="17"/>
        <v>0.4962619685063223</v>
      </c>
      <c r="S56" s="28">
        <f t="shared" si="15"/>
        <v>3.2363497923890443</v>
      </c>
      <c r="T56" s="18"/>
      <c r="U56" s="18"/>
      <c r="V56" s="19"/>
      <c r="W56" s="19"/>
    </row>
    <row r="57" spans="2:23" ht="13.5" customHeight="1">
      <c r="B57" s="7"/>
      <c r="C57" s="55" t="s">
        <v>71</v>
      </c>
      <c r="D57" s="56"/>
      <c r="E57" s="33">
        <v>370550.9622</v>
      </c>
      <c r="F57" s="33">
        <v>234204.1506</v>
      </c>
      <c r="G57" s="33">
        <v>233278.5621</v>
      </c>
      <c r="H57" s="10">
        <v>184593.9002</v>
      </c>
      <c r="I57" s="33">
        <v>1078166.3406</v>
      </c>
      <c r="J57" s="33">
        <v>1174596.1608</v>
      </c>
      <c r="K57" s="33">
        <v>1481889.4801</v>
      </c>
      <c r="L57" s="27">
        <v>1300239.9046</v>
      </c>
      <c r="M57" s="34">
        <f t="shared" si="11"/>
        <v>0.3436862645830589</v>
      </c>
      <c r="N57" s="34">
        <f t="shared" si="16"/>
        <v>0.1993912107123584</v>
      </c>
      <c r="O57" s="34">
        <f t="shared" si="12"/>
        <v>0.15741967618547237</v>
      </c>
      <c r="P57" s="14">
        <f t="shared" si="13"/>
        <v>0.14196910858291775</v>
      </c>
      <c r="Q57" s="34">
        <f t="shared" si="14"/>
        <v>0.5801547261548226</v>
      </c>
      <c r="R57" s="34">
        <f t="shared" si="17"/>
        <v>0.7895015814541889</v>
      </c>
      <c r="S57" s="28">
        <f t="shared" si="15"/>
        <v>0.9018511028802352</v>
      </c>
      <c r="T57" s="18"/>
      <c r="U57" s="18"/>
      <c r="V57" s="19"/>
      <c r="W57" s="19"/>
    </row>
    <row r="58" spans="2:23" ht="13.5" customHeight="1">
      <c r="B58" s="23"/>
      <c r="C58" s="58" t="s">
        <v>2</v>
      </c>
      <c r="D58" s="59"/>
      <c r="E58" s="35">
        <f aca="true" t="shared" si="19" ref="E58:L58">SUM(E41:E50,E55:E57)</f>
        <v>5272723.6677</v>
      </c>
      <c r="F58" s="35">
        <f t="shared" si="19"/>
        <v>4251602.259099999</v>
      </c>
      <c r="G58" s="35">
        <f t="shared" si="19"/>
        <v>4064833.2479000003</v>
      </c>
      <c r="H58" s="35">
        <f t="shared" si="19"/>
        <v>3938696.2887999997</v>
      </c>
      <c r="I58" s="35">
        <f t="shared" si="19"/>
        <v>8046512.1295</v>
      </c>
      <c r="J58" s="35">
        <f t="shared" si="19"/>
        <v>8619422.2355</v>
      </c>
      <c r="K58" s="35">
        <f t="shared" si="19"/>
        <v>11194624.657300001</v>
      </c>
      <c r="L58" s="36">
        <f t="shared" si="19"/>
        <v>13553803.769500002</v>
      </c>
      <c r="M58" s="37">
        <f t="shared" si="11"/>
        <v>0.6552806461782641</v>
      </c>
      <c r="N58" s="37">
        <f t="shared" si="16"/>
        <v>0.4932583812392119</v>
      </c>
      <c r="O58" s="37">
        <f t="shared" si="12"/>
        <v>0.3631058094698448</v>
      </c>
      <c r="P58" s="37">
        <f t="shared" si="13"/>
        <v>0.29059711618838774</v>
      </c>
      <c r="Q58" s="37">
        <f t="shared" si="14"/>
        <v>0.7527437047256005</v>
      </c>
      <c r="R58" s="37">
        <f t="shared" si="17"/>
        <v>0.7361371307216613</v>
      </c>
      <c r="S58" s="38">
        <f t="shared" si="15"/>
        <v>0.8003097406033688</v>
      </c>
      <c r="T58" s="18"/>
      <c r="U58" s="18"/>
      <c r="V58" s="19"/>
      <c r="W58" s="19"/>
    </row>
    <row r="59" spans="2:23" ht="13.5" customHeight="1">
      <c r="B59" s="7"/>
      <c r="C59" s="53" t="s">
        <v>72</v>
      </c>
      <c r="D59" s="54"/>
      <c r="E59" s="8">
        <v>1272621.7852</v>
      </c>
      <c r="F59" s="8">
        <v>1318176.9308999996</v>
      </c>
      <c r="G59" s="8">
        <v>1282469.913</v>
      </c>
      <c r="H59" s="11">
        <v>1349444.6874</v>
      </c>
      <c r="I59" s="8">
        <v>440599.1065</v>
      </c>
      <c r="J59" s="8">
        <v>534319.3943999999</v>
      </c>
      <c r="K59" s="8">
        <v>739005.3444</v>
      </c>
      <c r="L59" s="29">
        <v>1489479.2841</v>
      </c>
      <c r="M59" s="15">
        <f t="shared" si="11"/>
        <v>2.888389391683889</v>
      </c>
      <c r="N59" s="15">
        <f t="shared" si="16"/>
        <v>2.4670205587057388</v>
      </c>
      <c r="O59" s="15">
        <f t="shared" si="12"/>
        <v>1.7354000518646318</v>
      </c>
      <c r="P59" s="16">
        <f t="shared" si="13"/>
        <v>0.9059841931372585</v>
      </c>
      <c r="Q59" s="15">
        <f t="shared" si="14"/>
        <v>0.8541163341094746</v>
      </c>
      <c r="R59" s="15">
        <f t="shared" si="17"/>
        <v>0.7034396392606742</v>
      </c>
      <c r="S59" s="30">
        <f t="shared" si="15"/>
        <v>0.5220607157201635</v>
      </c>
      <c r="T59" s="18"/>
      <c r="U59" s="18"/>
      <c r="V59" s="19"/>
      <c r="W59" s="19"/>
    </row>
    <row r="60" spans="2:23" ht="13.5" customHeight="1">
      <c r="B60" s="7" t="s">
        <v>9</v>
      </c>
      <c r="C60" s="55" t="s">
        <v>73</v>
      </c>
      <c r="D60" s="56"/>
      <c r="E60" s="33">
        <v>298033.671</v>
      </c>
      <c r="F60" s="33">
        <v>354045.4855</v>
      </c>
      <c r="G60" s="33">
        <v>267617.0257</v>
      </c>
      <c r="H60" s="10">
        <v>274905.6182</v>
      </c>
      <c r="I60" s="33">
        <v>5485.168</v>
      </c>
      <c r="J60" s="33">
        <v>9253.111600000002</v>
      </c>
      <c r="K60" s="33">
        <v>44893.0024</v>
      </c>
      <c r="L60" s="27">
        <v>17724.2274</v>
      </c>
      <c r="M60" s="34">
        <f t="shared" si="11"/>
        <v>54.334465416556064</v>
      </c>
      <c r="N60" s="34">
        <f t="shared" si="16"/>
        <v>38.262316591966744</v>
      </c>
      <c r="O60" s="34">
        <f t="shared" si="12"/>
        <v>5.96121915205208</v>
      </c>
      <c r="P60" s="14">
        <f t="shared" si="13"/>
        <v>15.510160866024549</v>
      </c>
      <c r="Q60" s="34">
        <f t="shared" si="14"/>
        <v>0.704199743176418</v>
      </c>
      <c r="R60" s="34">
        <f t="shared" si="17"/>
        <v>0.15579869916458877</v>
      </c>
      <c r="S60" s="28">
        <f t="shared" si="15"/>
        <v>2.601843762225275</v>
      </c>
      <c r="T60" s="18"/>
      <c r="U60" s="18"/>
      <c r="V60" s="19"/>
      <c r="W60" s="19"/>
    </row>
    <row r="61" spans="2:23" ht="13.5" customHeight="1">
      <c r="B61" s="7"/>
      <c r="C61" s="55" t="s">
        <v>74</v>
      </c>
      <c r="D61" s="56"/>
      <c r="E61" s="33">
        <v>320687.6532</v>
      </c>
      <c r="F61" s="33">
        <v>290316.13819999987</v>
      </c>
      <c r="G61" s="33">
        <v>324707.1537</v>
      </c>
      <c r="H61" s="10">
        <v>355429.9054</v>
      </c>
      <c r="I61" s="33">
        <v>5331.5951</v>
      </c>
      <c r="J61" s="33">
        <v>5317.565</v>
      </c>
      <c r="K61" s="33">
        <v>3874.9958</v>
      </c>
      <c r="L61" s="27">
        <v>6866.5313</v>
      </c>
      <c r="M61" s="34">
        <f t="shared" si="11"/>
        <v>60.148538511485995</v>
      </c>
      <c r="N61" s="34">
        <f t="shared" si="16"/>
        <v>54.59569148661086</v>
      </c>
      <c r="O61" s="34">
        <f t="shared" si="12"/>
        <v>83.79548532671959</v>
      </c>
      <c r="P61" s="14">
        <f t="shared" si="13"/>
        <v>51.76265713665355</v>
      </c>
      <c r="Q61" s="34">
        <f t="shared" si="14"/>
        <v>0.9076810981231944</v>
      </c>
      <c r="R61" s="34">
        <f t="shared" si="17"/>
        <v>1.5348369632294103</v>
      </c>
      <c r="S61" s="28">
        <f t="shared" si="15"/>
        <v>0.6177260855382642</v>
      </c>
      <c r="T61" s="18"/>
      <c r="U61" s="18"/>
      <c r="V61" s="19"/>
      <c r="W61" s="19"/>
    </row>
    <row r="62" spans="2:23" ht="13.5" customHeight="1">
      <c r="B62" s="7" t="s">
        <v>10</v>
      </c>
      <c r="C62" s="55" t="s">
        <v>75</v>
      </c>
      <c r="D62" s="56"/>
      <c r="E62" s="33">
        <v>16231.2146</v>
      </c>
      <c r="F62" s="33">
        <v>22013.292799999996</v>
      </c>
      <c r="G62" s="33">
        <v>20417.8463</v>
      </c>
      <c r="H62" s="10">
        <v>20777.9012</v>
      </c>
      <c r="I62" s="33">
        <v>12458.4102</v>
      </c>
      <c r="J62" s="33">
        <v>21778.207700000003</v>
      </c>
      <c r="K62" s="33">
        <v>22518.8617</v>
      </c>
      <c r="L62" s="27">
        <v>25484.0946</v>
      </c>
      <c r="M62" s="34">
        <f t="shared" si="11"/>
        <v>1.30283192955069</v>
      </c>
      <c r="N62" s="34">
        <f t="shared" si="16"/>
        <v>1.0107945108816274</v>
      </c>
      <c r="O62" s="34">
        <f t="shared" si="12"/>
        <v>0.9066997511690389</v>
      </c>
      <c r="P62" s="14">
        <f t="shared" si="13"/>
        <v>0.8153282086780513</v>
      </c>
      <c r="Q62" s="34">
        <f t="shared" si="14"/>
        <v>0.7758441345770685</v>
      </c>
      <c r="R62" s="34">
        <f t="shared" si="17"/>
        <v>0.8970168925612825</v>
      </c>
      <c r="S62" s="28">
        <f t="shared" si="15"/>
        <v>0.8992262406897331</v>
      </c>
      <c r="T62" s="18"/>
      <c r="U62" s="18"/>
      <c r="V62" s="19"/>
      <c r="W62" s="19"/>
    </row>
    <row r="63" spans="2:23" ht="13.5" customHeight="1">
      <c r="B63" s="7"/>
      <c r="C63" s="55" t="s">
        <v>76</v>
      </c>
      <c r="D63" s="56"/>
      <c r="E63" s="33">
        <v>65656.0843</v>
      </c>
      <c r="F63" s="33">
        <v>41179.68189999999</v>
      </c>
      <c r="G63" s="33">
        <v>77705.3656</v>
      </c>
      <c r="H63" s="10">
        <v>57103.0321</v>
      </c>
      <c r="I63" s="33">
        <v>5540.1948</v>
      </c>
      <c r="J63" s="33">
        <v>2372.2221</v>
      </c>
      <c r="K63" s="33">
        <v>3539.5476</v>
      </c>
      <c r="L63" s="27">
        <v>3520.2278</v>
      </c>
      <c r="M63" s="34">
        <f t="shared" si="11"/>
        <v>11.850862049110619</v>
      </c>
      <c r="N63" s="34">
        <f t="shared" si="16"/>
        <v>17.359117386184028</v>
      </c>
      <c r="O63" s="34">
        <f t="shared" si="12"/>
        <v>21.953473828124253</v>
      </c>
      <c r="P63" s="14">
        <f t="shared" si="13"/>
        <v>16.22140251832566</v>
      </c>
      <c r="Q63" s="34">
        <f t="shared" si="14"/>
        <v>1.4647978614759751</v>
      </c>
      <c r="R63" s="34">
        <f t="shared" si="17"/>
        <v>1.2646653248394317</v>
      </c>
      <c r="S63" s="28">
        <f t="shared" si="15"/>
        <v>0.7388991211743754</v>
      </c>
      <c r="T63" s="18"/>
      <c r="U63" s="18"/>
      <c r="V63" s="19"/>
      <c r="W63" s="19"/>
    </row>
    <row r="64" spans="2:23" ht="13.5" customHeight="1">
      <c r="B64" s="7" t="s">
        <v>5</v>
      </c>
      <c r="C64" s="55" t="s">
        <v>77</v>
      </c>
      <c r="D64" s="56"/>
      <c r="E64" s="33">
        <v>30060.8541</v>
      </c>
      <c r="F64" s="33">
        <v>11261.209900000002</v>
      </c>
      <c r="G64" s="33">
        <v>5862.663</v>
      </c>
      <c r="H64" s="10">
        <v>2883.668</v>
      </c>
      <c r="I64" s="33">
        <v>439.6194</v>
      </c>
      <c r="J64" s="33">
        <v>194.008</v>
      </c>
      <c r="K64" s="33">
        <v>72</v>
      </c>
      <c r="L64" s="27">
        <v>39</v>
      </c>
      <c r="M64" s="34">
        <f t="shared" si="11"/>
        <v>68.3792710239812</v>
      </c>
      <c r="N64" s="34">
        <f t="shared" si="16"/>
        <v>58.04508009978971</v>
      </c>
      <c r="O64" s="34">
        <f t="shared" si="12"/>
        <v>81.42587499999999</v>
      </c>
      <c r="P64" s="14">
        <f t="shared" si="13"/>
        <v>73.94020512820514</v>
      </c>
      <c r="Q64" s="34">
        <f t="shared" si="14"/>
        <v>0.8488695364920283</v>
      </c>
      <c r="R64" s="34">
        <f t="shared" si="17"/>
        <v>1.4028040767626573</v>
      </c>
      <c r="S64" s="28">
        <f t="shared" si="15"/>
        <v>0.9080676766225128</v>
      </c>
      <c r="T64" s="18"/>
      <c r="U64" s="18"/>
      <c r="V64" s="19"/>
      <c r="W64" s="19"/>
    </row>
    <row r="65" spans="2:23" ht="13.5" customHeight="1">
      <c r="B65" s="7"/>
      <c r="C65" s="55" t="s">
        <v>78</v>
      </c>
      <c r="D65" s="56"/>
      <c r="E65" s="33">
        <v>153977.2703</v>
      </c>
      <c r="F65" s="33">
        <v>151065.53139999998</v>
      </c>
      <c r="G65" s="33">
        <v>157459.1773</v>
      </c>
      <c r="H65" s="10">
        <v>156551.5183</v>
      </c>
      <c r="I65" s="33">
        <v>100499.0345</v>
      </c>
      <c r="J65" s="33">
        <v>112459.85890000002</v>
      </c>
      <c r="K65" s="33">
        <v>159494.3962</v>
      </c>
      <c r="L65" s="27">
        <v>221567.2692</v>
      </c>
      <c r="M65" s="34">
        <f t="shared" si="11"/>
        <v>1.5321268613779568</v>
      </c>
      <c r="N65" s="34">
        <f t="shared" si="16"/>
        <v>1.3432840204283767</v>
      </c>
      <c r="O65" s="34">
        <f t="shared" si="12"/>
        <v>0.9872395585770432</v>
      </c>
      <c r="P65" s="14">
        <f t="shared" si="13"/>
        <v>0.7065642812011513</v>
      </c>
      <c r="Q65" s="34">
        <f t="shared" si="14"/>
        <v>0.876744644513484</v>
      </c>
      <c r="R65" s="34">
        <f t="shared" si="17"/>
        <v>0.7349447648920963</v>
      </c>
      <c r="S65" s="28">
        <f t="shared" si="15"/>
        <v>0.715696889435384</v>
      </c>
      <c r="T65" s="18"/>
      <c r="U65" s="18"/>
      <c r="V65" s="19"/>
      <c r="W65" s="19"/>
    </row>
    <row r="66" spans="2:23" ht="13.5" customHeight="1">
      <c r="B66" s="23"/>
      <c r="C66" s="58" t="s">
        <v>2</v>
      </c>
      <c r="D66" s="59"/>
      <c r="E66" s="35">
        <f aca="true" t="shared" si="20" ref="E66:L66">SUM(E59:E65)</f>
        <v>2157268.5327000003</v>
      </c>
      <c r="F66" s="35">
        <f t="shared" si="20"/>
        <v>2188058.2705999995</v>
      </c>
      <c r="G66" s="35">
        <f t="shared" si="20"/>
        <v>2136239.1445999998</v>
      </c>
      <c r="H66" s="35">
        <f t="shared" si="20"/>
        <v>2217096.3306</v>
      </c>
      <c r="I66" s="35">
        <f t="shared" si="20"/>
        <v>570353.1285</v>
      </c>
      <c r="J66" s="35">
        <f t="shared" si="20"/>
        <v>685694.3676999998</v>
      </c>
      <c r="K66" s="35">
        <f t="shared" si="20"/>
        <v>973398.1481</v>
      </c>
      <c r="L66" s="36">
        <f t="shared" si="20"/>
        <v>1764680.6343999999</v>
      </c>
      <c r="M66" s="37">
        <f t="shared" si="11"/>
        <v>3.7823383881026618</v>
      </c>
      <c r="N66" s="37">
        <f t="shared" si="16"/>
        <v>3.191011000920607</v>
      </c>
      <c r="O66" s="37">
        <f t="shared" si="12"/>
        <v>2.1946201035719843</v>
      </c>
      <c r="P66" s="37">
        <f t="shared" si="13"/>
        <v>1.2563725624800228</v>
      </c>
      <c r="Q66" s="37">
        <f t="shared" si="14"/>
        <v>0.8436608979666986</v>
      </c>
      <c r="R66" s="37">
        <f t="shared" si="17"/>
        <v>0.6877507169166249</v>
      </c>
      <c r="S66" s="38">
        <f t="shared" si="15"/>
        <v>0.572478380397199</v>
      </c>
      <c r="T66" s="18"/>
      <c r="U66" s="18"/>
      <c r="V66" s="19"/>
      <c r="W66" s="19"/>
    </row>
    <row r="67" spans="2:23" ht="13.5" customHeight="1">
      <c r="B67" s="50" t="s">
        <v>11</v>
      </c>
      <c r="C67" s="51"/>
      <c r="D67" s="51"/>
      <c r="E67" s="12">
        <f aca="true" t="shared" si="21" ref="E67:L67">+E14+E40+E58+E66</f>
        <v>32527096.111100003</v>
      </c>
      <c r="F67" s="12">
        <f t="shared" si="21"/>
        <v>27689224.361500002</v>
      </c>
      <c r="G67" s="12">
        <f t="shared" si="21"/>
        <v>25534477.7366</v>
      </c>
      <c r="H67" s="12">
        <f t="shared" si="21"/>
        <v>23411770.314000003</v>
      </c>
      <c r="I67" s="12">
        <f t="shared" si="21"/>
        <v>15290178.0299</v>
      </c>
      <c r="J67" s="12">
        <f t="shared" si="21"/>
        <v>15963530.4709</v>
      </c>
      <c r="K67" s="12">
        <f t="shared" si="21"/>
        <v>20038896.0846</v>
      </c>
      <c r="L67" s="31">
        <f t="shared" si="21"/>
        <v>24615941.900500003</v>
      </c>
      <c r="M67" s="17">
        <f t="shared" si="11"/>
        <v>2.1273196458205486</v>
      </c>
      <c r="N67" s="17">
        <f t="shared" si="16"/>
        <v>1.7345301161278095</v>
      </c>
      <c r="O67" s="17">
        <f t="shared" si="12"/>
        <v>1.2742457283474504</v>
      </c>
      <c r="P67" s="17">
        <f t="shared" si="13"/>
        <v>0.9510816367958871</v>
      </c>
      <c r="Q67" s="17">
        <f t="shared" si="14"/>
        <v>0.8153594216720391</v>
      </c>
      <c r="R67" s="17">
        <f t="shared" si="17"/>
        <v>0.7346345367540204</v>
      </c>
      <c r="S67" s="32">
        <f t="shared" si="15"/>
        <v>0.7463879341619062</v>
      </c>
      <c r="T67" s="18"/>
      <c r="U67" s="18"/>
      <c r="V67" s="19"/>
      <c r="W67" s="19"/>
    </row>
    <row r="68" ht="12">
      <c r="B68" s="46" t="s">
        <v>84</v>
      </c>
    </row>
    <row r="69" ht="12">
      <c r="B69" s="46" t="s">
        <v>85</v>
      </c>
    </row>
    <row r="70" ht="12">
      <c r="C70" s="46" t="s">
        <v>86</v>
      </c>
    </row>
    <row r="71" ht="12">
      <c r="C71" s="46" t="s">
        <v>87</v>
      </c>
    </row>
  </sheetData>
  <mergeCells count="54"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2:D32"/>
    <mergeCell ref="C33:D33"/>
    <mergeCell ref="C34:D34"/>
    <mergeCell ref="C38:D38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4:D14"/>
    <mergeCell ref="C15:D15"/>
    <mergeCell ref="C16:D16"/>
    <mergeCell ref="C17:D17"/>
    <mergeCell ref="Q5:S5"/>
    <mergeCell ref="B67:D67"/>
    <mergeCell ref="M5:P5"/>
    <mergeCell ref="B6:D6"/>
    <mergeCell ref="E5:H5"/>
    <mergeCell ref="I5:L5"/>
    <mergeCell ref="C7:D7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.5118110236220472" footer="0.5118110236220472"/>
  <pageSetup firstPageNumber="129" useFirstPageNumber="1" fitToHeight="2" horizontalDpi="600" verticalDpi="600" orientation="portrait" pageOrder="overThenDown" paperSize="9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