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35" windowHeight="13260" activeTab="0"/>
  </bookViews>
  <sheets>
    <sheet name="sheet1" sheetId="1" r:id="rId1"/>
  </sheets>
  <definedNames>
    <definedName name="_xlnm.Print_Area" localSheetId="0">'sheet1'!$B$2:$J$141</definedName>
  </definedNames>
  <calcPr fullCalcOnLoad="1"/>
</workbook>
</file>

<file path=xl/sharedStrings.xml><?xml version="1.0" encoding="utf-8"?>
<sst xmlns="http://schemas.openxmlformats.org/spreadsheetml/2006/main" count="184" uniqueCount="32">
  <si>
    <t>利用する</t>
  </si>
  <si>
    <t>構成比</t>
  </si>
  <si>
    <t>利用しない</t>
  </si>
  <si>
    <t>合　　計</t>
  </si>
  <si>
    <t>　　 ～　0.5 時間未満</t>
  </si>
  <si>
    <t>　0.5～　1.5 時間未満</t>
  </si>
  <si>
    <t>　1.5～　3.5 時間未満</t>
  </si>
  <si>
    <t>　3.5～　7.5 時間未満</t>
  </si>
  <si>
    <t>　7.5～ 11.5 時間未満</t>
  </si>
  <si>
    <t xml:space="preserve"> 11.5～ 15.5 時間未満</t>
  </si>
  <si>
    <t xml:space="preserve"> 15.5～ 23.5 時間未満</t>
  </si>
  <si>
    <t xml:space="preserve"> 23.5～ 47.5 時間未満</t>
  </si>
  <si>
    <t xml:space="preserve"> 47.5～ 71.5 時間未満</t>
  </si>
  <si>
    <t xml:space="preserve"> 71.5～ 95.5 時間未満</t>
  </si>
  <si>
    <t xml:space="preserve"> 95.5～119.5 時間未満</t>
  </si>
  <si>
    <t>不　　　　　　明</t>
  </si>
  <si>
    <t>合　　　　　　計</t>
  </si>
  <si>
    <t>(３日間調査　単位：トン，％）</t>
  </si>
  <si>
    <t>代表輸送機関</t>
  </si>
  <si>
    <t xml:space="preserve">高速道路利用 </t>
  </si>
  <si>
    <t xml:space="preserve"> 物流時間階層</t>
  </si>
  <si>
    <t>　　　 119.5 時間以上</t>
  </si>
  <si>
    <t>自家用トラック</t>
  </si>
  <si>
    <t>宅 配 便 等 混 載</t>
  </si>
  <si>
    <t>一　車　貸　切</t>
  </si>
  <si>
    <t>ト レ ー ラ ー</t>
  </si>
  <si>
    <t>営業用トラック計</t>
  </si>
  <si>
    <t>フ　ェ　リ　ー</t>
  </si>
  <si>
    <t>ト ラ ッ ク 計</t>
  </si>
  <si>
    <t>表Ⅱ－９－４　物流時間階層・高速道路利用の有無別トラック流動量　－重量－</t>
  </si>
  <si>
    <t>合計(不明を除く)</t>
  </si>
  <si>
    <t>不　　明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</si>
</sst>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.0_ ;[Red]\-#,##0.0\ "/>
    <numFmt numFmtId="186" formatCode="#,##0_);\-#,##0_);"/>
    <numFmt numFmtId="187" formatCode="#,##0.0_);\-#,##0.0_);"/>
  </numFmts>
  <fonts count="7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38" fontId="3" fillId="0" borderId="4" xfId="17" applyNumberFormat="1" applyFont="1" applyFill="1" applyBorder="1" applyAlignment="1">
      <alignment horizontal="distributed" vertical="center"/>
    </xf>
    <xf numFmtId="38" fontId="3" fillId="0" borderId="5" xfId="17" applyNumberFormat="1" applyFont="1" applyFill="1" applyBorder="1" applyAlignment="1">
      <alignment horizontal="distributed" vertical="center"/>
    </xf>
    <xf numFmtId="38" fontId="3" fillId="0" borderId="5" xfId="17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86" fontId="2" fillId="0" borderId="0" xfId="0" applyNumberFormat="1" applyFont="1" applyFill="1" applyAlignment="1">
      <alignment vertical="center"/>
    </xf>
    <xf numFmtId="186" fontId="6" fillId="0" borderId="0" xfId="0" applyNumberFormat="1" applyFont="1" applyFill="1" applyAlignment="1">
      <alignment vertical="center"/>
    </xf>
    <xf numFmtId="186" fontId="3" fillId="0" borderId="0" xfId="0" applyNumberFormat="1" applyFont="1" applyAlignment="1">
      <alignment vertical="center"/>
    </xf>
    <xf numFmtId="186" fontId="3" fillId="0" borderId="7" xfId="0" applyNumberFormat="1" applyFont="1" applyBorder="1" applyAlignment="1">
      <alignment vertical="center"/>
    </xf>
    <xf numFmtId="186" fontId="2" fillId="0" borderId="8" xfId="16" applyNumberFormat="1" applyFont="1" applyBorder="1" applyAlignment="1">
      <alignment vertical="center"/>
    </xf>
    <xf numFmtId="186" fontId="2" fillId="0" borderId="9" xfId="16" applyNumberFormat="1" applyFont="1" applyBorder="1" applyAlignment="1">
      <alignment vertical="center"/>
    </xf>
    <xf numFmtId="186" fontId="2" fillId="0" borderId="10" xfId="16" applyNumberFormat="1" applyFont="1" applyBorder="1" applyAlignment="1">
      <alignment vertical="center"/>
    </xf>
    <xf numFmtId="187" fontId="2" fillId="0" borderId="0" xfId="17" applyNumberFormat="1" applyFont="1" applyFill="1" applyAlignment="1">
      <alignment vertical="center"/>
    </xf>
    <xf numFmtId="187" fontId="2" fillId="0" borderId="0" xfId="0" applyNumberFormat="1" applyFont="1" applyFill="1" applyAlignment="1">
      <alignment vertical="center"/>
    </xf>
    <xf numFmtId="187" fontId="6" fillId="0" borderId="0" xfId="0" applyNumberFormat="1" applyFont="1" applyFill="1" applyAlignment="1">
      <alignment vertical="center"/>
    </xf>
    <xf numFmtId="187" fontId="3" fillId="0" borderId="0" xfId="0" applyNumberFormat="1" applyFont="1" applyAlignment="1">
      <alignment vertical="center"/>
    </xf>
    <xf numFmtId="187" fontId="3" fillId="0" borderId="11" xfId="0" applyNumberFormat="1" applyFont="1" applyBorder="1" applyAlignment="1">
      <alignment horizontal="center" vertical="center"/>
    </xf>
    <xf numFmtId="187" fontId="2" fillId="0" borderId="10" xfId="16" applyNumberFormat="1" applyFont="1" applyBorder="1" applyAlignment="1">
      <alignment vertical="center"/>
    </xf>
    <xf numFmtId="187" fontId="2" fillId="0" borderId="9" xfId="16" applyNumberFormat="1" applyFont="1" applyBorder="1" applyAlignment="1">
      <alignment vertical="center"/>
    </xf>
    <xf numFmtId="187" fontId="3" fillId="0" borderId="0" xfId="0" applyNumberFormat="1" applyFont="1" applyAlignment="1">
      <alignment horizontal="right"/>
    </xf>
    <xf numFmtId="187" fontId="2" fillId="0" borderId="12" xfId="16" applyNumberFormat="1" applyFont="1" applyBorder="1" applyAlignment="1">
      <alignment vertical="center"/>
    </xf>
    <xf numFmtId="187" fontId="2" fillId="0" borderId="13" xfId="16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86" fontId="2" fillId="0" borderId="15" xfId="16" applyNumberFormat="1" applyFont="1" applyBorder="1" applyAlignment="1">
      <alignment vertical="center"/>
    </xf>
    <xf numFmtId="186" fontId="2" fillId="0" borderId="16" xfId="16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14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8.796875" defaultRowHeight="13.5" customHeight="1"/>
  <cols>
    <col min="1" max="1" width="3.59765625" style="3" customWidth="1"/>
    <col min="2" max="2" width="20.59765625" style="1" customWidth="1"/>
    <col min="3" max="3" width="10.59765625" style="19" customWidth="1"/>
    <col min="4" max="4" width="6.69921875" style="27" customWidth="1"/>
    <col min="5" max="5" width="10.59765625" style="19" customWidth="1"/>
    <col min="6" max="6" width="6.69921875" style="27" customWidth="1"/>
    <col min="7" max="7" width="10.59765625" style="19" customWidth="1"/>
    <col min="8" max="8" width="6.69921875" style="27" customWidth="1"/>
    <col min="9" max="9" width="10.59765625" style="19" customWidth="1"/>
    <col min="10" max="10" width="10.59765625" style="27" customWidth="1"/>
    <col min="11" max="49" width="9" style="3" customWidth="1"/>
    <col min="50" max="50" width="9" style="4" customWidth="1"/>
    <col min="51" max="16384" width="9" style="3" customWidth="1"/>
  </cols>
  <sheetData>
    <row r="1" spans="2:10" s="13" customFormat="1" ht="12">
      <c r="B1" s="14"/>
      <c r="C1" s="17"/>
      <c r="D1" s="24"/>
      <c r="E1" s="17"/>
      <c r="F1" s="24"/>
      <c r="G1" s="17"/>
      <c r="H1" s="25"/>
      <c r="I1" s="17"/>
      <c r="J1" s="25"/>
    </row>
    <row r="2" spans="2:17" s="13" customFormat="1" ht="13.5">
      <c r="B2" s="15" t="s">
        <v>29</v>
      </c>
      <c r="C2" s="18"/>
      <c r="D2" s="26"/>
      <c r="E2" s="18"/>
      <c r="F2" s="26"/>
      <c r="G2" s="18"/>
      <c r="H2" s="26"/>
      <c r="I2" s="18"/>
      <c r="J2" s="26"/>
      <c r="K2" s="15"/>
      <c r="L2" s="15"/>
      <c r="M2" s="15"/>
      <c r="N2" s="15"/>
      <c r="O2" s="15"/>
      <c r="P2" s="16"/>
      <c r="Q2" s="15"/>
    </row>
    <row r="3" ht="13.5" customHeight="1"/>
    <row r="4" spans="2:4" ht="13.5" customHeight="1">
      <c r="B4" s="12" t="s">
        <v>18</v>
      </c>
      <c r="C4" s="38" t="s">
        <v>22</v>
      </c>
      <c r="D4" s="39"/>
    </row>
    <row r="5" spans="2:50" ht="13.5" customHeight="1">
      <c r="B5" s="2"/>
      <c r="H5" s="31"/>
      <c r="J5" s="31" t="s">
        <v>17</v>
      </c>
      <c r="AX5" s="3"/>
    </row>
    <row r="6" spans="2:50" ht="13.5" customHeight="1">
      <c r="B6" s="6" t="s">
        <v>19</v>
      </c>
      <c r="C6" s="40" t="s">
        <v>0</v>
      </c>
      <c r="D6" s="41"/>
      <c r="E6" s="40" t="s">
        <v>2</v>
      </c>
      <c r="F6" s="41"/>
      <c r="G6" s="42" t="s">
        <v>30</v>
      </c>
      <c r="H6" s="42"/>
      <c r="I6" s="40" t="s">
        <v>31</v>
      </c>
      <c r="J6" s="44" t="s">
        <v>3</v>
      </c>
      <c r="AX6" s="3"/>
    </row>
    <row r="7" spans="2:50" ht="13.5" customHeight="1">
      <c r="B7" s="7" t="s">
        <v>20</v>
      </c>
      <c r="C7" s="20"/>
      <c r="D7" s="28" t="s">
        <v>1</v>
      </c>
      <c r="E7" s="20"/>
      <c r="F7" s="28" t="s">
        <v>1</v>
      </c>
      <c r="G7" s="34"/>
      <c r="H7" s="35" t="s">
        <v>1</v>
      </c>
      <c r="I7" s="43"/>
      <c r="J7" s="45"/>
      <c r="AX7" s="3"/>
    </row>
    <row r="8" spans="2:10" ht="13.5" customHeight="1">
      <c r="B8" s="9" t="s">
        <v>4</v>
      </c>
      <c r="C8" s="21">
        <v>35811.8555</v>
      </c>
      <c r="D8" s="29">
        <f>IF($G8=0,"",C8/$G8*100)</f>
        <v>4.266109600849565</v>
      </c>
      <c r="E8" s="23">
        <v>803638.1083</v>
      </c>
      <c r="F8" s="29">
        <f>IF($G8=0,"",E8/$G8*100)</f>
        <v>95.73389039915044</v>
      </c>
      <c r="G8" s="23">
        <f aca="true" t="shared" si="0" ref="G8:G20">SUM(C8,E8)</f>
        <v>839449.9637999999</v>
      </c>
      <c r="H8" s="32">
        <f aca="true" t="shared" si="1" ref="H8:H21">IF($G8=0,"",G8/$G8*100)</f>
        <v>100</v>
      </c>
      <c r="I8" s="23">
        <v>274839.2925</v>
      </c>
      <c r="J8" s="36">
        <f>SUM(G8,I8)</f>
        <v>1114289.2563</v>
      </c>
    </row>
    <row r="9" spans="2:10" ht="13.5" customHeight="1">
      <c r="B9" s="10" t="s">
        <v>5</v>
      </c>
      <c r="C9" s="21">
        <v>82794.7389</v>
      </c>
      <c r="D9" s="29">
        <f aca="true" t="shared" si="2" ref="D9:F21">IF($G9=0,"",C9/$G9*100)</f>
        <v>5.5275497625544</v>
      </c>
      <c r="E9" s="23">
        <v>1415061.3177</v>
      </c>
      <c r="F9" s="29">
        <f t="shared" si="2"/>
        <v>94.4724502374456</v>
      </c>
      <c r="G9" s="23">
        <f t="shared" si="0"/>
        <v>1497856.0566</v>
      </c>
      <c r="H9" s="32">
        <f t="shared" si="1"/>
        <v>100</v>
      </c>
      <c r="I9" s="23">
        <v>449005.8471</v>
      </c>
      <c r="J9" s="36">
        <f aca="true" t="shared" si="3" ref="J9:J21">SUM(G9,I9)</f>
        <v>1946861.9037000001</v>
      </c>
    </row>
    <row r="10" spans="2:10" ht="13.5" customHeight="1">
      <c r="B10" s="10" t="s">
        <v>6</v>
      </c>
      <c r="C10" s="21">
        <v>62999.6469</v>
      </c>
      <c r="D10" s="29">
        <f t="shared" si="2"/>
        <v>12.65600988608499</v>
      </c>
      <c r="E10" s="23">
        <v>434784.7849</v>
      </c>
      <c r="F10" s="29">
        <f t="shared" si="2"/>
        <v>87.34399011391501</v>
      </c>
      <c r="G10" s="23">
        <f t="shared" si="0"/>
        <v>497784.4318</v>
      </c>
      <c r="H10" s="32">
        <f t="shared" si="1"/>
        <v>100</v>
      </c>
      <c r="I10" s="23">
        <v>132016.337</v>
      </c>
      <c r="J10" s="36">
        <f t="shared" si="3"/>
        <v>629800.7688</v>
      </c>
    </row>
    <row r="11" spans="2:10" ht="13.5" customHeight="1">
      <c r="B11" s="10" t="s">
        <v>7</v>
      </c>
      <c r="C11" s="21">
        <v>61863.9311</v>
      </c>
      <c r="D11" s="29">
        <f t="shared" si="2"/>
        <v>35.03995506352984</v>
      </c>
      <c r="E11" s="23">
        <v>114688.6101</v>
      </c>
      <c r="F11" s="29">
        <f t="shared" si="2"/>
        <v>64.96004493647017</v>
      </c>
      <c r="G11" s="23">
        <f t="shared" si="0"/>
        <v>176552.5412</v>
      </c>
      <c r="H11" s="32">
        <f t="shared" si="1"/>
        <v>100</v>
      </c>
      <c r="I11" s="23">
        <v>93853.0535</v>
      </c>
      <c r="J11" s="36">
        <f t="shared" si="3"/>
        <v>270405.5947</v>
      </c>
    </row>
    <row r="12" spans="2:10" ht="13.5" customHeight="1">
      <c r="B12" s="10" t="s">
        <v>8</v>
      </c>
      <c r="C12" s="21">
        <v>1815.3099</v>
      </c>
      <c r="D12" s="29">
        <f t="shared" si="2"/>
        <v>75.48791172873568</v>
      </c>
      <c r="E12" s="23">
        <v>589.4591</v>
      </c>
      <c r="F12" s="29">
        <f t="shared" si="2"/>
        <v>24.512088271264307</v>
      </c>
      <c r="G12" s="23">
        <f t="shared" si="0"/>
        <v>2404.7690000000002</v>
      </c>
      <c r="H12" s="32">
        <f t="shared" si="1"/>
        <v>100</v>
      </c>
      <c r="I12" s="23">
        <v>1175.4278</v>
      </c>
      <c r="J12" s="36">
        <f t="shared" si="3"/>
        <v>3580.1968</v>
      </c>
    </row>
    <row r="13" spans="2:10" ht="13.5" customHeight="1">
      <c r="B13" s="10" t="s">
        <v>9</v>
      </c>
      <c r="C13" s="21">
        <v>107.2773</v>
      </c>
      <c r="D13" s="29">
        <f t="shared" si="2"/>
        <v>19.26609557754035</v>
      </c>
      <c r="E13" s="23">
        <v>449.5418</v>
      </c>
      <c r="F13" s="29">
        <f t="shared" si="2"/>
        <v>80.73390442245964</v>
      </c>
      <c r="G13" s="23">
        <f t="shared" si="0"/>
        <v>556.8191</v>
      </c>
      <c r="H13" s="32">
        <f t="shared" si="1"/>
        <v>100</v>
      </c>
      <c r="I13" s="23">
        <v>16.9065</v>
      </c>
      <c r="J13" s="36">
        <f t="shared" si="3"/>
        <v>573.7256000000001</v>
      </c>
    </row>
    <row r="14" spans="2:10" ht="13.5" customHeight="1">
      <c r="B14" s="10" t="s">
        <v>10</v>
      </c>
      <c r="C14" s="21">
        <v>0</v>
      </c>
      <c r="D14" s="29">
        <f t="shared" si="2"/>
        <v>0</v>
      </c>
      <c r="E14" s="23">
        <v>0.0321</v>
      </c>
      <c r="F14" s="29">
        <f t="shared" si="2"/>
        <v>100</v>
      </c>
      <c r="G14" s="23">
        <f t="shared" si="0"/>
        <v>0.0321</v>
      </c>
      <c r="H14" s="32">
        <f t="shared" si="1"/>
        <v>100</v>
      </c>
      <c r="I14" s="23">
        <v>19.1069</v>
      </c>
      <c r="J14" s="36">
        <f t="shared" si="3"/>
        <v>19.139</v>
      </c>
    </row>
    <row r="15" spans="2:10" ht="13.5" customHeight="1">
      <c r="B15" s="10" t="s">
        <v>11</v>
      </c>
      <c r="C15" s="21">
        <v>0</v>
      </c>
      <c r="D15" s="29">
        <f t="shared" si="2"/>
      </c>
      <c r="E15" s="23">
        <v>0</v>
      </c>
      <c r="F15" s="29">
        <f t="shared" si="2"/>
      </c>
      <c r="G15" s="23">
        <f t="shared" si="0"/>
        <v>0</v>
      </c>
      <c r="H15" s="32">
        <f t="shared" si="1"/>
      </c>
      <c r="I15" s="23">
        <v>0</v>
      </c>
      <c r="J15" s="36">
        <f t="shared" si="3"/>
        <v>0</v>
      </c>
    </row>
    <row r="16" spans="2:10" ht="13.5" customHeight="1">
      <c r="B16" s="10" t="s">
        <v>12</v>
      </c>
      <c r="C16" s="21">
        <v>0</v>
      </c>
      <c r="D16" s="29">
        <f t="shared" si="2"/>
      </c>
      <c r="E16" s="23">
        <v>0</v>
      </c>
      <c r="F16" s="29">
        <f t="shared" si="2"/>
      </c>
      <c r="G16" s="23">
        <f t="shared" si="0"/>
        <v>0</v>
      </c>
      <c r="H16" s="32">
        <f t="shared" si="1"/>
      </c>
      <c r="I16" s="23">
        <v>0</v>
      </c>
      <c r="J16" s="36">
        <f t="shared" si="3"/>
        <v>0</v>
      </c>
    </row>
    <row r="17" spans="2:10" ht="13.5" customHeight="1">
      <c r="B17" s="10" t="s">
        <v>13</v>
      </c>
      <c r="C17" s="21">
        <v>0</v>
      </c>
      <c r="D17" s="29">
        <f t="shared" si="2"/>
      </c>
      <c r="E17" s="23">
        <v>0</v>
      </c>
      <c r="F17" s="29">
        <f t="shared" si="2"/>
      </c>
      <c r="G17" s="23">
        <f t="shared" si="0"/>
        <v>0</v>
      </c>
      <c r="H17" s="32">
        <f t="shared" si="1"/>
      </c>
      <c r="I17" s="23">
        <v>0</v>
      </c>
      <c r="J17" s="36">
        <f t="shared" si="3"/>
        <v>0</v>
      </c>
    </row>
    <row r="18" spans="2:10" ht="13.5" customHeight="1">
      <c r="B18" s="10" t="s">
        <v>14</v>
      </c>
      <c r="C18" s="21">
        <v>0</v>
      </c>
      <c r="D18" s="29">
        <f t="shared" si="2"/>
      </c>
      <c r="E18" s="23">
        <v>0</v>
      </c>
      <c r="F18" s="29">
        <f t="shared" si="2"/>
      </c>
      <c r="G18" s="23">
        <f t="shared" si="0"/>
        <v>0</v>
      </c>
      <c r="H18" s="32">
        <f t="shared" si="1"/>
      </c>
      <c r="I18" s="23">
        <v>0</v>
      </c>
      <c r="J18" s="36">
        <f t="shared" si="3"/>
        <v>0</v>
      </c>
    </row>
    <row r="19" spans="2:10" ht="13.5" customHeight="1">
      <c r="B19" s="10" t="s">
        <v>21</v>
      </c>
      <c r="C19" s="21">
        <v>0</v>
      </c>
      <c r="D19" s="29">
        <f t="shared" si="2"/>
      </c>
      <c r="E19" s="23">
        <v>0</v>
      </c>
      <c r="F19" s="29">
        <f t="shared" si="2"/>
      </c>
      <c r="G19" s="23">
        <f t="shared" si="0"/>
        <v>0</v>
      </c>
      <c r="H19" s="32">
        <f t="shared" si="1"/>
      </c>
      <c r="I19" s="23">
        <v>0</v>
      </c>
      <c r="J19" s="36">
        <f t="shared" si="3"/>
        <v>0</v>
      </c>
    </row>
    <row r="20" spans="2:10" ht="13.5" customHeight="1">
      <c r="B20" s="11" t="s">
        <v>15</v>
      </c>
      <c r="C20" s="21">
        <v>90154.1945</v>
      </c>
      <c r="D20" s="29">
        <f t="shared" si="2"/>
        <v>16.198205447642597</v>
      </c>
      <c r="E20" s="23">
        <v>466414.8328</v>
      </c>
      <c r="F20" s="29">
        <f t="shared" si="2"/>
        <v>83.8017945523574</v>
      </c>
      <c r="G20" s="23">
        <f t="shared" si="0"/>
        <v>556569.0273</v>
      </c>
      <c r="H20" s="32">
        <f t="shared" si="1"/>
        <v>100</v>
      </c>
      <c r="I20" s="23">
        <v>880798.868</v>
      </c>
      <c r="J20" s="36">
        <f t="shared" si="3"/>
        <v>1437367.8953</v>
      </c>
    </row>
    <row r="21" spans="2:10" ht="13.5" customHeight="1">
      <c r="B21" s="8" t="s">
        <v>16</v>
      </c>
      <c r="C21" s="22">
        <f>SUM(C8:C20)</f>
        <v>335546.9541</v>
      </c>
      <c r="D21" s="30">
        <f t="shared" si="2"/>
        <v>9.395985405387238</v>
      </c>
      <c r="E21" s="22">
        <f>SUM(E8:E20)</f>
        <v>3235626.6868</v>
      </c>
      <c r="F21" s="30">
        <f t="shared" si="2"/>
        <v>90.60401459461278</v>
      </c>
      <c r="G21" s="22">
        <f>SUM(G8:G20)</f>
        <v>3571173.640899999</v>
      </c>
      <c r="H21" s="33">
        <f t="shared" si="1"/>
        <v>100</v>
      </c>
      <c r="I21" s="22">
        <f>SUM(I8:I20)</f>
        <v>1831724.8393</v>
      </c>
      <c r="J21" s="37">
        <f t="shared" si="3"/>
        <v>5402898.480199999</v>
      </c>
    </row>
    <row r="22" ht="13.5" customHeight="1">
      <c r="B22" s="5"/>
    </row>
    <row r="23" ht="13.5" customHeight="1"/>
    <row r="24" spans="2:4" ht="13.5" customHeight="1">
      <c r="B24" s="12" t="s">
        <v>18</v>
      </c>
      <c r="C24" s="38" t="s">
        <v>23</v>
      </c>
      <c r="D24" s="39"/>
    </row>
    <row r="25" spans="2:50" ht="13.5" customHeight="1">
      <c r="B25" s="2"/>
      <c r="H25" s="31">
        <f>$H$5</f>
        <v>0</v>
      </c>
      <c r="J25" s="31">
        <f>$H$5</f>
        <v>0</v>
      </c>
      <c r="AX25" s="3"/>
    </row>
    <row r="26" spans="2:50" ht="13.5" customHeight="1">
      <c r="B26" s="6" t="s">
        <v>19</v>
      </c>
      <c r="C26" s="40" t="s">
        <v>0</v>
      </c>
      <c r="D26" s="41"/>
      <c r="E26" s="40" t="s">
        <v>2</v>
      </c>
      <c r="F26" s="41"/>
      <c r="G26" s="42" t="s">
        <v>30</v>
      </c>
      <c r="H26" s="42"/>
      <c r="I26" s="40" t="s">
        <v>31</v>
      </c>
      <c r="J26" s="44" t="s">
        <v>3</v>
      </c>
      <c r="AX26" s="3"/>
    </row>
    <row r="27" spans="2:50" ht="13.5" customHeight="1">
      <c r="B27" s="7" t="s">
        <v>20</v>
      </c>
      <c r="C27" s="20"/>
      <c r="D27" s="28" t="s">
        <v>1</v>
      </c>
      <c r="E27" s="20"/>
      <c r="F27" s="28" t="s">
        <v>1</v>
      </c>
      <c r="G27" s="34"/>
      <c r="H27" s="35" t="s">
        <v>1</v>
      </c>
      <c r="I27" s="43"/>
      <c r="J27" s="45"/>
      <c r="AX27" s="3"/>
    </row>
    <row r="28" spans="2:10" ht="13.5" customHeight="1">
      <c r="B28" s="9" t="s">
        <v>4</v>
      </c>
      <c r="C28" s="21">
        <v>9.6672</v>
      </c>
      <c r="D28" s="29">
        <f>IF($G28=0,"",C28/$G28*100)</f>
        <v>3.1613656215223487</v>
      </c>
      <c r="E28" s="23">
        <v>296.1247</v>
      </c>
      <c r="F28" s="29">
        <f>IF($G28=0,"",E28/$G28*100)</f>
        <v>96.83863437847766</v>
      </c>
      <c r="G28" s="23">
        <f aca="true" t="shared" si="4" ref="G28:G40">SUM(C28,E28)</f>
        <v>305.7919</v>
      </c>
      <c r="H28" s="32">
        <f aca="true" t="shared" si="5" ref="H28:H41">IF($G28=0,"",G28/$G28*100)</f>
        <v>100</v>
      </c>
      <c r="I28" s="23">
        <v>0.07</v>
      </c>
      <c r="J28" s="36">
        <f>SUM(G28,I28)</f>
        <v>305.8619</v>
      </c>
    </row>
    <row r="29" spans="2:10" ht="13.5" customHeight="1">
      <c r="B29" s="10" t="s">
        <v>5</v>
      </c>
      <c r="C29" s="21">
        <v>118.5937</v>
      </c>
      <c r="D29" s="29">
        <f aca="true" t="shared" si="6" ref="D29:F41">IF($G29=0,"",C29/$G29*100)</f>
        <v>14.346342988233438</v>
      </c>
      <c r="E29" s="23">
        <v>708.0539</v>
      </c>
      <c r="F29" s="29">
        <f t="shared" si="6"/>
        <v>85.65365701176655</v>
      </c>
      <c r="G29" s="23">
        <f t="shared" si="4"/>
        <v>826.6476</v>
      </c>
      <c r="H29" s="32">
        <f t="shared" si="5"/>
        <v>100</v>
      </c>
      <c r="I29" s="23">
        <v>491.7872</v>
      </c>
      <c r="J29" s="36">
        <f aca="true" t="shared" si="7" ref="J29:J41">SUM(G29,I29)</f>
        <v>1318.4348</v>
      </c>
    </row>
    <row r="30" spans="2:10" ht="13.5" customHeight="1">
      <c r="B30" s="10" t="s">
        <v>6</v>
      </c>
      <c r="C30" s="21">
        <v>277.0158</v>
      </c>
      <c r="D30" s="29">
        <f t="shared" si="6"/>
        <v>26.74230155254823</v>
      </c>
      <c r="E30" s="23">
        <v>758.8554</v>
      </c>
      <c r="F30" s="29">
        <f t="shared" si="6"/>
        <v>73.25769844745177</v>
      </c>
      <c r="G30" s="23">
        <f t="shared" si="4"/>
        <v>1035.8712</v>
      </c>
      <c r="H30" s="32">
        <f t="shared" si="5"/>
        <v>100</v>
      </c>
      <c r="I30" s="23">
        <v>78.8272</v>
      </c>
      <c r="J30" s="36">
        <f t="shared" si="7"/>
        <v>1114.6984</v>
      </c>
    </row>
    <row r="31" spans="2:10" ht="13.5" customHeight="1">
      <c r="B31" s="10" t="s">
        <v>7</v>
      </c>
      <c r="C31" s="21">
        <v>833.4106</v>
      </c>
      <c r="D31" s="29">
        <f t="shared" si="6"/>
        <v>73.49247977086581</v>
      </c>
      <c r="E31" s="23">
        <v>300.5974</v>
      </c>
      <c r="F31" s="29">
        <f t="shared" si="6"/>
        <v>26.507520229134187</v>
      </c>
      <c r="G31" s="23">
        <f t="shared" si="4"/>
        <v>1134.008</v>
      </c>
      <c r="H31" s="32">
        <f t="shared" si="5"/>
        <v>100</v>
      </c>
      <c r="I31" s="23">
        <v>316.1358</v>
      </c>
      <c r="J31" s="36">
        <f t="shared" si="7"/>
        <v>1450.1438</v>
      </c>
    </row>
    <row r="32" spans="2:10" ht="13.5" customHeight="1">
      <c r="B32" s="10" t="s">
        <v>8</v>
      </c>
      <c r="C32" s="21">
        <v>3336.9903</v>
      </c>
      <c r="D32" s="29">
        <f t="shared" si="6"/>
        <v>87.97844946192862</v>
      </c>
      <c r="E32" s="23">
        <v>455.973</v>
      </c>
      <c r="F32" s="29">
        <f t="shared" si="6"/>
        <v>12.02155053807138</v>
      </c>
      <c r="G32" s="23">
        <f t="shared" si="4"/>
        <v>3792.9633</v>
      </c>
      <c r="H32" s="32">
        <f t="shared" si="5"/>
        <v>100</v>
      </c>
      <c r="I32" s="23">
        <v>606.3945</v>
      </c>
      <c r="J32" s="36">
        <f t="shared" si="7"/>
        <v>4399.3578</v>
      </c>
    </row>
    <row r="33" spans="2:10" ht="13.5" customHeight="1">
      <c r="B33" s="10" t="s">
        <v>9</v>
      </c>
      <c r="C33" s="21">
        <v>27935.9396</v>
      </c>
      <c r="D33" s="29">
        <f t="shared" si="6"/>
        <v>74.35758557703961</v>
      </c>
      <c r="E33" s="23">
        <v>9633.7843</v>
      </c>
      <c r="F33" s="29">
        <f t="shared" si="6"/>
        <v>25.642414422960396</v>
      </c>
      <c r="G33" s="23">
        <f t="shared" si="4"/>
        <v>37569.7239</v>
      </c>
      <c r="H33" s="32">
        <f t="shared" si="5"/>
        <v>100</v>
      </c>
      <c r="I33" s="23">
        <v>6683.2634</v>
      </c>
      <c r="J33" s="36">
        <f t="shared" si="7"/>
        <v>44252.98729999999</v>
      </c>
    </row>
    <row r="34" spans="2:10" ht="13.5" customHeight="1">
      <c r="B34" s="10" t="s">
        <v>10</v>
      </c>
      <c r="C34" s="21">
        <v>87403.9111</v>
      </c>
      <c r="D34" s="29">
        <f t="shared" si="6"/>
        <v>65.8688232896769</v>
      </c>
      <c r="E34" s="23">
        <v>45289.9898</v>
      </c>
      <c r="F34" s="29">
        <f t="shared" si="6"/>
        <v>34.13117671032309</v>
      </c>
      <c r="G34" s="23">
        <f t="shared" si="4"/>
        <v>132693.9009</v>
      </c>
      <c r="H34" s="32">
        <f t="shared" si="5"/>
        <v>100</v>
      </c>
      <c r="I34" s="23">
        <v>33934.5939</v>
      </c>
      <c r="J34" s="36">
        <f t="shared" si="7"/>
        <v>166628.49480000001</v>
      </c>
    </row>
    <row r="35" spans="2:10" ht="13.5" customHeight="1">
      <c r="B35" s="10" t="s">
        <v>11</v>
      </c>
      <c r="C35" s="21">
        <v>22711.6291</v>
      </c>
      <c r="D35" s="29">
        <f t="shared" si="6"/>
        <v>75.00469373181528</v>
      </c>
      <c r="E35" s="23">
        <v>7568.648</v>
      </c>
      <c r="F35" s="29">
        <f t="shared" si="6"/>
        <v>24.995306268184713</v>
      </c>
      <c r="G35" s="23">
        <f t="shared" si="4"/>
        <v>30280.2771</v>
      </c>
      <c r="H35" s="32">
        <f t="shared" si="5"/>
        <v>100</v>
      </c>
      <c r="I35" s="23">
        <v>11439.4149</v>
      </c>
      <c r="J35" s="36">
        <f t="shared" si="7"/>
        <v>41719.691999999995</v>
      </c>
    </row>
    <row r="36" spans="2:10" ht="13.5" customHeight="1">
      <c r="B36" s="10" t="s">
        <v>12</v>
      </c>
      <c r="C36" s="21">
        <v>1341.2852</v>
      </c>
      <c r="D36" s="29">
        <f t="shared" si="6"/>
        <v>46.83733948963812</v>
      </c>
      <c r="E36" s="23">
        <v>1522.424</v>
      </c>
      <c r="F36" s="29">
        <f t="shared" si="6"/>
        <v>53.16266051036187</v>
      </c>
      <c r="G36" s="23">
        <f t="shared" si="4"/>
        <v>2863.7092000000002</v>
      </c>
      <c r="H36" s="32">
        <f t="shared" si="5"/>
        <v>100</v>
      </c>
      <c r="I36" s="23">
        <v>876.5881</v>
      </c>
      <c r="J36" s="36">
        <f t="shared" si="7"/>
        <v>3740.2973</v>
      </c>
    </row>
    <row r="37" spans="2:10" ht="13.5" customHeight="1">
      <c r="B37" s="10" t="s">
        <v>13</v>
      </c>
      <c r="C37" s="21">
        <v>0.0211</v>
      </c>
      <c r="D37" s="29">
        <f t="shared" si="6"/>
        <v>0.6869160399778623</v>
      </c>
      <c r="E37" s="23">
        <v>3.0506</v>
      </c>
      <c r="F37" s="29">
        <f t="shared" si="6"/>
        <v>99.31308396002213</v>
      </c>
      <c r="G37" s="23">
        <f t="shared" si="4"/>
        <v>3.0717000000000003</v>
      </c>
      <c r="H37" s="32">
        <f t="shared" si="5"/>
        <v>100</v>
      </c>
      <c r="I37" s="23">
        <v>0.036</v>
      </c>
      <c r="J37" s="36">
        <f t="shared" si="7"/>
        <v>3.1077000000000004</v>
      </c>
    </row>
    <row r="38" spans="2:10" ht="13.5" customHeight="1">
      <c r="B38" s="10" t="s">
        <v>14</v>
      </c>
      <c r="C38" s="21">
        <v>11.0345</v>
      </c>
      <c r="D38" s="29">
        <f t="shared" si="6"/>
        <v>100</v>
      </c>
      <c r="E38" s="23">
        <v>0</v>
      </c>
      <c r="F38" s="29">
        <f t="shared" si="6"/>
        <v>0</v>
      </c>
      <c r="G38" s="23">
        <f t="shared" si="4"/>
        <v>11.0345</v>
      </c>
      <c r="H38" s="32">
        <f t="shared" si="5"/>
        <v>100</v>
      </c>
      <c r="I38" s="23">
        <v>0</v>
      </c>
      <c r="J38" s="36">
        <f t="shared" si="7"/>
        <v>11.0345</v>
      </c>
    </row>
    <row r="39" spans="2:10" ht="13.5" customHeight="1">
      <c r="B39" s="10" t="s">
        <v>21</v>
      </c>
      <c r="C39" s="21">
        <v>0</v>
      </c>
      <c r="D39" s="29">
        <f t="shared" si="6"/>
      </c>
      <c r="E39" s="23">
        <v>0</v>
      </c>
      <c r="F39" s="29">
        <f t="shared" si="6"/>
      </c>
      <c r="G39" s="23">
        <f t="shared" si="4"/>
        <v>0</v>
      </c>
      <c r="H39" s="32">
        <f t="shared" si="5"/>
      </c>
      <c r="I39" s="23">
        <v>0</v>
      </c>
      <c r="J39" s="36">
        <f t="shared" si="7"/>
        <v>0</v>
      </c>
    </row>
    <row r="40" spans="2:10" ht="13.5" customHeight="1">
      <c r="B40" s="11" t="s">
        <v>15</v>
      </c>
      <c r="C40" s="21">
        <v>128712.095</v>
      </c>
      <c r="D40" s="29">
        <f t="shared" si="6"/>
        <v>46.45212588385889</v>
      </c>
      <c r="E40" s="23">
        <v>148373.3829</v>
      </c>
      <c r="F40" s="29">
        <f t="shared" si="6"/>
        <v>53.54787411614112</v>
      </c>
      <c r="G40" s="23">
        <f t="shared" si="4"/>
        <v>277085.4779</v>
      </c>
      <c r="H40" s="32">
        <f t="shared" si="5"/>
        <v>100</v>
      </c>
      <c r="I40" s="23">
        <v>327189.7288</v>
      </c>
      <c r="J40" s="36">
        <f t="shared" si="7"/>
        <v>604275.2067</v>
      </c>
    </row>
    <row r="41" spans="2:10" ht="13.5" customHeight="1">
      <c r="B41" s="8" t="s">
        <v>16</v>
      </c>
      <c r="C41" s="22">
        <f>SUM(C28:C40)</f>
        <v>272691.5932</v>
      </c>
      <c r="D41" s="30">
        <f t="shared" si="6"/>
        <v>55.924981096466006</v>
      </c>
      <c r="E41" s="22">
        <f>SUM(E28:E40)</f>
        <v>214910.88400000002</v>
      </c>
      <c r="F41" s="30">
        <f t="shared" si="6"/>
        <v>44.075018903533994</v>
      </c>
      <c r="G41" s="22">
        <f>SUM(G28:G40)</f>
        <v>487602.4772</v>
      </c>
      <c r="H41" s="33">
        <f t="shared" si="5"/>
        <v>100</v>
      </c>
      <c r="I41" s="22">
        <f>SUM(I28:I40)</f>
        <v>381616.83979999996</v>
      </c>
      <c r="J41" s="37">
        <f t="shared" si="7"/>
        <v>869219.317</v>
      </c>
    </row>
    <row r="42" ht="13.5" customHeight="1"/>
    <row r="43" ht="13.5" customHeight="1"/>
    <row r="44" spans="2:4" ht="13.5" customHeight="1">
      <c r="B44" s="12" t="s">
        <v>18</v>
      </c>
      <c r="C44" s="38" t="s">
        <v>24</v>
      </c>
      <c r="D44" s="39"/>
    </row>
    <row r="45" spans="2:50" ht="13.5" customHeight="1">
      <c r="B45" s="2"/>
      <c r="H45" s="31">
        <f>$H$5</f>
        <v>0</v>
      </c>
      <c r="J45" s="31">
        <f>$H$5</f>
        <v>0</v>
      </c>
      <c r="AX45" s="3"/>
    </row>
    <row r="46" spans="2:50" ht="13.5" customHeight="1">
      <c r="B46" s="6" t="s">
        <v>19</v>
      </c>
      <c r="C46" s="40" t="s">
        <v>0</v>
      </c>
      <c r="D46" s="41"/>
      <c r="E46" s="40" t="s">
        <v>2</v>
      </c>
      <c r="F46" s="41"/>
      <c r="G46" s="42" t="s">
        <v>30</v>
      </c>
      <c r="H46" s="42"/>
      <c r="I46" s="40" t="s">
        <v>31</v>
      </c>
      <c r="J46" s="44" t="s">
        <v>3</v>
      </c>
      <c r="AX46" s="3"/>
    </row>
    <row r="47" spans="2:50" ht="13.5" customHeight="1">
      <c r="B47" s="7" t="s">
        <v>20</v>
      </c>
      <c r="C47" s="20"/>
      <c r="D47" s="28" t="s">
        <v>1</v>
      </c>
      <c r="E47" s="20"/>
      <c r="F47" s="28" t="s">
        <v>1</v>
      </c>
      <c r="G47" s="34"/>
      <c r="H47" s="35" t="s">
        <v>1</v>
      </c>
      <c r="I47" s="43"/>
      <c r="J47" s="45"/>
      <c r="AX47" s="3"/>
    </row>
    <row r="48" spans="2:10" ht="13.5" customHeight="1">
      <c r="B48" s="9" t="s">
        <v>4</v>
      </c>
      <c r="C48" s="21">
        <v>10044.8604</v>
      </c>
      <c r="D48" s="29">
        <f>IF($G48=0,"",C48/$G48*100)</f>
        <v>1.5103916369247021</v>
      </c>
      <c r="E48" s="23">
        <v>655005.1938</v>
      </c>
      <c r="F48" s="29">
        <f>IF($G48=0,"",E48/$G48*100)</f>
        <v>98.48960836307529</v>
      </c>
      <c r="G48" s="23">
        <f aca="true" t="shared" si="8" ref="G48:G60">SUM(C48,E48)</f>
        <v>665050.0542</v>
      </c>
      <c r="H48" s="32">
        <f aca="true" t="shared" si="9" ref="H48:H61">IF($G48=0,"",G48/$G48*100)</f>
        <v>100</v>
      </c>
      <c r="I48" s="23">
        <v>169365.4759</v>
      </c>
      <c r="J48" s="36">
        <f>SUM(G48,I48)</f>
        <v>834415.5301</v>
      </c>
    </row>
    <row r="49" spans="2:10" ht="13.5" customHeight="1">
      <c r="B49" s="10" t="s">
        <v>5</v>
      </c>
      <c r="C49" s="21">
        <v>179294.8576</v>
      </c>
      <c r="D49" s="29">
        <f aca="true" t="shared" si="10" ref="D49:F61">IF($G49=0,"",C49/$G49*100)</f>
        <v>7.9589365187590895</v>
      </c>
      <c r="E49" s="23">
        <v>2073454.0766</v>
      </c>
      <c r="F49" s="29">
        <f t="shared" si="10"/>
        <v>92.04106348124091</v>
      </c>
      <c r="G49" s="23">
        <f t="shared" si="8"/>
        <v>2252748.9342</v>
      </c>
      <c r="H49" s="32">
        <f t="shared" si="9"/>
        <v>100</v>
      </c>
      <c r="I49" s="23">
        <v>877531.3878</v>
      </c>
      <c r="J49" s="36">
        <f aca="true" t="shared" si="11" ref="J49:J61">SUM(G49,I49)</f>
        <v>3130280.322</v>
      </c>
    </row>
    <row r="50" spans="2:10" ht="13.5" customHeight="1">
      <c r="B50" s="10" t="s">
        <v>6</v>
      </c>
      <c r="C50" s="21">
        <v>417864.9867</v>
      </c>
      <c r="D50" s="29">
        <f t="shared" si="10"/>
        <v>28.188004625546576</v>
      </c>
      <c r="E50" s="23">
        <v>1064556.3207</v>
      </c>
      <c r="F50" s="29">
        <f t="shared" si="10"/>
        <v>71.81199537445343</v>
      </c>
      <c r="G50" s="23">
        <f t="shared" si="8"/>
        <v>1482421.3074</v>
      </c>
      <c r="H50" s="32">
        <f t="shared" si="9"/>
        <v>100</v>
      </c>
      <c r="I50" s="23">
        <v>249144.6732</v>
      </c>
      <c r="J50" s="36">
        <f t="shared" si="11"/>
        <v>1731565.9806000001</v>
      </c>
    </row>
    <row r="51" spans="2:10" ht="13.5" customHeight="1">
      <c r="B51" s="10" t="s">
        <v>7</v>
      </c>
      <c r="C51" s="21">
        <v>387203.4272</v>
      </c>
      <c r="D51" s="29">
        <f t="shared" si="10"/>
        <v>42.523575090892265</v>
      </c>
      <c r="E51" s="23">
        <v>523358.3644</v>
      </c>
      <c r="F51" s="29">
        <f t="shared" si="10"/>
        <v>57.47642490910773</v>
      </c>
      <c r="G51" s="23">
        <f t="shared" si="8"/>
        <v>910561.7916</v>
      </c>
      <c r="H51" s="32">
        <f t="shared" si="9"/>
        <v>100</v>
      </c>
      <c r="I51" s="23">
        <v>130596.0508</v>
      </c>
      <c r="J51" s="36">
        <f t="shared" si="11"/>
        <v>1041157.8424</v>
      </c>
    </row>
    <row r="52" spans="2:10" ht="13.5" customHeight="1">
      <c r="B52" s="10" t="s">
        <v>8</v>
      </c>
      <c r="C52" s="21">
        <v>241188.2655</v>
      </c>
      <c r="D52" s="29">
        <f t="shared" si="10"/>
        <v>59.2200890217738</v>
      </c>
      <c r="E52" s="23">
        <v>166086.14</v>
      </c>
      <c r="F52" s="29">
        <f t="shared" si="10"/>
        <v>40.779910978226205</v>
      </c>
      <c r="G52" s="23">
        <f t="shared" si="8"/>
        <v>407274.4055</v>
      </c>
      <c r="H52" s="32">
        <f t="shared" si="9"/>
        <v>100</v>
      </c>
      <c r="I52" s="23">
        <v>61060.9807</v>
      </c>
      <c r="J52" s="36">
        <f t="shared" si="11"/>
        <v>468335.3862</v>
      </c>
    </row>
    <row r="53" spans="2:10" ht="13.5" customHeight="1">
      <c r="B53" s="10" t="s">
        <v>9</v>
      </c>
      <c r="C53" s="21">
        <v>71937.9054</v>
      </c>
      <c r="D53" s="29">
        <f t="shared" si="10"/>
        <v>60.72859226491716</v>
      </c>
      <c r="E53" s="23">
        <v>46520.1433</v>
      </c>
      <c r="F53" s="29">
        <f t="shared" si="10"/>
        <v>39.27140773508284</v>
      </c>
      <c r="G53" s="23">
        <f t="shared" si="8"/>
        <v>118458.04870000001</v>
      </c>
      <c r="H53" s="32">
        <f t="shared" si="9"/>
        <v>100</v>
      </c>
      <c r="I53" s="23">
        <v>23173.1023</v>
      </c>
      <c r="J53" s="36">
        <f t="shared" si="11"/>
        <v>141631.151</v>
      </c>
    </row>
    <row r="54" spans="2:10" ht="13.5" customHeight="1">
      <c r="B54" s="10" t="s">
        <v>10</v>
      </c>
      <c r="C54" s="21">
        <v>67468.3835</v>
      </c>
      <c r="D54" s="29">
        <f t="shared" si="10"/>
        <v>50.910703573435015</v>
      </c>
      <c r="E54" s="23">
        <v>65054.6004</v>
      </c>
      <c r="F54" s="29">
        <f t="shared" si="10"/>
        <v>49.089296426565</v>
      </c>
      <c r="G54" s="23">
        <f t="shared" si="8"/>
        <v>132522.9839</v>
      </c>
      <c r="H54" s="32">
        <f t="shared" si="9"/>
        <v>100</v>
      </c>
      <c r="I54" s="23">
        <v>18182.2578</v>
      </c>
      <c r="J54" s="36">
        <f t="shared" si="11"/>
        <v>150705.24169999998</v>
      </c>
    </row>
    <row r="55" spans="2:10" ht="13.5" customHeight="1">
      <c r="B55" s="10" t="s">
        <v>11</v>
      </c>
      <c r="C55" s="21">
        <v>5257.673</v>
      </c>
      <c r="D55" s="29">
        <f t="shared" si="10"/>
        <v>64.5500860940289</v>
      </c>
      <c r="E55" s="23">
        <v>2887.4331</v>
      </c>
      <c r="F55" s="29">
        <f t="shared" si="10"/>
        <v>35.4499139059711</v>
      </c>
      <c r="G55" s="23">
        <f t="shared" si="8"/>
        <v>8145.1061</v>
      </c>
      <c r="H55" s="32">
        <f t="shared" si="9"/>
        <v>100</v>
      </c>
      <c r="I55" s="23">
        <v>1286.2357</v>
      </c>
      <c r="J55" s="36">
        <f t="shared" si="11"/>
        <v>9431.3418</v>
      </c>
    </row>
    <row r="56" spans="2:10" ht="13.5" customHeight="1">
      <c r="B56" s="10" t="s">
        <v>12</v>
      </c>
      <c r="C56" s="21">
        <v>0</v>
      </c>
      <c r="D56" s="29">
        <f t="shared" si="10"/>
      </c>
      <c r="E56" s="23">
        <v>0</v>
      </c>
      <c r="F56" s="29">
        <f t="shared" si="10"/>
      </c>
      <c r="G56" s="23">
        <f t="shared" si="8"/>
        <v>0</v>
      </c>
      <c r="H56" s="32">
        <f t="shared" si="9"/>
      </c>
      <c r="I56" s="23">
        <v>0</v>
      </c>
      <c r="J56" s="36">
        <f t="shared" si="11"/>
        <v>0</v>
      </c>
    </row>
    <row r="57" spans="2:10" ht="13.5" customHeight="1">
      <c r="B57" s="10" t="s">
        <v>13</v>
      </c>
      <c r="C57" s="21">
        <v>0</v>
      </c>
      <c r="D57" s="29">
        <f t="shared" si="10"/>
      </c>
      <c r="E57" s="23">
        <v>0</v>
      </c>
      <c r="F57" s="29">
        <f t="shared" si="10"/>
      </c>
      <c r="G57" s="23">
        <f t="shared" si="8"/>
        <v>0</v>
      </c>
      <c r="H57" s="32">
        <f t="shared" si="9"/>
      </c>
      <c r="I57" s="23">
        <v>0</v>
      </c>
      <c r="J57" s="36">
        <f t="shared" si="11"/>
        <v>0</v>
      </c>
    </row>
    <row r="58" spans="2:10" ht="13.5" customHeight="1">
      <c r="B58" s="10" t="s">
        <v>14</v>
      </c>
      <c r="C58" s="21">
        <v>0</v>
      </c>
      <c r="D58" s="29">
        <f t="shared" si="10"/>
      </c>
      <c r="E58" s="23">
        <v>0</v>
      </c>
      <c r="F58" s="29">
        <f t="shared" si="10"/>
      </c>
      <c r="G58" s="23">
        <f t="shared" si="8"/>
        <v>0</v>
      </c>
      <c r="H58" s="32">
        <f t="shared" si="9"/>
      </c>
      <c r="I58" s="23">
        <v>0</v>
      </c>
      <c r="J58" s="36">
        <f t="shared" si="11"/>
        <v>0</v>
      </c>
    </row>
    <row r="59" spans="2:10" ht="13.5" customHeight="1">
      <c r="B59" s="10" t="s">
        <v>21</v>
      </c>
      <c r="C59" s="21">
        <v>0</v>
      </c>
      <c r="D59" s="29">
        <f t="shared" si="10"/>
      </c>
      <c r="E59" s="23">
        <v>0</v>
      </c>
      <c r="F59" s="29">
        <f t="shared" si="10"/>
      </c>
      <c r="G59" s="23">
        <f t="shared" si="8"/>
        <v>0</v>
      </c>
      <c r="H59" s="32">
        <f t="shared" si="9"/>
      </c>
      <c r="I59" s="23">
        <v>0</v>
      </c>
      <c r="J59" s="36">
        <f t="shared" si="11"/>
        <v>0</v>
      </c>
    </row>
    <row r="60" spans="2:10" ht="13.5" customHeight="1">
      <c r="B60" s="11" t="s">
        <v>15</v>
      </c>
      <c r="C60" s="21">
        <v>297030.9846</v>
      </c>
      <c r="D60" s="29">
        <f t="shared" si="10"/>
        <v>17.913142222160552</v>
      </c>
      <c r="E60" s="23">
        <v>1361142.5559</v>
      </c>
      <c r="F60" s="29">
        <f t="shared" si="10"/>
        <v>82.08685777783944</v>
      </c>
      <c r="G60" s="23">
        <f t="shared" si="8"/>
        <v>1658173.5405000001</v>
      </c>
      <c r="H60" s="32">
        <f t="shared" si="9"/>
        <v>100</v>
      </c>
      <c r="I60" s="23">
        <v>2157930.9148</v>
      </c>
      <c r="J60" s="36">
        <f t="shared" si="11"/>
        <v>3816104.4553</v>
      </c>
    </row>
    <row r="61" spans="2:10" ht="13.5" customHeight="1">
      <c r="B61" s="8" t="s">
        <v>16</v>
      </c>
      <c r="C61" s="22">
        <f>SUM(C48:C60)</f>
        <v>1677291.3439</v>
      </c>
      <c r="D61" s="30">
        <f t="shared" si="10"/>
        <v>21.96742766275805</v>
      </c>
      <c r="E61" s="22">
        <f>SUM(E48:E60)</f>
        <v>5958064.828199999</v>
      </c>
      <c r="F61" s="30">
        <f t="shared" si="10"/>
        <v>78.03257233724192</v>
      </c>
      <c r="G61" s="22">
        <f>SUM(G48:G60)</f>
        <v>7635356.172100002</v>
      </c>
      <c r="H61" s="33">
        <f t="shared" si="9"/>
        <v>100</v>
      </c>
      <c r="I61" s="22">
        <f>SUM(I48:I60)</f>
        <v>3688271.079</v>
      </c>
      <c r="J61" s="37">
        <f t="shared" si="11"/>
        <v>11323627.251100002</v>
      </c>
    </row>
    <row r="62" ht="13.5" customHeight="1"/>
    <row r="63" ht="13.5" customHeight="1"/>
    <row r="64" spans="2:4" ht="13.5" customHeight="1">
      <c r="B64" s="12" t="s">
        <v>18</v>
      </c>
      <c r="C64" s="38" t="s">
        <v>25</v>
      </c>
      <c r="D64" s="39"/>
    </row>
    <row r="65" spans="2:50" ht="13.5" customHeight="1">
      <c r="B65" s="2"/>
      <c r="H65" s="31">
        <f>$H$5</f>
        <v>0</v>
      </c>
      <c r="J65" s="31">
        <f>$H$5</f>
        <v>0</v>
      </c>
      <c r="AX65" s="3"/>
    </row>
    <row r="66" spans="2:50" ht="13.5" customHeight="1">
      <c r="B66" s="6" t="s">
        <v>19</v>
      </c>
      <c r="C66" s="40" t="s">
        <v>0</v>
      </c>
      <c r="D66" s="41"/>
      <c r="E66" s="40" t="s">
        <v>2</v>
      </c>
      <c r="F66" s="41"/>
      <c r="G66" s="42" t="s">
        <v>30</v>
      </c>
      <c r="H66" s="42"/>
      <c r="I66" s="40" t="s">
        <v>31</v>
      </c>
      <c r="J66" s="44" t="s">
        <v>3</v>
      </c>
      <c r="AX66" s="3"/>
    </row>
    <row r="67" spans="2:50" ht="13.5" customHeight="1">
      <c r="B67" s="7" t="s">
        <v>20</v>
      </c>
      <c r="C67" s="20"/>
      <c r="D67" s="28" t="s">
        <v>1</v>
      </c>
      <c r="E67" s="20"/>
      <c r="F67" s="28" t="s">
        <v>1</v>
      </c>
      <c r="G67" s="34"/>
      <c r="H67" s="35" t="s">
        <v>1</v>
      </c>
      <c r="I67" s="43"/>
      <c r="J67" s="45"/>
      <c r="AX67" s="3"/>
    </row>
    <row r="68" spans="2:10" ht="13.5" customHeight="1">
      <c r="B68" s="9" t="s">
        <v>4</v>
      </c>
      <c r="C68" s="21">
        <v>51.9365</v>
      </c>
      <c r="D68" s="29">
        <f>IF($G68=0,"",C68/$G68*100)</f>
        <v>0.03454149015170882</v>
      </c>
      <c r="E68" s="23">
        <v>150307.8186</v>
      </c>
      <c r="F68" s="29">
        <f>IF($G68=0,"",E68/$G68*100)</f>
        <v>99.96545850984828</v>
      </c>
      <c r="G68" s="23">
        <f aca="true" t="shared" si="12" ref="G68:G80">SUM(C68,E68)</f>
        <v>150359.7551</v>
      </c>
      <c r="H68" s="32">
        <f aca="true" t="shared" si="13" ref="H68:H81">IF($G68=0,"",G68/$G68*100)</f>
        <v>100</v>
      </c>
      <c r="I68" s="23">
        <v>19703.5655</v>
      </c>
      <c r="J68" s="36">
        <f>SUM(G68,I68)</f>
        <v>170063.3206</v>
      </c>
    </row>
    <row r="69" spans="2:10" ht="13.5" customHeight="1">
      <c r="B69" s="10" t="s">
        <v>5</v>
      </c>
      <c r="C69" s="21">
        <v>40312.0666</v>
      </c>
      <c r="D69" s="29">
        <f aca="true" t="shared" si="14" ref="D69:F81">IF($G69=0,"",C69/$G69*100)</f>
        <v>8.543429917941069</v>
      </c>
      <c r="E69" s="23">
        <v>431536.6755</v>
      </c>
      <c r="F69" s="29">
        <f t="shared" si="14"/>
        <v>91.45657008205893</v>
      </c>
      <c r="G69" s="23">
        <f t="shared" si="12"/>
        <v>471848.74210000003</v>
      </c>
      <c r="H69" s="32">
        <f t="shared" si="13"/>
        <v>100</v>
      </c>
      <c r="I69" s="23">
        <v>30231.7872</v>
      </c>
      <c r="J69" s="36">
        <f aca="true" t="shared" si="15" ref="J69:J81">SUM(G69,I69)</f>
        <v>502080.52930000005</v>
      </c>
    </row>
    <row r="70" spans="2:10" ht="13.5" customHeight="1">
      <c r="B70" s="10" t="s">
        <v>6</v>
      </c>
      <c r="C70" s="21">
        <v>125330.3725</v>
      </c>
      <c r="D70" s="29">
        <f t="shared" si="14"/>
        <v>26.245659460799214</v>
      </c>
      <c r="E70" s="23">
        <v>352197.6267</v>
      </c>
      <c r="F70" s="29">
        <f t="shared" si="14"/>
        <v>73.7543405392008</v>
      </c>
      <c r="G70" s="23">
        <f t="shared" si="12"/>
        <v>477527.9992</v>
      </c>
      <c r="H70" s="32">
        <f t="shared" si="13"/>
        <v>100</v>
      </c>
      <c r="I70" s="23">
        <v>39248.0963</v>
      </c>
      <c r="J70" s="36">
        <f t="shared" si="15"/>
        <v>516776.0955</v>
      </c>
    </row>
    <row r="71" spans="2:10" ht="13.5" customHeight="1">
      <c r="B71" s="10" t="s">
        <v>7</v>
      </c>
      <c r="C71" s="21">
        <v>69268.2284</v>
      </c>
      <c r="D71" s="29">
        <f t="shared" si="14"/>
        <v>28.00598582994862</v>
      </c>
      <c r="E71" s="23">
        <v>178065.4267</v>
      </c>
      <c r="F71" s="29">
        <f t="shared" si="14"/>
        <v>71.99401417005137</v>
      </c>
      <c r="G71" s="23">
        <f t="shared" si="12"/>
        <v>247333.65510000003</v>
      </c>
      <c r="H71" s="32">
        <f t="shared" si="13"/>
        <v>100</v>
      </c>
      <c r="I71" s="23">
        <v>32107.527</v>
      </c>
      <c r="J71" s="36">
        <f t="shared" si="15"/>
        <v>279441.18210000003</v>
      </c>
    </row>
    <row r="72" spans="2:10" ht="13.5" customHeight="1">
      <c r="B72" s="10" t="s">
        <v>8</v>
      </c>
      <c r="C72" s="21">
        <v>27474.5455</v>
      </c>
      <c r="D72" s="29">
        <f t="shared" si="14"/>
        <v>44.56382948987235</v>
      </c>
      <c r="E72" s="23">
        <v>34177.5742</v>
      </c>
      <c r="F72" s="29">
        <f t="shared" si="14"/>
        <v>55.43617051012766</v>
      </c>
      <c r="G72" s="23">
        <f t="shared" si="12"/>
        <v>61652.1197</v>
      </c>
      <c r="H72" s="32">
        <f t="shared" si="13"/>
        <v>100</v>
      </c>
      <c r="I72" s="23">
        <v>7622.4576</v>
      </c>
      <c r="J72" s="36">
        <f t="shared" si="15"/>
        <v>69274.5773</v>
      </c>
    </row>
    <row r="73" spans="2:10" ht="13.5" customHeight="1">
      <c r="B73" s="10" t="s">
        <v>9</v>
      </c>
      <c r="C73" s="21">
        <v>17217.7506</v>
      </c>
      <c r="D73" s="29">
        <f t="shared" si="14"/>
        <v>60.71751581543518</v>
      </c>
      <c r="E73" s="23">
        <v>11139.3888</v>
      </c>
      <c r="F73" s="29">
        <f t="shared" si="14"/>
        <v>39.28248418456482</v>
      </c>
      <c r="G73" s="23">
        <f t="shared" si="12"/>
        <v>28357.1394</v>
      </c>
      <c r="H73" s="32">
        <f t="shared" si="13"/>
        <v>100</v>
      </c>
      <c r="I73" s="23">
        <v>2122.7436</v>
      </c>
      <c r="J73" s="36">
        <f t="shared" si="15"/>
        <v>30479.883</v>
      </c>
    </row>
    <row r="74" spans="2:10" ht="13.5" customHeight="1">
      <c r="B74" s="10" t="s">
        <v>10</v>
      </c>
      <c r="C74" s="21">
        <v>5900.8877</v>
      </c>
      <c r="D74" s="29">
        <f t="shared" si="14"/>
        <v>60.5317380989989</v>
      </c>
      <c r="E74" s="23">
        <v>3847.5317</v>
      </c>
      <c r="F74" s="29">
        <f t="shared" si="14"/>
        <v>39.46826190100109</v>
      </c>
      <c r="G74" s="23">
        <f t="shared" si="12"/>
        <v>9748.4194</v>
      </c>
      <c r="H74" s="32">
        <f t="shared" si="13"/>
        <v>100</v>
      </c>
      <c r="I74" s="23">
        <v>455.6201</v>
      </c>
      <c r="J74" s="36">
        <f t="shared" si="15"/>
        <v>10204.0395</v>
      </c>
    </row>
    <row r="75" spans="2:10" ht="13.5" customHeight="1">
      <c r="B75" s="10" t="s">
        <v>11</v>
      </c>
      <c r="C75" s="21">
        <v>563.3108</v>
      </c>
      <c r="D75" s="29">
        <f t="shared" si="14"/>
        <v>47.66369856609732</v>
      </c>
      <c r="E75" s="23">
        <v>618.5337</v>
      </c>
      <c r="F75" s="29">
        <f t="shared" si="14"/>
        <v>52.33630143390269</v>
      </c>
      <c r="G75" s="23">
        <f t="shared" si="12"/>
        <v>1181.8445</v>
      </c>
      <c r="H75" s="32">
        <f t="shared" si="13"/>
        <v>100</v>
      </c>
      <c r="I75" s="23">
        <v>20.7096</v>
      </c>
      <c r="J75" s="36">
        <f t="shared" si="15"/>
        <v>1202.5540999999998</v>
      </c>
    </row>
    <row r="76" spans="2:10" ht="13.5" customHeight="1">
      <c r="B76" s="10" t="s">
        <v>12</v>
      </c>
      <c r="C76" s="21">
        <v>0</v>
      </c>
      <c r="D76" s="29">
        <f t="shared" si="14"/>
        <v>0</v>
      </c>
      <c r="E76" s="23">
        <v>20.859</v>
      </c>
      <c r="F76" s="29">
        <f t="shared" si="14"/>
        <v>100</v>
      </c>
      <c r="G76" s="23">
        <f t="shared" si="12"/>
        <v>20.859</v>
      </c>
      <c r="H76" s="32">
        <f t="shared" si="13"/>
        <v>100</v>
      </c>
      <c r="I76" s="23">
        <v>0</v>
      </c>
      <c r="J76" s="36">
        <f t="shared" si="15"/>
        <v>20.859</v>
      </c>
    </row>
    <row r="77" spans="2:10" ht="13.5" customHeight="1">
      <c r="B77" s="10" t="s">
        <v>13</v>
      </c>
      <c r="C77" s="21">
        <v>0</v>
      </c>
      <c r="D77" s="29">
        <f t="shared" si="14"/>
      </c>
      <c r="E77" s="23">
        <v>0</v>
      </c>
      <c r="F77" s="29">
        <f t="shared" si="14"/>
      </c>
      <c r="G77" s="23">
        <f t="shared" si="12"/>
        <v>0</v>
      </c>
      <c r="H77" s="32">
        <f t="shared" si="13"/>
      </c>
      <c r="I77" s="23">
        <v>0</v>
      </c>
      <c r="J77" s="36">
        <f t="shared" si="15"/>
        <v>0</v>
      </c>
    </row>
    <row r="78" spans="2:10" ht="13.5" customHeight="1">
      <c r="B78" s="10" t="s">
        <v>14</v>
      </c>
      <c r="C78" s="21">
        <v>0</v>
      </c>
      <c r="D78" s="29">
        <f t="shared" si="14"/>
      </c>
      <c r="E78" s="23">
        <v>0</v>
      </c>
      <c r="F78" s="29">
        <f t="shared" si="14"/>
      </c>
      <c r="G78" s="23">
        <f t="shared" si="12"/>
        <v>0</v>
      </c>
      <c r="H78" s="32">
        <f t="shared" si="13"/>
      </c>
      <c r="I78" s="23">
        <v>0</v>
      </c>
      <c r="J78" s="36">
        <f t="shared" si="15"/>
        <v>0</v>
      </c>
    </row>
    <row r="79" spans="2:10" ht="13.5" customHeight="1">
      <c r="B79" s="10" t="s">
        <v>21</v>
      </c>
      <c r="C79" s="21">
        <v>0</v>
      </c>
      <c r="D79" s="29">
        <f t="shared" si="14"/>
      </c>
      <c r="E79" s="23">
        <v>0</v>
      </c>
      <c r="F79" s="29">
        <f t="shared" si="14"/>
      </c>
      <c r="G79" s="23">
        <f t="shared" si="12"/>
        <v>0</v>
      </c>
      <c r="H79" s="32">
        <f t="shared" si="13"/>
      </c>
      <c r="I79" s="23">
        <v>0</v>
      </c>
      <c r="J79" s="36">
        <f t="shared" si="15"/>
        <v>0</v>
      </c>
    </row>
    <row r="80" spans="2:10" ht="13.5" customHeight="1">
      <c r="B80" s="11" t="s">
        <v>15</v>
      </c>
      <c r="C80" s="21">
        <v>44121.6988</v>
      </c>
      <c r="D80" s="29">
        <f t="shared" si="14"/>
        <v>17.802712117296938</v>
      </c>
      <c r="E80" s="23">
        <v>203715.2516</v>
      </c>
      <c r="F80" s="29">
        <f t="shared" si="14"/>
        <v>82.19728788270307</v>
      </c>
      <c r="G80" s="23">
        <f t="shared" si="12"/>
        <v>247836.95039999997</v>
      </c>
      <c r="H80" s="32">
        <f t="shared" si="13"/>
        <v>100</v>
      </c>
      <c r="I80" s="23">
        <v>295412.8459</v>
      </c>
      <c r="J80" s="36">
        <f t="shared" si="15"/>
        <v>543249.7963</v>
      </c>
    </row>
    <row r="81" spans="2:10" ht="13.5" customHeight="1">
      <c r="B81" s="8" t="s">
        <v>16</v>
      </c>
      <c r="C81" s="22">
        <f>SUM(C68:C80)</f>
        <v>330240.7974</v>
      </c>
      <c r="D81" s="30">
        <f t="shared" si="14"/>
        <v>19.47326666353332</v>
      </c>
      <c r="E81" s="22">
        <f>SUM(E68:E80)</f>
        <v>1365626.6865</v>
      </c>
      <c r="F81" s="30">
        <f t="shared" si="14"/>
        <v>80.52673333646669</v>
      </c>
      <c r="G81" s="22">
        <f>SUM(G68:G80)</f>
        <v>1695867.4838999999</v>
      </c>
      <c r="H81" s="33">
        <f t="shared" si="13"/>
        <v>100</v>
      </c>
      <c r="I81" s="22">
        <f>SUM(I68:I80)</f>
        <v>426925.3528</v>
      </c>
      <c r="J81" s="37">
        <f t="shared" si="15"/>
        <v>2122792.8367</v>
      </c>
    </row>
    <row r="82" ht="13.5" customHeight="1"/>
    <row r="83" ht="13.5" customHeight="1"/>
    <row r="84" spans="2:4" ht="13.5" customHeight="1">
      <c r="B84" s="12" t="s">
        <v>18</v>
      </c>
      <c r="C84" s="38" t="s">
        <v>26</v>
      </c>
      <c r="D84" s="39"/>
    </row>
    <row r="85" spans="2:50" ht="13.5" customHeight="1">
      <c r="B85" s="2"/>
      <c r="H85" s="31">
        <f>$H$5</f>
        <v>0</v>
      </c>
      <c r="J85" s="31">
        <f>$H$5</f>
        <v>0</v>
      </c>
      <c r="AX85" s="3"/>
    </row>
    <row r="86" spans="2:50" ht="13.5" customHeight="1">
      <c r="B86" s="6" t="s">
        <v>19</v>
      </c>
      <c r="C86" s="40" t="s">
        <v>0</v>
      </c>
      <c r="D86" s="41"/>
      <c r="E86" s="40" t="s">
        <v>2</v>
      </c>
      <c r="F86" s="41"/>
      <c r="G86" s="42" t="s">
        <v>30</v>
      </c>
      <c r="H86" s="42"/>
      <c r="I86" s="40" t="s">
        <v>31</v>
      </c>
      <c r="J86" s="44" t="s">
        <v>3</v>
      </c>
      <c r="AX86" s="3"/>
    </row>
    <row r="87" spans="2:50" ht="13.5" customHeight="1">
      <c r="B87" s="7" t="s">
        <v>20</v>
      </c>
      <c r="C87" s="20"/>
      <c r="D87" s="28" t="s">
        <v>1</v>
      </c>
      <c r="E87" s="20"/>
      <c r="F87" s="28" t="s">
        <v>1</v>
      </c>
      <c r="G87" s="34"/>
      <c r="H87" s="35" t="s">
        <v>1</v>
      </c>
      <c r="I87" s="43"/>
      <c r="J87" s="45"/>
      <c r="AX87" s="3"/>
    </row>
    <row r="88" spans="2:10" ht="13.5" customHeight="1">
      <c r="B88" s="9" t="s">
        <v>4</v>
      </c>
      <c r="C88" s="21">
        <f aca="true" t="shared" si="16" ref="C88:C100">C68+C48+C28</f>
        <v>10106.4641</v>
      </c>
      <c r="D88" s="29">
        <f>IF($G88=0,"",C88/$G88*100)</f>
        <v>1.2389690825003679</v>
      </c>
      <c r="E88" s="23">
        <f aca="true" t="shared" si="17" ref="E88:E100">E68+E48+E28</f>
        <v>805609.1371</v>
      </c>
      <c r="F88" s="29">
        <f>IF($G88=0,"",E88/$G88*100)</f>
        <v>98.76103091749964</v>
      </c>
      <c r="G88" s="23">
        <f aca="true" t="shared" si="18" ref="G88:G100">SUM(C88,E88)</f>
        <v>815715.6012</v>
      </c>
      <c r="H88" s="32">
        <f aca="true" t="shared" si="19" ref="H88:H101">IF($G88=0,"",G88/$G88*100)</f>
        <v>100</v>
      </c>
      <c r="I88" s="23">
        <f aca="true" t="shared" si="20" ref="I88:I100">I68+I48+I28</f>
        <v>189069.1114</v>
      </c>
      <c r="J88" s="36">
        <f>SUM(G88,I88)</f>
        <v>1004784.7126</v>
      </c>
    </row>
    <row r="89" spans="2:10" ht="13.5" customHeight="1">
      <c r="B89" s="10" t="s">
        <v>5</v>
      </c>
      <c r="C89" s="21">
        <f t="shared" si="16"/>
        <v>219725.51789999998</v>
      </c>
      <c r="D89" s="29">
        <f aca="true" t="shared" si="21" ref="D89:F101">IF($G89=0,"",C89/$G89*100)</f>
        <v>8.06206637157987</v>
      </c>
      <c r="E89" s="23">
        <f t="shared" si="17"/>
        <v>2505698.8060000003</v>
      </c>
      <c r="F89" s="29">
        <f t="shared" si="21"/>
        <v>91.93793362842013</v>
      </c>
      <c r="G89" s="23">
        <f t="shared" si="18"/>
        <v>2725424.3239</v>
      </c>
      <c r="H89" s="32">
        <f t="shared" si="19"/>
        <v>100</v>
      </c>
      <c r="I89" s="23">
        <f t="shared" si="20"/>
        <v>908254.9622000001</v>
      </c>
      <c r="J89" s="36">
        <f aca="true" t="shared" si="22" ref="J89:J101">SUM(G89,I89)</f>
        <v>3633679.2861</v>
      </c>
    </row>
    <row r="90" spans="2:10" ht="13.5" customHeight="1">
      <c r="B90" s="10" t="s">
        <v>6</v>
      </c>
      <c r="C90" s="21">
        <f t="shared" si="16"/>
        <v>543472.3750000001</v>
      </c>
      <c r="D90" s="29">
        <f t="shared" si="21"/>
        <v>27.714252058228894</v>
      </c>
      <c r="E90" s="23">
        <f t="shared" si="17"/>
        <v>1417512.8028</v>
      </c>
      <c r="F90" s="29">
        <f t="shared" si="21"/>
        <v>72.28574794177109</v>
      </c>
      <c r="G90" s="23">
        <f t="shared" si="18"/>
        <v>1960985.1778000002</v>
      </c>
      <c r="H90" s="32">
        <f t="shared" si="19"/>
        <v>100</v>
      </c>
      <c r="I90" s="23">
        <f t="shared" si="20"/>
        <v>288471.5967</v>
      </c>
      <c r="J90" s="36">
        <f t="shared" si="22"/>
        <v>2249456.7745000003</v>
      </c>
    </row>
    <row r="91" spans="2:10" ht="13.5" customHeight="1">
      <c r="B91" s="10" t="s">
        <v>7</v>
      </c>
      <c r="C91" s="21">
        <f t="shared" si="16"/>
        <v>457305.0662</v>
      </c>
      <c r="D91" s="29">
        <f t="shared" si="21"/>
        <v>39.45586234634283</v>
      </c>
      <c r="E91" s="23">
        <f t="shared" si="17"/>
        <v>701724.3885</v>
      </c>
      <c r="F91" s="29">
        <f t="shared" si="21"/>
        <v>60.54413765365716</v>
      </c>
      <c r="G91" s="23">
        <f t="shared" si="18"/>
        <v>1159029.4547000001</v>
      </c>
      <c r="H91" s="32">
        <f t="shared" si="19"/>
        <v>100</v>
      </c>
      <c r="I91" s="23">
        <f t="shared" si="20"/>
        <v>163019.7136</v>
      </c>
      <c r="J91" s="36">
        <f t="shared" si="22"/>
        <v>1322049.1683</v>
      </c>
    </row>
    <row r="92" spans="2:10" ht="13.5" customHeight="1">
      <c r="B92" s="10" t="s">
        <v>8</v>
      </c>
      <c r="C92" s="21">
        <f t="shared" si="16"/>
        <v>271999.8013</v>
      </c>
      <c r="D92" s="29">
        <f t="shared" si="21"/>
        <v>57.53936698550138</v>
      </c>
      <c r="E92" s="23">
        <f t="shared" si="17"/>
        <v>200719.68720000001</v>
      </c>
      <c r="F92" s="29">
        <f t="shared" si="21"/>
        <v>42.46063301449862</v>
      </c>
      <c r="G92" s="23">
        <f t="shared" si="18"/>
        <v>472719.4885</v>
      </c>
      <c r="H92" s="32">
        <f t="shared" si="19"/>
        <v>100</v>
      </c>
      <c r="I92" s="23">
        <f t="shared" si="20"/>
        <v>69289.83279999999</v>
      </c>
      <c r="J92" s="36">
        <f t="shared" si="22"/>
        <v>542009.3213</v>
      </c>
    </row>
    <row r="93" spans="2:10" ht="13.5" customHeight="1">
      <c r="B93" s="10" t="s">
        <v>9</v>
      </c>
      <c r="C93" s="21">
        <f t="shared" si="16"/>
        <v>117091.5956</v>
      </c>
      <c r="D93" s="29">
        <f t="shared" si="21"/>
        <v>63.50389211889528</v>
      </c>
      <c r="E93" s="23">
        <f t="shared" si="17"/>
        <v>67293.31640000001</v>
      </c>
      <c r="F93" s="29">
        <f t="shared" si="21"/>
        <v>36.49610788110472</v>
      </c>
      <c r="G93" s="23">
        <f t="shared" si="18"/>
        <v>184384.912</v>
      </c>
      <c r="H93" s="32">
        <f t="shared" si="19"/>
        <v>100</v>
      </c>
      <c r="I93" s="23">
        <f t="shared" si="20"/>
        <v>31979.1093</v>
      </c>
      <c r="J93" s="36">
        <f t="shared" si="22"/>
        <v>216364.02130000002</v>
      </c>
    </row>
    <row r="94" spans="2:10" ht="13.5" customHeight="1">
      <c r="B94" s="10" t="s">
        <v>10</v>
      </c>
      <c r="C94" s="21">
        <f t="shared" si="16"/>
        <v>160773.1823</v>
      </c>
      <c r="D94" s="29">
        <f t="shared" si="21"/>
        <v>58.470352384189994</v>
      </c>
      <c r="E94" s="23">
        <f t="shared" si="17"/>
        <v>114192.1219</v>
      </c>
      <c r="F94" s="29">
        <f t="shared" si="21"/>
        <v>41.52964761580999</v>
      </c>
      <c r="G94" s="23">
        <f t="shared" si="18"/>
        <v>274965.3042</v>
      </c>
      <c r="H94" s="32">
        <f t="shared" si="19"/>
        <v>100</v>
      </c>
      <c r="I94" s="23">
        <f t="shared" si="20"/>
        <v>52572.4718</v>
      </c>
      <c r="J94" s="36">
        <f t="shared" si="22"/>
        <v>327537.776</v>
      </c>
    </row>
    <row r="95" spans="2:10" ht="13.5" customHeight="1">
      <c r="B95" s="10" t="s">
        <v>11</v>
      </c>
      <c r="C95" s="21">
        <f t="shared" si="16"/>
        <v>28532.6129</v>
      </c>
      <c r="D95" s="29">
        <f t="shared" si="21"/>
        <v>72.03890440430901</v>
      </c>
      <c r="E95" s="23">
        <f t="shared" si="17"/>
        <v>11074.6148</v>
      </c>
      <c r="F95" s="29">
        <f t="shared" si="21"/>
        <v>27.96109559569098</v>
      </c>
      <c r="G95" s="23">
        <f t="shared" si="18"/>
        <v>39607.2277</v>
      </c>
      <c r="H95" s="32">
        <f t="shared" si="19"/>
        <v>100</v>
      </c>
      <c r="I95" s="23">
        <f t="shared" si="20"/>
        <v>12746.3602</v>
      </c>
      <c r="J95" s="36">
        <f t="shared" si="22"/>
        <v>52353.5879</v>
      </c>
    </row>
    <row r="96" spans="2:10" ht="13.5" customHeight="1">
      <c r="B96" s="10" t="s">
        <v>12</v>
      </c>
      <c r="C96" s="21">
        <f t="shared" si="16"/>
        <v>1341.2852</v>
      </c>
      <c r="D96" s="29">
        <f t="shared" si="21"/>
        <v>46.498647527210494</v>
      </c>
      <c r="E96" s="23">
        <f t="shared" si="17"/>
        <v>1543.283</v>
      </c>
      <c r="F96" s="29">
        <f t="shared" si="21"/>
        <v>53.50135247278952</v>
      </c>
      <c r="G96" s="23">
        <f t="shared" si="18"/>
        <v>2884.5681999999997</v>
      </c>
      <c r="H96" s="32">
        <f t="shared" si="19"/>
        <v>100</v>
      </c>
      <c r="I96" s="23">
        <f t="shared" si="20"/>
        <v>876.5881</v>
      </c>
      <c r="J96" s="36">
        <f t="shared" si="22"/>
        <v>3761.1562999999996</v>
      </c>
    </row>
    <row r="97" spans="2:10" ht="13.5" customHeight="1">
      <c r="B97" s="10" t="s">
        <v>13</v>
      </c>
      <c r="C97" s="21">
        <f t="shared" si="16"/>
        <v>0.0211</v>
      </c>
      <c r="D97" s="29">
        <f t="shared" si="21"/>
        <v>0.6869160399778623</v>
      </c>
      <c r="E97" s="23">
        <f t="shared" si="17"/>
        <v>3.0506</v>
      </c>
      <c r="F97" s="29">
        <f t="shared" si="21"/>
        <v>99.31308396002213</v>
      </c>
      <c r="G97" s="23">
        <f t="shared" si="18"/>
        <v>3.0717000000000003</v>
      </c>
      <c r="H97" s="32">
        <f t="shared" si="19"/>
        <v>100</v>
      </c>
      <c r="I97" s="23">
        <f t="shared" si="20"/>
        <v>0.036</v>
      </c>
      <c r="J97" s="36">
        <f t="shared" si="22"/>
        <v>3.1077000000000004</v>
      </c>
    </row>
    <row r="98" spans="2:10" ht="13.5" customHeight="1">
      <c r="B98" s="10" t="s">
        <v>14</v>
      </c>
      <c r="C98" s="21">
        <f t="shared" si="16"/>
        <v>11.0345</v>
      </c>
      <c r="D98" s="29">
        <f t="shared" si="21"/>
        <v>100</v>
      </c>
      <c r="E98" s="23">
        <f t="shared" si="17"/>
        <v>0</v>
      </c>
      <c r="F98" s="29">
        <f t="shared" si="21"/>
        <v>0</v>
      </c>
      <c r="G98" s="23">
        <f t="shared" si="18"/>
        <v>11.0345</v>
      </c>
      <c r="H98" s="32">
        <f t="shared" si="19"/>
        <v>100</v>
      </c>
      <c r="I98" s="23">
        <f t="shared" si="20"/>
        <v>0</v>
      </c>
      <c r="J98" s="36">
        <f t="shared" si="22"/>
        <v>11.0345</v>
      </c>
    </row>
    <row r="99" spans="2:10" ht="13.5" customHeight="1">
      <c r="B99" s="10" t="s">
        <v>21</v>
      </c>
      <c r="C99" s="21">
        <f t="shared" si="16"/>
        <v>0</v>
      </c>
      <c r="D99" s="29">
        <f t="shared" si="21"/>
      </c>
      <c r="E99" s="23">
        <f t="shared" si="17"/>
        <v>0</v>
      </c>
      <c r="F99" s="29">
        <f t="shared" si="21"/>
      </c>
      <c r="G99" s="23">
        <f t="shared" si="18"/>
        <v>0</v>
      </c>
      <c r="H99" s="32">
        <f t="shared" si="19"/>
      </c>
      <c r="I99" s="23">
        <f t="shared" si="20"/>
        <v>0</v>
      </c>
      <c r="J99" s="36">
        <f t="shared" si="22"/>
        <v>0</v>
      </c>
    </row>
    <row r="100" spans="2:10" ht="13.5" customHeight="1">
      <c r="B100" s="11" t="s">
        <v>15</v>
      </c>
      <c r="C100" s="21">
        <f t="shared" si="16"/>
        <v>469864.77840000007</v>
      </c>
      <c r="D100" s="29">
        <f t="shared" si="21"/>
        <v>21.522864093706076</v>
      </c>
      <c r="E100" s="23">
        <f t="shared" si="17"/>
        <v>1713231.1904000002</v>
      </c>
      <c r="F100" s="29">
        <f t="shared" si="21"/>
        <v>78.47713590629391</v>
      </c>
      <c r="G100" s="23">
        <f t="shared" si="18"/>
        <v>2183095.9688000004</v>
      </c>
      <c r="H100" s="32">
        <f t="shared" si="19"/>
        <v>100</v>
      </c>
      <c r="I100" s="23">
        <f t="shared" si="20"/>
        <v>2780533.4895</v>
      </c>
      <c r="J100" s="36">
        <f t="shared" si="22"/>
        <v>4963629.4583</v>
      </c>
    </row>
    <row r="101" spans="2:10" ht="13.5" customHeight="1">
      <c r="B101" s="8" t="s">
        <v>16</v>
      </c>
      <c r="C101" s="22">
        <f>SUM(C88:C100)</f>
        <v>2280223.7345000003</v>
      </c>
      <c r="D101" s="30">
        <f t="shared" si="21"/>
        <v>23.222976999154426</v>
      </c>
      <c r="E101" s="22">
        <f>SUM(E88:E100)</f>
        <v>7538602.398699999</v>
      </c>
      <c r="F101" s="30">
        <f t="shared" si="21"/>
        <v>76.77702300084556</v>
      </c>
      <c r="G101" s="22">
        <f>SUM(G88:G100)</f>
        <v>9818826.133200001</v>
      </c>
      <c r="H101" s="33">
        <f t="shared" si="19"/>
        <v>100</v>
      </c>
      <c r="I101" s="22">
        <f>SUM(I88:I100)</f>
        <v>4496813.2716</v>
      </c>
      <c r="J101" s="37">
        <f t="shared" si="22"/>
        <v>14315639.404800002</v>
      </c>
    </row>
    <row r="102" ht="13.5" customHeight="1"/>
    <row r="103" ht="13.5" customHeight="1"/>
    <row r="104" spans="2:4" ht="13.5" customHeight="1">
      <c r="B104" s="12" t="s">
        <v>18</v>
      </c>
      <c r="C104" s="38" t="s">
        <v>27</v>
      </c>
      <c r="D104" s="39"/>
    </row>
    <row r="105" spans="2:50" ht="13.5" customHeight="1">
      <c r="B105" s="2"/>
      <c r="H105" s="31">
        <f>$H$5</f>
        <v>0</v>
      </c>
      <c r="J105" s="31">
        <f>$H$5</f>
        <v>0</v>
      </c>
      <c r="AX105" s="3"/>
    </row>
    <row r="106" spans="2:50" ht="13.5" customHeight="1">
      <c r="B106" s="6" t="s">
        <v>19</v>
      </c>
      <c r="C106" s="40" t="s">
        <v>0</v>
      </c>
      <c r="D106" s="41"/>
      <c r="E106" s="40" t="s">
        <v>2</v>
      </c>
      <c r="F106" s="41"/>
      <c r="G106" s="42" t="s">
        <v>30</v>
      </c>
      <c r="H106" s="42"/>
      <c r="I106" s="40" t="s">
        <v>31</v>
      </c>
      <c r="J106" s="44" t="s">
        <v>3</v>
      </c>
      <c r="AX106" s="3"/>
    </row>
    <row r="107" spans="2:50" ht="13.5" customHeight="1">
      <c r="B107" s="7" t="s">
        <v>20</v>
      </c>
      <c r="C107" s="20"/>
      <c r="D107" s="28" t="s">
        <v>1</v>
      </c>
      <c r="E107" s="20"/>
      <c r="F107" s="28" t="s">
        <v>1</v>
      </c>
      <c r="G107" s="34"/>
      <c r="H107" s="35" t="s">
        <v>1</v>
      </c>
      <c r="I107" s="43"/>
      <c r="J107" s="45"/>
      <c r="AX107" s="3"/>
    </row>
    <row r="108" spans="2:10" ht="13.5" customHeight="1">
      <c r="B108" s="9" t="s">
        <v>4</v>
      </c>
      <c r="C108" s="21">
        <v>0</v>
      </c>
      <c r="D108" s="29">
        <f>IF($G108=0,"",C108/$G108*100)</f>
      </c>
      <c r="E108" s="23">
        <v>0</v>
      </c>
      <c r="F108" s="29">
        <f>IF($G108=0,"",E108/$G108*100)</f>
      </c>
      <c r="G108" s="23">
        <f aca="true" t="shared" si="23" ref="G108:G120">SUM(C108,E108)</f>
        <v>0</v>
      </c>
      <c r="H108" s="32">
        <f aca="true" t="shared" si="24" ref="H108:H121">IF($G108=0,"",G108/$G108*100)</f>
      </c>
      <c r="I108" s="23">
        <v>0</v>
      </c>
      <c r="J108" s="36">
        <f>SUM(G108,I108)</f>
        <v>0</v>
      </c>
    </row>
    <row r="109" spans="2:10" ht="13.5" customHeight="1">
      <c r="B109" s="10" t="s">
        <v>5</v>
      </c>
      <c r="C109" s="21">
        <v>0</v>
      </c>
      <c r="D109" s="29">
        <f aca="true" t="shared" si="25" ref="D109:F121">IF($G109=0,"",C109/$G109*100)</f>
        <v>0</v>
      </c>
      <c r="E109" s="23">
        <v>1.4894</v>
      </c>
      <c r="F109" s="29">
        <f t="shared" si="25"/>
        <v>100</v>
      </c>
      <c r="G109" s="23">
        <f t="shared" si="23"/>
        <v>1.4894</v>
      </c>
      <c r="H109" s="32">
        <f t="shared" si="24"/>
        <v>100</v>
      </c>
      <c r="I109" s="23">
        <v>0</v>
      </c>
      <c r="J109" s="36">
        <f aca="true" t="shared" si="26" ref="J109:J121">SUM(G109,I109)</f>
        <v>1.4894</v>
      </c>
    </row>
    <row r="110" spans="2:10" ht="13.5" customHeight="1">
      <c r="B110" s="10" t="s">
        <v>6</v>
      </c>
      <c r="C110" s="21">
        <v>0</v>
      </c>
      <c r="D110" s="29">
        <f t="shared" si="25"/>
        <v>0</v>
      </c>
      <c r="E110" s="23">
        <v>237.0033</v>
      </c>
      <c r="F110" s="29">
        <f t="shared" si="25"/>
        <v>100</v>
      </c>
      <c r="G110" s="23">
        <f t="shared" si="23"/>
        <v>237.0033</v>
      </c>
      <c r="H110" s="32">
        <f t="shared" si="24"/>
        <v>100</v>
      </c>
      <c r="I110" s="23">
        <v>8.1858</v>
      </c>
      <c r="J110" s="36">
        <f t="shared" si="26"/>
        <v>245.1891</v>
      </c>
    </row>
    <row r="111" spans="2:10" ht="13.5" customHeight="1">
      <c r="B111" s="10" t="s">
        <v>7</v>
      </c>
      <c r="C111" s="21">
        <v>346.5509</v>
      </c>
      <c r="D111" s="29">
        <f t="shared" si="25"/>
        <v>13.102193174030283</v>
      </c>
      <c r="E111" s="23">
        <v>2298.433</v>
      </c>
      <c r="F111" s="29">
        <f t="shared" si="25"/>
        <v>86.89780682596971</v>
      </c>
      <c r="G111" s="23">
        <f t="shared" si="23"/>
        <v>2644.9839</v>
      </c>
      <c r="H111" s="32">
        <f t="shared" si="24"/>
        <v>100</v>
      </c>
      <c r="I111" s="23">
        <v>21.7116</v>
      </c>
      <c r="J111" s="36">
        <f t="shared" si="26"/>
        <v>2666.6955000000003</v>
      </c>
    </row>
    <row r="112" spans="2:10" ht="13.5" customHeight="1">
      <c r="B112" s="10" t="s">
        <v>8</v>
      </c>
      <c r="C112" s="21">
        <v>6089.649</v>
      </c>
      <c r="D112" s="29">
        <f t="shared" si="25"/>
        <v>87.7690662479029</v>
      </c>
      <c r="E112" s="23">
        <v>848.6144</v>
      </c>
      <c r="F112" s="29">
        <f t="shared" si="25"/>
        <v>12.230933752097101</v>
      </c>
      <c r="G112" s="23">
        <f t="shared" si="23"/>
        <v>6938.263400000001</v>
      </c>
      <c r="H112" s="32">
        <f t="shared" si="24"/>
        <v>100</v>
      </c>
      <c r="I112" s="23">
        <v>64.1843</v>
      </c>
      <c r="J112" s="36">
        <f t="shared" si="26"/>
        <v>7002.447700000001</v>
      </c>
    </row>
    <row r="113" spans="2:10" ht="13.5" customHeight="1">
      <c r="B113" s="10" t="s">
        <v>9</v>
      </c>
      <c r="C113" s="21">
        <v>4737.9946</v>
      </c>
      <c r="D113" s="29">
        <f t="shared" si="25"/>
        <v>66.60434603271703</v>
      </c>
      <c r="E113" s="23">
        <v>2375.6472</v>
      </c>
      <c r="F113" s="29">
        <f t="shared" si="25"/>
        <v>33.395653967282975</v>
      </c>
      <c r="G113" s="23">
        <f t="shared" si="23"/>
        <v>7113.641799999999</v>
      </c>
      <c r="H113" s="32">
        <f t="shared" si="24"/>
        <v>100</v>
      </c>
      <c r="I113" s="23">
        <v>1133.807</v>
      </c>
      <c r="J113" s="36">
        <f t="shared" si="26"/>
        <v>8247.4488</v>
      </c>
    </row>
    <row r="114" spans="2:10" ht="13.5" customHeight="1">
      <c r="B114" s="10" t="s">
        <v>10</v>
      </c>
      <c r="C114" s="21">
        <v>8028.9259</v>
      </c>
      <c r="D114" s="29">
        <f t="shared" si="25"/>
        <v>31.18997067350412</v>
      </c>
      <c r="E114" s="23">
        <v>17713.0858</v>
      </c>
      <c r="F114" s="29">
        <f t="shared" si="25"/>
        <v>68.81002932649587</v>
      </c>
      <c r="G114" s="23">
        <f t="shared" si="23"/>
        <v>25742.011700000003</v>
      </c>
      <c r="H114" s="32">
        <f t="shared" si="24"/>
        <v>100</v>
      </c>
      <c r="I114" s="23">
        <v>1133.425</v>
      </c>
      <c r="J114" s="36">
        <f t="shared" si="26"/>
        <v>26875.436700000002</v>
      </c>
    </row>
    <row r="115" spans="2:10" ht="13.5" customHeight="1">
      <c r="B115" s="10" t="s">
        <v>11</v>
      </c>
      <c r="C115" s="21">
        <v>15996.8455</v>
      </c>
      <c r="D115" s="29">
        <f t="shared" si="25"/>
        <v>57.057790080404715</v>
      </c>
      <c r="E115" s="23">
        <v>12039.3709</v>
      </c>
      <c r="F115" s="29">
        <f t="shared" si="25"/>
        <v>42.942209919595285</v>
      </c>
      <c r="G115" s="23">
        <f t="shared" si="23"/>
        <v>28036.216399999998</v>
      </c>
      <c r="H115" s="32">
        <f t="shared" si="24"/>
        <v>100</v>
      </c>
      <c r="I115" s="23">
        <v>3199.4509</v>
      </c>
      <c r="J115" s="36">
        <f t="shared" si="26"/>
        <v>31235.667299999997</v>
      </c>
    </row>
    <row r="116" spans="2:10" ht="13.5" customHeight="1">
      <c r="B116" s="10" t="s">
        <v>12</v>
      </c>
      <c r="C116" s="21">
        <v>1413.8859</v>
      </c>
      <c r="D116" s="29">
        <f t="shared" si="25"/>
        <v>25.700673437432002</v>
      </c>
      <c r="E116" s="23">
        <v>4087.4715</v>
      </c>
      <c r="F116" s="29">
        <f t="shared" si="25"/>
        <v>74.299326562568</v>
      </c>
      <c r="G116" s="23">
        <f t="shared" si="23"/>
        <v>5501.3574</v>
      </c>
      <c r="H116" s="32">
        <f t="shared" si="24"/>
        <v>100</v>
      </c>
      <c r="I116" s="23">
        <v>2401.5351</v>
      </c>
      <c r="J116" s="36">
        <f t="shared" si="26"/>
        <v>7902.8925</v>
      </c>
    </row>
    <row r="117" spans="2:10" ht="13.5" customHeight="1">
      <c r="B117" s="10" t="s">
        <v>13</v>
      </c>
      <c r="C117" s="21">
        <v>283.2285</v>
      </c>
      <c r="D117" s="29">
        <f t="shared" si="25"/>
        <v>38.87394128237333</v>
      </c>
      <c r="E117" s="23">
        <v>445.3534</v>
      </c>
      <c r="F117" s="29">
        <f t="shared" si="25"/>
        <v>61.12605871762666</v>
      </c>
      <c r="G117" s="23">
        <f t="shared" si="23"/>
        <v>728.5819</v>
      </c>
      <c r="H117" s="32">
        <f t="shared" si="24"/>
        <v>100</v>
      </c>
      <c r="I117" s="23">
        <v>7.8042</v>
      </c>
      <c r="J117" s="36">
        <f t="shared" si="26"/>
        <v>736.3861</v>
      </c>
    </row>
    <row r="118" spans="2:10" ht="13.5" customHeight="1">
      <c r="B118" s="10" t="s">
        <v>14</v>
      </c>
      <c r="C118" s="21">
        <v>31.3265</v>
      </c>
      <c r="D118" s="29">
        <f t="shared" si="25"/>
        <v>6.297534560400868</v>
      </c>
      <c r="E118" s="23">
        <v>466.1142</v>
      </c>
      <c r="F118" s="29">
        <f t="shared" si="25"/>
        <v>93.70246543959912</v>
      </c>
      <c r="G118" s="23">
        <f t="shared" si="23"/>
        <v>497.4407</v>
      </c>
      <c r="H118" s="32">
        <f t="shared" si="24"/>
        <v>100</v>
      </c>
      <c r="I118" s="23">
        <v>0.5651</v>
      </c>
      <c r="J118" s="36">
        <f t="shared" si="26"/>
        <v>498.00579999999997</v>
      </c>
    </row>
    <row r="119" spans="2:10" ht="13.5" customHeight="1">
      <c r="B119" s="10" t="s">
        <v>21</v>
      </c>
      <c r="C119" s="21">
        <v>9.2921</v>
      </c>
      <c r="D119" s="29">
        <f t="shared" si="25"/>
        <v>16.050721946517747</v>
      </c>
      <c r="E119" s="23">
        <v>48.6</v>
      </c>
      <c r="F119" s="29">
        <f t="shared" si="25"/>
        <v>83.94927805348226</v>
      </c>
      <c r="G119" s="23">
        <f t="shared" si="23"/>
        <v>57.8921</v>
      </c>
      <c r="H119" s="32">
        <f t="shared" si="24"/>
        <v>100</v>
      </c>
      <c r="I119" s="23">
        <v>0</v>
      </c>
      <c r="J119" s="36">
        <f t="shared" si="26"/>
        <v>57.8921</v>
      </c>
    </row>
    <row r="120" spans="2:10" ht="13.5" customHeight="1">
      <c r="B120" s="11" t="s">
        <v>15</v>
      </c>
      <c r="C120" s="21">
        <v>7702.0488</v>
      </c>
      <c r="D120" s="29">
        <f t="shared" si="25"/>
        <v>14.607013221466952</v>
      </c>
      <c r="E120" s="23">
        <v>45026.3816</v>
      </c>
      <c r="F120" s="29">
        <f t="shared" si="25"/>
        <v>85.39298677853306</v>
      </c>
      <c r="G120" s="23">
        <f t="shared" si="23"/>
        <v>52728.4304</v>
      </c>
      <c r="H120" s="32">
        <f t="shared" si="24"/>
        <v>100</v>
      </c>
      <c r="I120" s="23">
        <v>41083.9328</v>
      </c>
      <c r="J120" s="36">
        <f t="shared" si="26"/>
        <v>93812.36319999999</v>
      </c>
    </row>
    <row r="121" spans="2:10" ht="13.5" customHeight="1">
      <c r="B121" s="8" t="s">
        <v>16</v>
      </c>
      <c r="C121" s="22">
        <f>SUM(C108:C120)</f>
        <v>44639.74769999999</v>
      </c>
      <c r="D121" s="30">
        <f t="shared" si="25"/>
        <v>34.27832985056673</v>
      </c>
      <c r="E121" s="22">
        <f>SUM(E108:E120)</f>
        <v>85587.5647</v>
      </c>
      <c r="F121" s="30">
        <f t="shared" si="25"/>
        <v>65.72167014943325</v>
      </c>
      <c r="G121" s="22">
        <f>SUM(G108:G120)</f>
        <v>130227.31240000001</v>
      </c>
      <c r="H121" s="33">
        <f t="shared" si="24"/>
        <v>100</v>
      </c>
      <c r="I121" s="22">
        <f>SUM(I108:I120)</f>
        <v>49054.601800000004</v>
      </c>
      <c r="J121" s="37">
        <f t="shared" si="26"/>
        <v>179281.9142</v>
      </c>
    </row>
    <row r="122" ht="13.5" customHeight="1"/>
    <row r="123" ht="13.5" customHeight="1"/>
    <row r="124" spans="2:4" ht="13.5" customHeight="1">
      <c r="B124" s="12" t="s">
        <v>18</v>
      </c>
      <c r="C124" s="38" t="s">
        <v>28</v>
      </c>
      <c r="D124" s="39"/>
    </row>
    <row r="125" spans="2:50" ht="13.5" customHeight="1">
      <c r="B125" s="2"/>
      <c r="H125" s="31">
        <f>$H$5</f>
        <v>0</v>
      </c>
      <c r="J125" s="31">
        <f>$H$5</f>
        <v>0</v>
      </c>
      <c r="AX125" s="3"/>
    </row>
    <row r="126" spans="2:50" ht="13.5" customHeight="1">
      <c r="B126" s="6" t="s">
        <v>19</v>
      </c>
      <c r="C126" s="40" t="s">
        <v>0</v>
      </c>
      <c r="D126" s="41"/>
      <c r="E126" s="40" t="s">
        <v>2</v>
      </c>
      <c r="F126" s="41"/>
      <c r="G126" s="42" t="s">
        <v>30</v>
      </c>
      <c r="H126" s="42"/>
      <c r="I126" s="40" t="s">
        <v>31</v>
      </c>
      <c r="J126" s="44" t="s">
        <v>3</v>
      </c>
      <c r="AX126" s="3"/>
    </row>
    <row r="127" spans="2:50" ht="13.5" customHeight="1">
      <c r="B127" s="7" t="s">
        <v>20</v>
      </c>
      <c r="C127" s="20"/>
      <c r="D127" s="28" t="s">
        <v>1</v>
      </c>
      <c r="E127" s="20"/>
      <c r="F127" s="28" t="s">
        <v>1</v>
      </c>
      <c r="G127" s="34"/>
      <c r="H127" s="35" t="s">
        <v>1</v>
      </c>
      <c r="I127" s="43"/>
      <c r="J127" s="45"/>
      <c r="AX127" s="3"/>
    </row>
    <row r="128" spans="2:10" ht="13.5" customHeight="1">
      <c r="B128" s="9" t="s">
        <v>4</v>
      </c>
      <c r="C128" s="21">
        <f aca="true" t="shared" si="27" ref="C128:C140">C108+C88+C8</f>
        <v>45918.319599999995</v>
      </c>
      <c r="D128" s="29">
        <f>IF($G128=0,"",C128/$G128*100)</f>
        <v>2.7742432884652235</v>
      </c>
      <c r="E128" s="23">
        <f aca="true" t="shared" si="28" ref="E128:E140">E108+E88+E8</f>
        <v>1609247.2454</v>
      </c>
      <c r="F128" s="29">
        <f>IF($G128=0,"",E128/$G128*100)</f>
        <v>97.22575671153477</v>
      </c>
      <c r="G128" s="23">
        <f aca="true" t="shared" si="29" ref="G128:G140">SUM(C128,E128)</f>
        <v>1655165.565</v>
      </c>
      <c r="H128" s="32">
        <f aca="true" t="shared" si="30" ref="H128:H141">IF($G128=0,"",G128/$G128*100)</f>
        <v>100</v>
      </c>
      <c r="I128" s="23">
        <f aca="true" t="shared" si="31" ref="I128:I140">I108+I88+I8</f>
        <v>463908.4039</v>
      </c>
      <c r="J128" s="36">
        <f>SUM(G128,I128)</f>
        <v>2119073.9688999997</v>
      </c>
    </row>
    <row r="129" spans="2:10" ht="13.5" customHeight="1">
      <c r="B129" s="10" t="s">
        <v>5</v>
      </c>
      <c r="C129" s="21">
        <f t="shared" si="27"/>
        <v>302520.2568</v>
      </c>
      <c r="D129" s="29">
        <f aca="true" t="shared" si="32" ref="D129:F141">IF($G129=0,"",C129/$G129*100)</f>
        <v>7.163155719160254</v>
      </c>
      <c r="E129" s="23">
        <f t="shared" si="28"/>
        <v>3920761.6131</v>
      </c>
      <c r="F129" s="29">
        <f t="shared" si="32"/>
        <v>92.83684428083974</v>
      </c>
      <c r="G129" s="23">
        <f t="shared" si="29"/>
        <v>4223281.8699</v>
      </c>
      <c r="H129" s="32">
        <f t="shared" si="30"/>
        <v>100</v>
      </c>
      <c r="I129" s="23">
        <f t="shared" si="31"/>
        <v>1357260.8093</v>
      </c>
      <c r="J129" s="36">
        <f aca="true" t="shared" si="33" ref="J129:J141">SUM(G129,I129)</f>
        <v>5580542.6792</v>
      </c>
    </row>
    <row r="130" spans="2:10" ht="13.5" customHeight="1">
      <c r="B130" s="10" t="s">
        <v>6</v>
      </c>
      <c r="C130" s="21">
        <f t="shared" si="27"/>
        <v>606472.0219000002</v>
      </c>
      <c r="D130" s="29">
        <f t="shared" si="32"/>
        <v>24.663293653560558</v>
      </c>
      <c r="E130" s="23">
        <f t="shared" si="28"/>
        <v>1852534.591</v>
      </c>
      <c r="F130" s="29">
        <f t="shared" si="32"/>
        <v>75.33670634643944</v>
      </c>
      <c r="G130" s="23">
        <f t="shared" si="29"/>
        <v>2459006.6129</v>
      </c>
      <c r="H130" s="32">
        <f t="shared" si="30"/>
        <v>100</v>
      </c>
      <c r="I130" s="23">
        <f t="shared" si="31"/>
        <v>420496.1195</v>
      </c>
      <c r="J130" s="36">
        <f t="shared" si="33"/>
        <v>2879502.7324</v>
      </c>
    </row>
    <row r="131" spans="2:10" ht="13.5" customHeight="1">
      <c r="B131" s="10" t="s">
        <v>7</v>
      </c>
      <c r="C131" s="21">
        <f t="shared" si="27"/>
        <v>519515.54819999996</v>
      </c>
      <c r="D131" s="29">
        <f t="shared" si="32"/>
        <v>38.821183255298166</v>
      </c>
      <c r="E131" s="23">
        <f t="shared" si="28"/>
        <v>818711.4316</v>
      </c>
      <c r="F131" s="29">
        <f t="shared" si="32"/>
        <v>61.178816744701834</v>
      </c>
      <c r="G131" s="23">
        <f t="shared" si="29"/>
        <v>1338226.9797999999</v>
      </c>
      <c r="H131" s="32">
        <f t="shared" si="30"/>
        <v>100</v>
      </c>
      <c r="I131" s="23">
        <f t="shared" si="31"/>
        <v>256894.47869999998</v>
      </c>
      <c r="J131" s="36">
        <f t="shared" si="33"/>
        <v>1595121.4584999997</v>
      </c>
    </row>
    <row r="132" spans="2:10" ht="13.5" customHeight="1">
      <c r="B132" s="10" t="s">
        <v>8</v>
      </c>
      <c r="C132" s="21">
        <f t="shared" si="27"/>
        <v>279904.76019999996</v>
      </c>
      <c r="D132" s="29">
        <f t="shared" si="32"/>
        <v>58.06399544968234</v>
      </c>
      <c r="E132" s="23">
        <f t="shared" si="28"/>
        <v>202157.7607</v>
      </c>
      <c r="F132" s="29">
        <f t="shared" si="32"/>
        <v>41.936004550317655</v>
      </c>
      <c r="G132" s="23">
        <f t="shared" si="29"/>
        <v>482062.5209</v>
      </c>
      <c r="H132" s="32">
        <f t="shared" si="30"/>
        <v>100</v>
      </c>
      <c r="I132" s="23">
        <f t="shared" si="31"/>
        <v>70529.44489999999</v>
      </c>
      <c r="J132" s="36">
        <f t="shared" si="33"/>
        <v>552591.9658</v>
      </c>
    </row>
    <row r="133" spans="2:10" ht="13.5" customHeight="1">
      <c r="B133" s="10" t="s">
        <v>9</v>
      </c>
      <c r="C133" s="21">
        <f t="shared" si="27"/>
        <v>121936.86750000001</v>
      </c>
      <c r="D133" s="29">
        <f t="shared" si="32"/>
        <v>63.49047447034479</v>
      </c>
      <c r="E133" s="23">
        <f t="shared" si="28"/>
        <v>70118.50540000002</v>
      </c>
      <c r="F133" s="29">
        <f t="shared" si="32"/>
        <v>36.509525529655214</v>
      </c>
      <c r="G133" s="23">
        <f t="shared" si="29"/>
        <v>192055.37290000002</v>
      </c>
      <c r="H133" s="32">
        <f t="shared" si="30"/>
        <v>100</v>
      </c>
      <c r="I133" s="23">
        <f t="shared" si="31"/>
        <v>33129.822799999994</v>
      </c>
      <c r="J133" s="36">
        <f t="shared" si="33"/>
        <v>225185.1957</v>
      </c>
    </row>
    <row r="134" spans="2:10" ht="13.5" customHeight="1">
      <c r="B134" s="10" t="s">
        <v>10</v>
      </c>
      <c r="C134" s="21">
        <f t="shared" si="27"/>
        <v>168802.1082</v>
      </c>
      <c r="D134" s="29">
        <f t="shared" si="32"/>
        <v>56.135012769957314</v>
      </c>
      <c r="E134" s="23">
        <f t="shared" si="28"/>
        <v>131905.2398</v>
      </c>
      <c r="F134" s="29">
        <f t="shared" si="32"/>
        <v>43.864987230042686</v>
      </c>
      <c r="G134" s="23">
        <f t="shared" si="29"/>
        <v>300707.348</v>
      </c>
      <c r="H134" s="32">
        <f t="shared" si="30"/>
        <v>100</v>
      </c>
      <c r="I134" s="23">
        <f t="shared" si="31"/>
        <v>53725.0037</v>
      </c>
      <c r="J134" s="36">
        <f t="shared" si="33"/>
        <v>354432.3517</v>
      </c>
    </row>
    <row r="135" spans="2:10" ht="13.5" customHeight="1">
      <c r="B135" s="10" t="s">
        <v>11</v>
      </c>
      <c r="C135" s="21">
        <f t="shared" si="27"/>
        <v>44529.4584</v>
      </c>
      <c r="D135" s="29">
        <f t="shared" si="32"/>
        <v>65.8296735071182</v>
      </c>
      <c r="E135" s="23">
        <f t="shared" si="28"/>
        <v>23113.985699999997</v>
      </c>
      <c r="F135" s="29">
        <f t="shared" si="32"/>
        <v>34.17032649288181</v>
      </c>
      <c r="G135" s="23">
        <f t="shared" si="29"/>
        <v>67643.4441</v>
      </c>
      <c r="H135" s="32">
        <f t="shared" si="30"/>
        <v>100</v>
      </c>
      <c r="I135" s="23">
        <f t="shared" si="31"/>
        <v>15945.811099999999</v>
      </c>
      <c r="J135" s="36">
        <f t="shared" si="33"/>
        <v>83589.25519999999</v>
      </c>
    </row>
    <row r="136" spans="2:10" ht="13.5" customHeight="1">
      <c r="B136" s="10" t="s">
        <v>12</v>
      </c>
      <c r="C136" s="21">
        <f t="shared" si="27"/>
        <v>2755.1711</v>
      </c>
      <c r="D136" s="29">
        <f t="shared" si="32"/>
        <v>32.85470479251569</v>
      </c>
      <c r="E136" s="23">
        <f t="shared" si="28"/>
        <v>5630.7545</v>
      </c>
      <c r="F136" s="29">
        <f t="shared" si="32"/>
        <v>67.14529520748431</v>
      </c>
      <c r="G136" s="23">
        <f t="shared" si="29"/>
        <v>8385.9256</v>
      </c>
      <c r="H136" s="32">
        <f t="shared" si="30"/>
        <v>100</v>
      </c>
      <c r="I136" s="23">
        <f t="shared" si="31"/>
        <v>3278.1232</v>
      </c>
      <c r="J136" s="36">
        <f t="shared" si="33"/>
        <v>11664.0488</v>
      </c>
    </row>
    <row r="137" spans="2:10" ht="13.5" customHeight="1">
      <c r="B137" s="10" t="s">
        <v>13</v>
      </c>
      <c r="C137" s="21">
        <f t="shared" si="27"/>
        <v>283.2496</v>
      </c>
      <c r="D137" s="29">
        <f t="shared" si="32"/>
        <v>38.71362076261225</v>
      </c>
      <c r="E137" s="23">
        <f t="shared" si="28"/>
        <v>448.404</v>
      </c>
      <c r="F137" s="29">
        <f t="shared" si="32"/>
        <v>61.28637923738774</v>
      </c>
      <c r="G137" s="23">
        <f t="shared" si="29"/>
        <v>731.6536</v>
      </c>
      <c r="H137" s="32">
        <f t="shared" si="30"/>
        <v>100</v>
      </c>
      <c r="I137" s="23">
        <f t="shared" si="31"/>
        <v>7.840199999999999</v>
      </c>
      <c r="J137" s="36">
        <f t="shared" si="33"/>
        <v>739.4938</v>
      </c>
    </row>
    <row r="138" spans="2:10" ht="13.5" customHeight="1">
      <c r="B138" s="10" t="s">
        <v>14</v>
      </c>
      <c r="C138" s="21">
        <f t="shared" si="27"/>
        <v>42.361</v>
      </c>
      <c r="D138" s="29">
        <f t="shared" si="32"/>
        <v>8.33098644732329</v>
      </c>
      <c r="E138" s="23">
        <f t="shared" si="28"/>
        <v>466.1142</v>
      </c>
      <c r="F138" s="29">
        <f t="shared" si="32"/>
        <v>91.66901355267672</v>
      </c>
      <c r="G138" s="23">
        <f t="shared" si="29"/>
        <v>508.4752</v>
      </c>
      <c r="H138" s="32">
        <f t="shared" si="30"/>
        <v>100</v>
      </c>
      <c r="I138" s="23">
        <f t="shared" si="31"/>
        <v>0.5651</v>
      </c>
      <c r="J138" s="36">
        <f t="shared" si="33"/>
        <v>509.04029999999995</v>
      </c>
    </row>
    <row r="139" spans="2:10" ht="13.5" customHeight="1">
      <c r="B139" s="10" t="s">
        <v>21</v>
      </c>
      <c r="C139" s="21">
        <f t="shared" si="27"/>
        <v>9.2921</v>
      </c>
      <c r="D139" s="29">
        <f t="shared" si="32"/>
        <v>16.050721946517747</v>
      </c>
      <c r="E139" s="23">
        <f t="shared" si="28"/>
        <v>48.6</v>
      </c>
      <c r="F139" s="29">
        <f t="shared" si="32"/>
        <v>83.94927805348226</v>
      </c>
      <c r="G139" s="23">
        <f t="shared" si="29"/>
        <v>57.8921</v>
      </c>
      <c r="H139" s="32">
        <f t="shared" si="30"/>
        <v>100</v>
      </c>
      <c r="I139" s="23">
        <f t="shared" si="31"/>
        <v>0</v>
      </c>
      <c r="J139" s="36">
        <f t="shared" si="33"/>
        <v>57.8921</v>
      </c>
    </row>
    <row r="140" spans="2:10" ht="13.5" customHeight="1">
      <c r="B140" s="11" t="s">
        <v>15</v>
      </c>
      <c r="C140" s="21">
        <f t="shared" si="27"/>
        <v>567721.0217</v>
      </c>
      <c r="D140" s="29">
        <f t="shared" si="32"/>
        <v>20.330982601244138</v>
      </c>
      <c r="E140" s="23">
        <f t="shared" si="28"/>
        <v>2224672.4048</v>
      </c>
      <c r="F140" s="29">
        <f t="shared" si="32"/>
        <v>79.66901739875587</v>
      </c>
      <c r="G140" s="23">
        <f t="shared" si="29"/>
        <v>2792393.4265</v>
      </c>
      <c r="H140" s="32">
        <f t="shared" si="30"/>
        <v>100</v>
      </c>
      <c r="I140" s="23">
        <f t="shared" si="31"/>
        <v>3702416.2903000005</v>
      </c>
      <c r="J140" s="36">
        <f t="shared" si="33"/>
        <v>6494809.7168000005</v>
      </c>
    </row>
    <row r="141" spans="2:10" ht="13.5" customHeight="1">
      <c r="B141" s="8" t="s">
        <v>16</v>
      </c>
      <c r="C141" s="22">
        <f>SUM(C128:C140)</f>
        <v>2660410.4362999997</v>
      </c>
      <c r="D141" s="30">
        <f t="shared" si="32"/>
        <v>19.677261478517842</v>
      </c>
      <c r="E141" s="22">
        <f>SUM(E128:E140)</f>
        <v>10859816.650199998</v>
      </c>
      <c r="F141" s="30">
        <f t="shared" si="32"/>
        <v>80.32273852148214</v>
      </c>
      <c r="G141" s="22">
        <f>SUM(G128:G140)</f>
        <v>13520227.0865</v>
      </c>
      <c r="H141" s="33">
        <f t="shared" si="30"/>
        <v>100</v>
      </c>
      <c r="I141" s="22">
        <f>SUM(I128:I140)</f>
        <v>6377592.7127</v>
      </c>
      <c r="J141" s="37">
        <f t="shared" si="33"/>
        <v>19897819.7992</v>
      </c>
    </row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</sheetData>
  <mergeCells count="42">
    <mergeCell ref="I126:I127"/>
    <mergeCell ref="J126:J127"/>
    <mergeCell ref="I86:I87"/>
    <mergeCell ref="J86:J87"/>
    <mergeCell ref="I106:I107"/>
    <mergeCell ref="J106:J107"/>
    <mergeCell ref="I6:I7"/>
    <mergeCell ref="J6:J7"/>
    <mergeCell ref="I26:I27"/>
    <mergeCell ref="J26:J27"/>
    <mergeCell ref="I46:I47"/>
    <mergeCell ref="J46:J47"/>
    <mergeCell ref="I66:I67"/>
    <mergeCell ref="J66:J67"/>
    <mergeCell ref="C6:D6"/>
    <mergeCell ref="E6:F6"/>
    <mergeCell ref="G6:H6"/>
    <mergeCell ref="C4:D4"/>
    <mergeCell ref="C24:D24"/>
    <mergeCell ref="C26:D26"/>
    <mergeCell ref="E26:F26"/>
    <mergeCell ref="G26:H26"/>
    <mergeCell ref="C44:D44"/>
    <mergeCell ref="C46:D46"/>
    <mergeCell ref="E46:F46"/>
    <mergeCell ref="G46:H46"/>
    <mergeCell ref="C64:D64"/>
    <mergeCell ref="C66:D66"/>
    <mergeCell ref="E66:F66"/>
    <mergeCell ref="G66:H66"/>
    <mergeCell ref="C84:D84"/>
    <mergeCell ref="C86:D86"/>
    <mergeCell ref="E86:F86"/>
    <mergeCell ref="G86:H86"/>
    <mergeCell ref="C104:D104"/>
    <mergeCell ref="C106:D106"/>
    <mergeCell ref="E106:F106"/>
    <mergeCell ref="G106:H106"/>
    <mergeCell ref="C124:D124"/>
    <mergeCell ref="C126:D126"/>
    <mergeCell ref="E126:F126"/>
    <mergeCell ref="G126:H126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  <rowBreaks count="1" manualBreakCount="1">
    <brk id="81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