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'Sheet1'!$B$2:$O$130</definedName>
  </definedNames>
  <calcPr fullCalcOnLoad="1"/>
</workbook>
</file>

<file path=xl/sharedStrings.xml><?xml version="1.0" encoding="utf-8"?>
<sst xmlns="http://schemas.openxmlformats.org/spreadsheetml/2006/main" count="171" uniqueCount="78">
  <si>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</si>
  <si>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</si>
  <si>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</si>
  <si>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</si>
  <si>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</si>
  <si>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</si>
  <si>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</si>
  <si>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</si>
  <si>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</si>
  <si>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合　　　　　　　　　計</t>
  </si>
  <si>
    <t>倉</t>
  </si>
  <si>
    <t>庫</t>
  </si>
  <si>
    <t>水　            　　面</t>
  </si>
  <si>
    <t>合　計</t>
  </si>
  <si>
    <t xml:space="preserve"> 発産業業種</t>
  </si>
  <si>
    <t>(３日間調査　単位：トン，％）</t>
  </si>
  <si>
    <t>指　　　　　　　定　　　　　　　あ　　　　　　　り</t>
  </si>
  <si>
    <t xml:space="preserve">到着日時指定 </t>
  </si>
  <si>
    <t>日　　単　　位</t>
  </si>
  <si>
    <t>不　明</t>
  </si>
  <si>
    <t>(３日間調査　単位：件，％）</t>
  </si>
  <si>
    <t>午　前　・　午　後</t>
  </si>
  <si>
    <t>時　間　単　位</t>
  </si>
  <si>
    <t>指　定　な　し</t>
  </si>
  <si>
    <t>構成比</t>
  </si>
  <si>
    <t>表Ⅱ－10－１　発産業業種・到着日時指定の有無別流動量　－重量・件数－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</si>
  <si>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</si>
  <si>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</si>
  <si>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</si>
  <si>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</si>
  <si>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</si>
  <si>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</si>
  <si>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</si>
  <si>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</si>
  <si>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</si>
  <si>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</si>
  <si>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</si>
  <si>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</si>
  <si>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</si>
  <si>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</si>
  <si>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</si>
  <si>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</si>
  <si>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</si>
  <si>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</si>
  <si>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</si>
  <si>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</si>
  <si>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</si>
  <si>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</si>
  <si>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</si>
  <si>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</si>
  <si>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</si>
  <si>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</si>
  <si>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</si>
  <si>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家具・建具･じゅう器</t>
  </si>
  <si>
    <t>医薬・化粧品</t>
  </si>
  <si>
    <t>その他の卸売業</t>
  </si>
  <si>
    <t>採石業、砂・砂利・玉石</t>
  </si>
  <si>
    <t>繊維</t>
  </si>
  <si>
    <t>パルプ・紙・紙加工品</t>
  </si>
  <si>
    <t>印刷・同関連</t>
  </si>
  <si>
    <t>化学</t>
  </si>
  <si>
    <t>なめし革・同製品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</si>
  <si>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</si>
  <si>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</si>
  <si>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</si>
  <si>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</si>
  <si>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</si>
  <si>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</si>
  <si>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</si>
  <si>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</si>
  <si>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</si>
  <si>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</si>
  <si>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</si>
  <si>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</si>
  <si>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</si>
  <si>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冷　　              蔵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</si>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</sst>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00;[Red]\-#,##0.000"/>
    <numFmt numFmtId="186" formatCode="#,##0.0000;[Red]\-#,##0.0000"/>
    <numFmt numFmtId="187" formatCode="#,##0.00000;[Red]\-#,##0.00000"/>
    <numFmt numFmtId="188" formatCode="&quot;\&quot;#,##0;&quot;\&quot;\!\-#,##0"/>
    <numFmt numFmtId="189" formatCode="&quot;\&quot;#,##0;[Red]&quot;\&quot;\!\-#,##0"/>
    <numFmt numFmtId="190" formatCode="&quot;\&quot;#,##0.00;&quot;\&quot;\!\-#,##0.00"/>
    <numFmt numFmtId="191" formatCode="&quot;\&quot;#,##0.00;[Red]&quot;\&quot;\!\-#,##0.00"/>
    <numFmt numFmtId="192" formatCode="_ &quot;\&quot;* #,##0_ ;_ &quot;\&quot;* \!\-#,##0_ ;_ &quot;\&quot;* &quot;-&quot;_ ;_ @_ "/>
    <numFmt numFmtId="193" formatCode="_ * #,##0_ ;_ * \!\-#,##0_ ;_ * &quot;-&quot;_ ;_ @_ "/>
    <numFmt numFmtId="194" formatCode="_ &quot;\&quot;* #,##0.00_ ;_ &quot;\&quot;* \!\-#,##0.00_ ;_ &quot;\&quot;* &quot;-&quot;??_ ;_ @_ "/>
    <numFmt numFmtId="195" formatCode="_ * #,##0.00_ ;_ * \!\-#,##0.00_ ;_ * &quot;-&quot;??_ ;_ @_ "/>
    <numFmt numFmtId="196" formatCode="\!\$#,##0_);\!\(\!\$#,##0\!\)"/>
    <numFmt numFmtId="197" formatCode="\!\$#,##0_);[Red]\!\(\!\$#,##0\!\)"/>
    <numFmt numFmtId="198" formatCode="\!\$#,##0.00_);\!\(\!\$#,##0.00\!\)"/>
    <numFmt numFmtId="199" formatCode="\!\$#,##0.00_);[Red]\!\(\!\$#,##0.00\!\)"/>
    <numFmt numFmtId="200" formatCode="&quot;\&quot;#,##0;&quot;\&quot;&quot;\&quot;\!\-#,##0"/>
    <numFmt numFmtId="201" formatCode="&quot;\&quot;#,##0;[Red]&quot;\&quot;&quot;\&quot;\!\-#,##0"/>
    <numFmt numFmtId="202" formatCode="&quot;\&quot;#,##0.00;&quot;\&quot;&quot;\&quot;\!\-#,##0.00"/>
    <numFmt numFmtId="203" formatCode="&quot;\&quot;#,##0.00;[Red]&quot;\&quot;&quot;\&quot;\!\-#,##0.00"/>
    <numFmt numFmtId="204" formatCode="_ &quot;\&quot;* #,##0_ ;_ &quot;\&quot;* &quot;\&quot;\!\-#,##0_ ;_ &quot;\&quot;* &quot;-&quot;_ ;_ @_ "/>
    <numFmt numFmtId="205" formatCode="_ * #,##0_ ;_ * &quot;\&quot;\!\-#,##0_ ;_ * &quot;-&quot;_ ;_ @_ "/>
    <numFmt numFmtId="206" formatCode="_ &quot;\&quot;* #,##0.00_ ;_ &quot;\&quot;* &quot;\&quot;\!\-#,##0.00_ ;_ &quot;\&quot;* &quot;-&quot;??_ ;_ @_ "/>
    <numFmt numFmtId="207" formatCode="_ * #,##0.00_ ;_ * &quot;\&quot;\!\-#,##0.00_ ;_ * &quot;-&quot;??_ ;_ @_ "/>
    <numFmt numFmtId="208" formatCode="&quot;\&quot;\!\$#,##0_);&quot;\&quot;\!\(&quot;\&quot;\!\$#,##0&quot;\&quot;\!\)"/>
    <numFmt numFmtId="209" formatCode="&quot;\&quot;\!\$#,##0_);[Red]&quot;\&quot;\!\(&quot;\&quot;\!\$#,##0&quot;\&quot;\!\)"/>
    <numFmt numFmtId="210" formatCode="&quot;\&quot;\!\$#,##0.00_);&quot;\&quot;\!\(&quot;\&quot;\!\$#,##0.00&quot;\&quot;\!\)"/>
    <numFmt numFmtId="211" formatCode="&quot;\&quot;\!\$#,##0.00_);[Red]&quot;\&quot;\!\(&quot;\&quot;\!\$#,##0.00&quot;\&quot;\!\)"/>
    <numFmt numFmtId="212" formatCode="0."/>
    <numFmt numFmtId="213" formatCode="00000"/>
    <numFmt numFmtId="214" formatCode="#,##0_ ;[Red]\-#,##0\ "/>
    <numFmt numFmtId="215" formatCode="#,##0_);\-#,##0_);"/>
    <numFmt numFmtId="216" formatCode="#,##0.0_);\-#,##0.0_);"/>
  </numFmts>
  <fonts count="9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2"/>
      <name val=""/>
      <family val="1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2" fillId="0" borderId="8" xfId="17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10" xfId="17" applyNumberFormat="1" applyFont="1" applyBorder="1" applyAlignment="1">
      <alignment horizontal="centerContinuous" vertical="center"/>
    </xf>
    <xf numFmtId="38" fontId="2" fillId="0" borderId="15" xfId="17" applyNumberFormat="1" applyFont="1" applyBorder="1" applyAlignment="1">
      <alignment horizontal="center" vertical="center"/>
    </xf>
    <xf numFmtId="38" fontId="2" fillId="0" borderId="10" xfId="17" applyNumberFormat="1" applyFont="1" applyBorder="1" applyAlignment="1">
      <alignment horizontal="centerContinuous" vertical="center" wrapText="1"/>
    </xf>
    <xf numFmtId="38" fontId="2" fillId="0" borderId="16" xfId="17" applyNumberFormat="1" applyFont="1" applyBorder="1" applyAlignment="1">
      <alignment horizontal="centerContinuous" vertical="center"/>
    </xf>
    <xf numFmtId="38" fontId="2" fillId="0" borderId="17" xfId="17" applyNumberFormat="1" applyFont="1" applyBorder="1" applyAlignment="1">
      <alignment horizontal="centerContinuous" vertical="center"/>
    </xf>
    <xf numFmtId="38" fontId="2" fillId="0" borderId="7" xfId="17" applyNumberFormat="1" applyFont="1" applyBorder="1" applyAlignment="1">
      <alignment horizontal="centerContinuous" vertical="center"/>
    </xf>
    <xf numFmtId="38" fontId="2" fillId="0" borderId="12" xfId="17" applyNumberFormat="1" applyFont="1" applyBorder="1" applyAlignment="1">
      <alignment horizontal="center" vertical="center"/>
    </xf>
    <xf numFmtId="38" fontId="4" fillId="0" borderId="14" xfId="17" applyNumberFormat="1" applyFont="1" applyBorder="1" applyAlignment="1">
      <alignment horizontal="centerContinuous" vertical="center" wrapText="1"/>
    </xf>
    <xf numFmtId="38" fontId="2" fillId="0" borderId="7" xfId="17" applyNumberFormat="1" applyFont="1" applyBorder="1" applyAlignment="1">
      <alignment horizontal="centerContinuous" vertical="center" wrapText="1"/>
    </xf>
    <xf numFmtId="38" fontId="2" fillId="0" borderId="18" xfId="17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 wrapText="1"/>
    </xf>
    <xf numFmtId="0" fontId="4" fillId="0" borderId="0" xfId="0" applyFont="1" applyAlignment="1">
      <alignment horizontal="right" vertical="center"/>
    </xf>
    <xf numFmtId="38" fontId="2" fillId="0" borderId="21" xfId="17" applyNumberFormat="1" applyFont="1" applyBorder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38" fontId="2" fillId="0" borderId="7" xfId="17" applyNumberFormat="1" applyFont="1" applyBorder="1" applyAlignment="1">
      <alignment horizontal="center" vertical="center" wrapText="1"/>
    </xf>
    <xf numFmtId="38" fontId="2" fillId="0" borderId="23" xfId="17" applyNumberFormat="1" applyFont="1" applyBorder="1" applyAlignment="1">
      <alignment horizontal="center" vertical="center"/>
    </xf>
    <xf numFmtId="38" fontId="2" fillId="0" borderId="24" xfId="17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15" fontId="2" fillId="0" borderId="2" xfId="17" applyNumberFormat="1" applyFont="1" applyBorder="1" applyAlignment="1">
      <alignment vertical="center"/>
    </xf>
    <xf numFmtId="215" fontId="2" fillId="0" borderId="25" xfId="17" applyNumberFormat="1" applyFont="1" applyBorder="1" applyAlignment="1">
      <alignment vertical="center"/>
    </xf>
    <xf numFmtId="215" fontId="2" fillId="0" borderId="4" xfId="17" applyNumberFormat="1" applyFont="1" applyBorder="1" applyAlignment="1">
      <alignment vertical="center"/>
    </xf>
    <xf numFmtId="215" fontId="2" fillId="0" borderId="26" xfId="17" applyNumberFormat="1" applyFont="1" applyBorder="1" applyAlignment="1">
      <alignment vertical="center"/>
    </xf>
    <xf numFmtId="215" fontId="2" fillId="0" borderId="23" xfId="17" applyNumberFormat="1" applyFont="1" applyBorder="1" applyAlignment="1">
      <alignment vertical="center"/>
    </xf>
    <xf numFmtId="215" fontId="2" fillId="0" borderId="27" xfId="17" applyNumberFormat="1" applyFont="1" applyBorder="1" applyAlignment="1">
      <alignment vertical="center"/>
    </xf>
    <xf numFmtId="215" fontId="2" fillId="0" borderId="12" xfId="17" applyNumberFormat="1" applyFont="1" applyBorder="1" applyAlignment="1">
      <alignment vertical="center"/>
    </xf>
    <xf numFmtId="215" fontId="2" fillId="0" borderId="18" xfId="17" applyNumberFormat="1" applyFont="1" applyBorder="1" applyAlignment="1">
      <alignment vertical="center"/>
    </xf>
    <xf numFmtId="215" fontId="2" fillId="0" borderId="28" xfId="17" applyNumberFormat="1" applyFont="1" applyFill="1" applyBorder="1" applyAlignment="1">
      <alignment vertical="center"/>
    </xf>
    <xf numFmtId="215" fontId="2" fillId="0" borderId="29" xfId="17" applyNumberFormat="1" applyFont="1" applyFill="1" applyBorder="1" applyAlignment="1">
      <alignment vertical="center"/>
    </xf>
    <xf numFmtId="216" fontId="2" fillId="0" borderId="2" xfId="17" applyNumberFormat="1" applyFont="1" applyBorder="1" applyAlignment="1">
      <alignment vertical="center"/>
    </xf>
    <xf numFmtId="216" fontId="2" fillId="0" borderId="4" xfId="17" applyNumberFormat="1" applyFont="1" applyBorder="1" applyAlignment="1">
      <alignment vertical="center"/>
    </xf>
    <xf numFmtId="216" fontId="2" fillId="0" borderId="23" xfId="17" applyNumberFormat="1" applyFont="1" applyBorder="1" applyAlignment="1">
      <alignment vertical="center"/>
    </xf>
    <xf numFmtId="216" fontId="2" fillId="0" borderId="12" xfId="17" applyNumberFormat="1" applyFont="1" applyBorder="1" applyAlignment="1">
      <alignment vertical="center"/>
    </xf>
    <xf numFmtId="216" fontId="2" fillId="0" borderId="28" xfId="17" applyNumberFormat="1" applyFont="1" applyFill="1" applyBorder="1" applyAlignment="1">
      <alignment vertical="center"/>
    </xf>
    <xf numFmtId="38" fontId="2" fillId="0" borderId="30" xfId="17" applyNumberFormat="1" applyFont="1" applyBorder="1" applyAlignment="1">
      <alignment horizontal="center" vertical="center" wrapText="1"/>
    </xf>
    <xf numFmtId="38" fontId="2" fillId="0" borderId="14" xfId="17" applyNumberFormat="1" applyFont="1" applyBorder="1" applyAlignment="1">
      <alignment horizontal="center" vertical="center" wrapText="1"/>
    </xf>
    <xf numFmtId="38" fontId="2" fillId="0" borderId="4" xfId="17" applyNumberFormat="1" applyFont="1" applyBorder="1" applyAlignment="1">
      <alignment horizontal="center" vertical="center" wrapText="1"/>
    </xf>
    <xf numFmtId="38" fontId="2" fillId="0" borderId="0" xfId="17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0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" style="1" bestFit="1" customWidth="1"/>
    <col min="4" max="4" width="10.59765625" style="2" customWidth="1"/>
    <col min="5" max="5" width="6.59765625" style="2" customWidth="1"/>
    <col min="6" max="6" width="10.59765625" style="3" customWidth="1"/>
    <col min="7" max="7" width="6.59765625" style="3" customWidth="1"/>
    <col min="8" max="8" width="10.59765625" style="3" customWidth="1"/>
    <col min="9" max="9" width="6.59765625" style="3" customWidth="1"/>
    <col min="10" max="10" width="10.59765625" style="3" customWidth="1"/>
    <col min="11" max="11" width="6.59765625" style="3" customWidth="1"/>
    <col min="12" max="12" width="10.59765625" style="3" customWidth="1"/>
    <col min="13" max="13" width="6.59765625" style="3" customWidth="1"/>
    <col min="14" max="15" width="10.59765625" style="3" customWidth="1"/>
    <col min="16" max="54" width="9" style="3" customWidth="1"/>
    <col min="55" max="55" width="9" style="4" customWidth="1"/>
    <col min="56" max="16384" width="9" style="3" customWidth="1"/>
  </cols>
  <sheetData>
    <row r="1" spans="2:4" s="45" customFormat="1" ht="12">
      <c r="B1" s="46"/>
      <c r="D1" s="47"/>
    </row>
    <row r="2" spans="2:17" s="45" customFormat="1" ht="13.5"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8"/>
      <c r="Q2" s="48"/>
    </row>
    <row r="3" ht="12" customHeight="1"/>
    <row r="4" spans="3:55" ht="12" customHeight="1">
      <c r="C4" s="18"/>
      <c r="K4" s="17"/>
      <c r="O4" s="39" t="s">
        <v>15</v>
      </c>
      <c r="BC4" s="3"/>
    </row>
    <row r="5" spans="2:55" ht="13.5" customHeight="1">
      <c r="B5" s="19"/>
      <c r="C5" s="20" t="s">
        <v>17</v>
      </c>
      <c r="D5" s="29" t="s">
        <v>16</v>
      </c>
      <c r="E5" s="30"/>
      <c r="F5" s="30"/>
      <c r="G5" s="30"/>
      <c r="H5" s="33"/>
      <c r="I5" s="37"/>
      <c r="J5" s="37"/>
      <c r="K5" s="38"/>
      <c r="L5" s="65" t="s">
        <v>23</v>
      </c>
      <c r="M5" s="66"/>
      <c r="N5" s="41"/>
      <c r="O5" s="36"/>
      <c r="BC5" s="3"/>
    </row>
    <row r="6" spans="2:55" ht="13.5" customHeight="1">
      <c r="B6" s="24"/>
      <c r="C6" s="25"/>
      <c r="D6" s="28" t="s">
        <v>18</v>
      </c>
      <c r="E6" s="26"/>
      <c r="F6" s="28" t="s">
        <v>21</v>
      </c>
      <c r="G6" s="26"/>
      <c r="H6" s="28" t="s">
        <v>22</v>
      </c>
      <c r="I6" s="26"/>
      <c r="J6" s="34" t="s">
        <v>2</v>
      </c>
      <c r="K6" s="31"/>
      <c r="L6" s="67"/>
      <c r="M6" s="68"/>
      <c r="N6" s="42" t="s">
        <v>19</v>
      </c>
      <c r="O6" s="40" t="s">
        <v>13</v>
      </c>
      <c r="BC6" s="3"/>
    </row>
    <row r="7" spans="2:55" ht="13.5" customHeight="1">
      <c r="B7" s="21" t="s">
        <v>14</v>
      </c>
      <c r="C7" s="22"/>
      <c r="D7" s="23"/>
      <c r="E7" s="27" t="s">
        <v>24</v>
      </c>
      <c r="F7" s="23"/>
      <c r="G7" s="27" t="s">
        <v>24</v>
      </c>
      <c r="H7" s="23"/>
      <c r="I7" s="27" t="s">
        <v>24</v>
      </c>
      <c r="J7" s="23"/>
      <c r="K7" s="27" t="s">
        <v>24</v>
      </c>
      <c r="L7" s="23"/>
      <c r="M7" s="27" t="s">
        <v>24</v>
      </c>
      <c r="N7" s="32"/>
      <c r="O7" s="35"/>
      <c r="BC7" s="3"/>
    </row>
    <row r="8" spans="1:59" ht="12" customHeight="1">
      <c r="A8" s="45"/>
      <c r="B8" s="5"/>
      <c r="C8" s="6" t="s">
        <v>26</v>
      </c>
      <c r="D8" s="50">
        <v>0</v>
      </c>
      <c r="E8" s="60">
        <f>IF($O8-$N8=0,"",D8/($O8-$N8)*100)</f>
        <v>0</v>
      </c>
      <c r="F8" s="50">
        <v>0</v>
      </c>
      <c r="G8" s="60">
        <f>IF($O8-$N8=0,"",F8/($O8-$N8)*100)</f>
        <v>0</v>
      </c>
      <c r="H8" s="50">
        <v>1578.4755</v>
      </c>
      <c r="I8" s="60">
        <f aca="true" t="shared" si="0" ref="I8:I43">IF($O8-$N8=0,"",H8/($O8-$N8)*100)</f>
        <v>99.8418697822958</v>
      </c>
      <c r="J8" s="50">
        <f aca="true" t="shared" si="1" ref="J8:J13">SUM(D8,F8,H8)</f>
        <v>1578.4755</v>
      </c>
      <c r="K8" s="60">
        <f aca="true" t="shared" si="2" ref="K8:K43">IF($O8-$N8=0,"",J8/($O8-$N8)*100)</f>
        <v>99.8418697822958</v>
      </c>
      <c r="L8" s="50">
        <v>2.5</v>
      </c>
      <c r="M8" s="60">
        <f aca="true" t="shared" si="3" ref="M8:M43">IF($O8-$N8=0,"",L8/($O8-$N8)*100)</f>
        <v>0.1581302177041959</v>
      </c>
      <c r="N8" s="50">
        <v>2149.7333</v>
      </c>
      <c r="O8" s="51">
        <f aca="true" t="shared" si="4" ref="O8:O13">SUM(J8,L8,N8)</f>
        <v>3730.7088</v>
      </c>
      <c r="BC8" s="3"/>
      <c r="BG8" s="4"/>
    </row>
    <row r="9" spans="1:59" ht="12" customHeight="1">
      <c r="A9" s="45"/>
      <c r="B9" s="7" t="s">
        <v>0</v>
      </c>
      <c r="C9" s="8" t="s">
        <v>27</v>
      </c>
      <c r="D9" s="52">
        <v>0</v>
      </c>
      <c r="E9" s="61">
        <f>IF($O9-$N9=0,"",D9/($O9-$N9)*100)</f>
        <v>0</v>
      </c>
      <c r="F9" s="52">
        <v>0</v>
      </c>
      <c r="G9" s="61">
        <f>IF($O9-$N9=0,"",F9/($O9-$N9)*100)</f>
        <v>0</v>
      </c>
      <c r="H9" s="52">
        <v>0</v>
      </c>
      <c r="I9" s="61">
        <f t="shared" si="0"/>
        <v>0</v>
      </c>
      <c r="J9" s="52">
        <f t="shared" si="1"/>
        <v>0</v>
      </c>
      <c r="K9" s="61">
        <f t="shared" si="2"/>
        <v>0</v>
      </c>
      <c r="L9" s="52">
        <v>2982.303</v>
      </c>
      <c r="M9" s="61">
        <f t="shared" si="3"/>
        <v>100</v>
      </c>
      <c r="N9" s="52">
        <v>0</v>
      </c>
      <c r="O9" s="53">
        <f t="shared" si="4"/>
        <v>2982.303</v>
      </c>
      <c r="BC9" s="3"/>
      <c r="BG9" s="4"/>
    </row>
    <row r="10" spans="1:59" ht="12" customHeight="1">
      <c r="A10" s="45"/>
      <c r="B10" s="7"/>
      <c r="C10" s="8" t="s">
        <v>28</v>
      </c>
      <c r="D10" s="52">
        <v>458.5429</v>
      </c>
      <c r="E10" s="61">
        <f>IF($O10-$N10=0,"",D10/($O10-$N10)*100)</f>
        <v>8.294350068234317</v>
      </c>
      <c r="F10" s="52">
        <v>0</v>
      </c>
      <c r="G10" s="61">
        <f>IF($O10-$N10=0,"",F10/($O10-$N10)*100)</f>
        <v>0</v>
      </c>
      <c r="H10" s="52">
        <v>789.965</v>
      </c>
      <c r="I10" s="61">
        <f t="shared" si="0"/>
        <v>14.289276426813549</v>
      </c>
      <c r="J10" s="52">
        <f t="shared" si="1"/>
        <v>1248.5079</v>
      </c>
      <c r="K10" s="61">
        <f t="shared" si="2"/>
        <v>22.583626495047866</v>
      </c>
      <c r="L10" s="52">
        <v>4279.8686</v>
      </c>
      <c r="M10" s="61">
        <f t="shared" si="3"/>
        <v>77.41637350495212</v>
      </c>
      <c r="N10" s="52">
        <v>614.619</v>
      </c>
      <c r="O10" s="53">
        <f t="shared" si="4"/>
        <v>6142.9955</v>
      </c>
      <c r="BC10" s="3"/>
      <c r="BG10" s="4"/>
    </row>
    <row r="11" spans="1:59" ht="12" customHeight="1">
      <c r="A11" s="45"/>
      <c r="B11" s="7"/>
      <c r="C11" s="8" t="s">
        <v>56</v>
      </c>
      <c r="D11" s="52">
        <v>278998.9368</v>
      </c>
      <c r="E11" s="61">
        <f aca="true" t="shared" si="5" ref="E11:G65">IF($O11-$N11=0,"",D11/($O11-$N11)*100)</f>
        <v>29.084540705751866</v>
      </c>
      <c r="F11" s="52">
        <v>135971.2435</v>
      </c>
      <c r="G11" s="61">
        <f t="shared" si="5"/>
        <v>14.174466798138166</v>
      </c>
      <c r="H11" s="52">
        <v>194433.5681</v>
      </c>
      <c r="I11" s="61">
        <f t="shared" si="0"/>
        <v>20.26893396379791</v>
      </c>
      <c r="J11" s="52">
        <f t="shared" si="1"/>
        <v>609403.7484</v>
      </c>
      <c r="K11" s="61">
        <f t="shared" si="2"/>
        <v>63.527941467687945</v>
      </c>
      <c r="L11" s="52">
        <v>349865.0935</v>
      </c>
      <c r="M11" s="61">
        <f t="shared" si="3"/>
        <v>36.472058532312055</v>
      </c>
      <c r="N11" s="52">
        <v>501052.8231</v>
      </c>
      <c r="O11" s="53">
        <f t="shared" si="4"/>
        <v>1460321.665</v>
      </c>
      <c r="BC11" s="3"/>
      <c r="BG11" s="4"/>
    </row>
    <row r="12" spans="1:59" ht="12" customHeight="1">
      <c r="A12" s="45"/>
      <c r="B12" s="7"/>
      <c r="C12" s="8" t="s">
        <v>29</v>
      </c>
      <c r="D12" s="52">
        <v>157245.8035</v>
      </c>
      <c r="E12" s="61">
        <f t="shared" si="5"/>
        <v>22.977951237248124</v>
      </c>
      <c r="F12" s="52">
        <v>17956.9445</v>
      </c>
      <c r="G12" s="61">
        <f t="shared" si="5"/>
        <v>2.624005130228934</v>
      </c>
      <c r="H12" s="52">
        <v>58318.4096</v>
      </c>
      <c r="I12" s="61">
        <f t="shared" si="0"/>
        <v>8.521928993943947</v>
      </c>
      <c r="J12" s="52">
        <f t="shared" si="1"/>
        <v>233521.15760000004</v>
      </c>
      <c r="K12" s="61">
        <f t="shared" si="2"/>
        <v>34.12388536142101</v>
      </c>
      <c r="L12" s="52">
        <v>450812.2796</v>
      </c>
      <c r="M12" s="61">
        <f t="shared" si="3"/>
        <v>65.876114638579</v>
      </c>
      <c r="N12" s="52">
        <v>114213.8613</v>
      </c>
      <c r="O12" s="53">
        <f t="shared" si="4"/>
        <v>798547.2985</v>
      </c>
      <c r="BC12" s="3"/>
      <c r="BG12" s="4"/>
    </row>
    <row r="13" spans="1:59" ht="12" customHeight="1">
      <c r="A13" s="45"/>
      <c r="B13" s="7" t="s">
        <v>1</v>
      </c>
      <c r="C13" s="8" t="s">
        <v>30</v>
      </c>
      <c r="D13" s="52">
        <v>343.4986</v>
      </c>
      <c r="E13" s="61">
        <f t="shared" si="5"/>
        <v>9.404333134650585</v>
      </c>
      <c r="F13" s="52">
        <v>36.101</v>
      </c>
      <c r="G13" s="61">
        <f t="shared" si="5"/>
        <v>0.9883761694924544</v>
      </c>
      <c r="H13" s="52">
        <v>77.36</v>
      </c>
      <c r="I13" s="61">
        <f t="shared" si="0"/>
        <v>2.1179684904001626</v>
      </c>
      <c r="J13" s="52">
        <f t="shared" si="1"/>
        <v>456.9596</v>
      </c>
      <c r="K13" s="61">
        <f t="shared" si="2"/>
        <v>12.510677794543204</v>
      </c>
      <c r="L13" s="52">
        <v>3195.5971</v>
      </c>
      <c r="M13" s="61">
        <f t="shared" si="3"/>
        <v>87.4893222054568</v>
      </c>
      <c r="N13" s="52">
        <v>1852.3476</v>
      </c>
      <c r="O13" s="53">
        <f t="shared" si="4"/>
        <v>5504.9043</v>
      </c>
      <c r="BC13" s="3"/>
      <c r="BG13" s="4"/>
    </row>
    <row r="14" spans="1:59" ht="12" customHeight="1">
      <c r="A14" s="45"/>
      <c r="B14" s="9"/>
      <c r="C14" s="10" t="s">
        <v>2</v>
      </c>
      <c r="D14" s="54">
        <f>SUM(D8:D13)</f>
        <v>437046.78180000006</v>
      </c>
      <c r="E14" s="62">
        <f t="shared" si="5"/>
        <v>26.37027225303007</v>
      </c>
      <c r="F14" s="54">
        <f>SUM(F8:F13)</f>
        <v>153964.28900000002</v>
      </c>
      <c r="G14" s="62">
        <f t="shared" si="5"/>
        <v>9.289806920560197</v>
      </c>
      <c r="H14" s="54">
        <f>SUM(H8:H13)</f>
        <v>255197.7782</v>
      </c>
      <c r="I14" s="62">
        <f t="shared" si="0"/>
        <v>15.39797378620666</v>
      </c>
      <c r="J14" s="54">
        <f>SUM(J8:J13)</f>
        <v>846208.849</v>
      </c>
      <c r="K14" s="62">
        <f t="shared" si="2"/>
        <v>51.05805295979693</v>
      </c>
      <c r="L14" s="54">
        <f>SUM(L8:L13)</f>
        <v>811137.6418</v>
      </c>
      <c r="M14" s="62">
        <f t="shared" si="3"/>
        <v>48.94194704020306</v>
      </c>
      <c r="N14" s="54">
        <f>SUM(N8:N13)</f>
        <v>619883.3843</v>
      </c>
      <c r="O14" s="55">
        <f>SUM(O8:O13)</f>
        <v>2277229.8751000003</v>
      </c>
      <c r="BC14" s="3"/>
      <c r="BG14" s="4"/>
    </row>
    <row r="15" spans="1:59" ht="12" customHeight="1">
      <c r="A15" s="45"/>
      <c r="B15" s="7"/>
      <c r="C15" s="11" t="s">
        <v>31</v>
      </c>
      <c r="D15" s="52">
        <v>164599.1459</v>
      </c>
      <c r="E15" s="61">
        <f t="shared" si="5"/>
        <v>30.47470122431687</v>
      </c>
      <c r="F15" s="52">
        <v>107473.4755</v>
      </c>
      <c r="G15" s="61">
        <f t="shared" si="5"/>
        <v>19.898171630800903</v>
      </c>
      <c r="H15" s="52">
        <v>192896.0774</v>
      </c>
      <c r="I15" s="61">
        <f t="shared" si="0"/>
        <v>35.71373529288588</v>
      </c>
      <c r="J15" s="52">
        <f aca="true" t="shared" si="6" ref="J15:J38">SUM(D15,F15,H15)</f>
        <v>464968.6988</v>
      </c>
      <c r="K15" s="61">
        <f t="shared" si="2"/>
        <v>86.08660814800365</v>
      </c>
      <c r="L15" s="52">
        <v>75148.6421</v>
      </c>
      <c r="M15" s="61">
        <f t="shared" si="3"/>
        <v>13.913391851996359</v>
      </c>
      <c r="N15" s="52">
        <v>374260.4506</v>
      </c>
      <c r="O15" s="53">
        <f aca="true" t="shared" si="7" ref="O15:O38">SUM(J15,L15,N15)</f>
        <v>914377.7914999999</v>
      </c>
      <c r="BC15" s="3"/>
      <c r="BG15" s="4"/>
    </row>
    <row r="16" spans="1:59" ht="12" customHeight="1">
      <c r="A16" s="45"/>
      <c r="B16" s="7"/>
      <c r="C16" s="11" t="s">
        <v>76</v>
      </c>
      <c r="D16" s="52">
        <v>206895.626</v>
      </c>
      <c r="E16" s="61">
        <f t="shared" si="5"/>
        <v>46.95029033352636</v>
      </c>
      <c r="F16" s="52">
        <v>95722.5285</v>
      </c>
      <c r="G16" s="61">
        <f t="shared" si="5"/>
        <v>21.722066297014184</v>
      </c>
      <c r="H16" s="52">
        <v>44298.5586</v>
      </c>
      <c r="I16" s="61">
        <f t="shared" si="0"/>
        <v>10.05255755202254</v>
      </c>
      <c r="J16" s="52">
        <f t="shared" si="6"/>
        <v>346916.7131</v>
      </c>
      <c r="K16" s="61">
        <f t="shared" si="2"/>
        <v>78.72491418256308</v>
      </c>
      <c r="L16" s="52">
        <v>93752.8217</v>
      </c>
      <c r="M16" s="61">
        <f t="shared" si="3"/>
        <v>21.275085817436906</v>
      </c>
      <c r="N16" s="52">
        <v>199486.2376</v>
      </c>
      <c r="O16" s="53">
        <f t="shared" si="7"/>
        <v>640155.7724</v>
      </c>
      <c r="BC16" s="3"/>
      <c r="BG16" s="4"/>
    </row>
    <row r="17" spans="1:59" ht="12" customHeight="1">
      <c r="A17" s="45"/>
      <c r="B17" s="7"/>
      <c r="C17" s="11" t="s">
        <v>57</v>
      </c>
      <c r="D17" s="52">
        <v>9692.5269</v>
      </c>
      <c r="E17" s="61">
        <f t="shared" si="5"/>
        <v>33.40595182911994</v>
      </c>
      <c r="F17" s="52">
        <v>11436.3977</v>
      </c>
      <c r="G17" s="61">
        <f t="shared" si="5"/>
        <v>39.41632090439264</v>
      </c>
      <c r="H17" s="52">
        <v>2419.6859</v>
      </c>
      <c r="I17" s="61">
        <f t="shared" si="0"/>
        <v>8.339611687536376</v>
      </c>
      <c r="J17" s="52">
        <f t="shared" si="6"/>
        <v>23548.6105</v>
      </c>
      <c r="K17" s="61">
        <f t="shared" si="2"/>
        <v>81.16188442104895</v>
      </c>
      <c r="L17" s="52">
        <v>5465.7608</v>
      </c>
      <c r="M17" s="61">
        <f t="shared" si="3"/>
        <v>18.838115578951044</v>
      </c>
      <c r="N17" s="52">
        <v>11090.4531</v>
      </c>
      <c r="O17" s="53">
        <f t="shared" si="7"/>
        <v>40104.8244</v>
      </c>
      <c r="BC17" s="3"/>
      <c r="BG17" s="4"/>
    </row>
    <row r="18" spans="1:59" ht="12" customHeight="1">
      <c r="A18" s="45"/>
      <c r="B18" s="7"/>
      <c r="C18" s="11" t="s">
        <v>32</v>
      </c>
      <c r="D18" s="52">
        <v>49768.9213</v>
      </c>
      <c r="E18" s="61">
        <f t="shared" si="5"/>
        <v>24.892975155240485</v>
      </c>
      <c r="F18" s="52">
        <v>60871.087</v>
      </c>
      <c r="G18" s="61">
        <f t="shared" si="5"/>
        <v>30.445957372266413</v>
      </c>
      <c r="H18" s="52">
        <v>35611.8484</v>
      </c>
      <c r="I18" s="61">
        <f t="shared" si="0"/>
        <v>17.812016702346945</v>
      </c>
      <c r="J18" s="52">
        <f t="shared" si="6"/>
        <v>146251.8567</v>
      </c>
      <c r="K18" s="61">
        <f t="shared" si="2"/>
        <v>73.15094922985385</v>
      </c>
      <c r="L18" s="52">
        <v>53679.7344</v>
      </c>
      <c r="M18" s="61">
        <f t="shared" si="3"/>
        <v>26.84905077014615</v>
      </c>
      <c r="N18" s="52">
        <v>54781.8363</v>
      </c>
      <c r="O18" s="53">
        <f t="shared" si="7"/>
        <v>254713.42740000002</v>
      </c>
      <c r="BC18" s="3"/>
      <c r="BG18" s="4"/>
    </row>
    <row r="19" spans="1:59" ht="12" customHeight="1">
      <c r="A19" s="45"/>
      <c r="B19" s="7"/>
      <c r="C19" s="11" t="s">
        <v>33</v>
      </c>
      <c r="D19" s="52">
        <v>14404.9925</v>
      </c>
      <c r="E19" s="61">
        <f t="shared" si="5"/>
        <v>40.61734682998798</v>
      </c>
      <c r="F19" s="52">
        <v>8756.4881</v>
      </c>
      <c r="G19" s="61">
        <f t="shared" si="5"/>
        <v>24.690419947831455</v>
      </c>
      <c r="H19" s="52">
        <v>10727.2559</v>
      </c>
      <c r="I19" s="61">
        <f t="shared" si="0"/>
        <v>30.247337749348695</v>
      </c>
      <c r="J19" s="52">
        <f t="shared" si="6"/>
        <v>33888.7365</v>
      </c>
      <c r="K19" s="61">
        <f t="shared" si="2"/>
        <v>95.55510452716814</v>
      </c>
      <c r="L19" s="52">
        <v>1576.3877</v>
      </c>
      <c r="M19" s="61">
        <f t="shared" si="3"/>
        <v>4.44489547283187</v>
      </c>
      <c r="N19" s="52">
        <v>14687.4119</v>
      </c>
      <c r="O19" s="53">
        <f t="shared" si="7"/>
        <v>50152.5361</v>
      </c>
      <c r="BC19" s="3"/>
      <c r="BG19" s="4"/>
    </row>
    <row r="20" spans="1:59" ht="12" customHeight="1">
      <c r="A20" s="45"/>
      <c r="B20" s="7" t="s">
        <v>3</v>
      </c>
      <c r="C20" s="11" t="s">
        <v>58</v>
      </c>
      <c r="D20" s="52">
        <v>87141.2447</v>
      </c>
      <c r="E20" s="61">
        <f t="shared" si="5"/>
        <v>22.834265587956327</v>
      </c>
      <c r="F20" s="52">
        <v>106201.078</v>
      </c>
      <c r="G20" s="61">
        <f t="shared" si="5"/>
        <v>27.828654836499783</v>
      </c>
      <c r="H20" s="52">
        <v>138351.824</v>
      </c>
      <c r="I20" s="61">
        <f t="shared" si="0"/>
        <v>36.25335287176809</v>
      </c>
      <c r="J20" s="52">
        <f t="shared" si="6"/>
        <v>331694.1467</v>
      </c>
      <c r="K20" s="61">
        <f t="shared" si="2"/>
        <v>86.91627329622419</v>
      </c>
      <c r="L20" s="52">
        <v>49930.7598</v>
      </c>
      <c r="M20" s="61">
        <f t="shared" si="3"/>
        <v>13.083726703775822</v>
      </c>
      <c r="N20" s="52">
        <v>211726.1613</v>
      </c>
      <c r="O20" s="53">
        <f t="shared" si="7"/>
        <v>593351.0678</v>
      </c>
      <c r="BC20" s="3"/>
      <c r="BG20" s="4"/>
    </row>
    <row r="21" spans="1:59" ht="12" customHeight="1">
      <c r="A21" s="45"/>
      <c r="B21" s="7"/>
      <c r="C21" s="11" t="s">
        <v>59</v>
      </c>
      <c r="D21" s="52">
        <v>14320.329</v>
      </c>
      <c r="E21" s="61">
        <f t="shared" si="5"/>
        <v>16.07865315872711</v>
      </c>
      <c r="F21" s="52">
        <v>22504.5798</v>
      </c>
      <c r="G21" s="61">
        <f t="shared" si="5"/>
        <v>25.267808657684913</v>
      </c>
      <c r="H21" s="52">
        <v>32858.1157</v>
      </c>
      <c r="I21" s="61">
        <f t="shared" si="0"/>
        <v>36.89260531581544</v>
      </c>
      <c r="J21" s="52">
        <f t="shared" si="6"/>
        <v>69683.0245</v>
      </c>
      <c r="K21" s="61">
        <f t="shared" si="2"/>
        <v>78.23906713222746</v>
      </c>
      <c r="L21" s="52">
        <v>19381.2078</v>
      </c>
      <c r="M21" s="61">
        <f t="shared" si="3"/>
        <v>21.76093286777256</v>
      </c>
      <c r="N21" s="52">
        <v>87968.4586</v>
      </c>
      <c r="O21" s="53">
        <f t="shared" si="7"/>
        <v>177032.6909</v>
      </c>
      <c r="BC21" s="3"/>
      <c r="BG21" s="4"/>
    </row>
    <row r="22" spans="1:59" ht="12" customHeight="1">
      <c r="A22" s="45"/>
      <c r="B22" s="7"/>
      <c r="C22" s="11" t="s">
        <v>60</v>
      </c>
      <c r="D22" s="52">
        <v>433631.1733</v>
      </c>
      <c r="E22" s="61">
        <f t="shared" si="5"/>
        <v>48.00567223693066</v>
      </c>
      <c r="F22" s="52">
        <v>117978.8846</v>
      </c>
      <c r="G22" s="61">
        <f t="shared" si="5"/>
        <v>13.060997487530646</v>
      </c>
      <c r="H22" s="52">
        <v>127683.1564</v>
      </c>
      <c r="I22" s="61">
        <f t="shared" si="0"/>
        <v>14.13532082960871</v>
      </c>
      <c r="J22" s="52">
        <f t="shared" si="6"/>
        <v>679293.2143</v>
      </c>
      <c r="K22" s="61">
        <f t="shared" si="2"/>
        <v>75.20199055407001</v>
      </c>
      <c r="L22" s="52">
        <v>223998.32</v>
      </c>
      <c r="M22" s="61">
        <f t="shared" si="3"/>
        <v>24.79800944593</v>
      </c>
      <c r="N22" s="52">
        <v>263566.7362</v>
      </c>
      <c r="O22" s="53">
        <f t="shared" si="7"/>
        <v>1166858.2704999999</v>
      </c>
      <c r="BC22" s="3"/>
      <c r="BG22" s="4"/>
    </row>
    <row r="23" spans="1:59" ht="12" customHeight="1">
      <c r="A23" s="45"/>
      <c r="B23" s="7"/>
      <c r="C23" s="11" t="s">
        <v>77</v>
      </c>
      <c r="D23" s="52">
        <v>180702.1021</v>
      </c>
      <c r="E23" s="61">
        <f t="shared" si="5"/>
        <v>31.195198162399567</v>
      </c>
      <c r="F23" s="52">
        <v>17877.0901</v>
      </c>
      <c r="G23" s="61">
        <f t="shared" si="5"/>
        <v>3.086180856534549</v>
      </c>
      <c r="H23" s="52">
        <v>217801.6442</v>
      </c>
      <c r="I23" s="61">
        <f t="shared" si="0"/>
        <v>37.5998141247713</v>
      </c>
      <c r="J23" s="52">
        <f t="shared" si="6"/>
        <v>416380.83640000003</v>
      </c>
      <c r="K23" s="61">
        <f t="shared" si="2"/>
        <v>71.88119314370542</v>
      </c>
      <c r="L23" s="52">
        <v>162881.7192</v>
      </c>
      <c r="M23" s="61">
        <f t="shared" si="3"/>
        <v>28.118806856294576</v>
      </c>
      <c r="N23" s="52">
        <v>760825.5995</v>
      </c>
      <c r="O23" s="53">
        <f t="shared" si="7"/>
        <v>1340088.1551</v>
      </c>
      <c r="BC23" s="3"/>
      <c r="BG23" s="4"/>
    </row>
    <row r="24" spans="1:59" ht="12" customHeight="1">
      <c r="A24" s="45"/>
      <c r="B24" s="7"/>
      <c r="C24" s="11" t="s">
        <v>34</v>
      </c>
      <c r="D24" s="52">
        <v>55759.157</v>
      </c>
      <c r="E24" s="61">
        <f t="shared" si="5"/>
        <v>32.8560741599675</v>
      </c>
      <c r="F24" s="52">
        <v>41108.1645</v>
      </c>
      <c r="G24" s="61">
        <f t="shared" si="5"/>
        <v>24.22297922101195</v>
      </c>
      <c r="H24" s="52">
        <v>49738.0826</v>
      </c>
      <c r="I24" s="61">
        <f t="shared" si="0"/>
        <v>29.30815705266471</v>
      </c>
      <c r="J24" s="52">
        <f t="shared" si="6"/>
        <v>146605.40409999999</v>
      </c>
      <c r="K24" s="61">
        <f t="shared" si="2"/>
        <v>86.38721043364414</v>
      </c>
      <c r="L24" s="52">
        <v>23101.8979</v>
      </c>
      <c r="M24" s="61">
        <f t="shared" si="3"/>
        <v>13.612789566355843</v>
      </c>
      <c r="N24" s="52">
        <v>55057.2067</v>
      </c>
      <c r="O24" s="53">
        <f t="shared" si="7"/>
        <v>224764.5087</v>
      </c>
      <c r="BC24" s="3"/>
      <c r="BG24" s="4"/>
    </row>
    <row r="25" spans="1:59" ht="12" customHeight="1">
      <c r="A25" s="45"/>
      <c r="B25" s="7"/>
      <c r="C25" s="11" t="s">
        <v>35</v>
      </c>
      <c r="D25" s="52">
        <v>11156.953</v>
      </c>
      <c r="E25" s="61">
        <f t="shared" si="5"/>
        <v>2.596177231062667</v>
      </c>
      <c r="F25" s="52">
        <v>256931.7188</v>
      </c>
      <c r="G25" s="61">
        <f t="shared" si="5"/>
        <v>59.786957808853</v>
      </c>
      <c r="H25" s="52">
        <v>154581.7734</v>
      </c>
      <c r="I25" s="61">
        <f t="shared" si="0"/>
        <v>35.97054504382771</v>
      </c>
      <c r="J25" s="52">
        <f t="shared" si="6"/>
        <v>422670.4452</v>
      </c>
      <c r="K25" s="61">
        <f t="shared" si="2"/>
        <v>98.35368008374338</v>
      </c>
      <c r="L25" s="52">
        <v>7074.9846</v>
      </c>
      <c r="M25" s="61">
        <f t="shared" si="3"/>
        <v>1.646319916256617</v>
      </c>
      <c r="N25" s="52">
        <v>16934.3143</v>
      </c>
      <c r="O25" s="53">
        <f t="shared" si="7"/>
        <v>446679.7441</v>
      </c>
      <c r="BC25" s="3"/>
      <c r="BG25" s="4"/>
    </row>
    <row r="26" spans="1:59" ht="12" customHeight="1">
      <c r="A26" s="45"/>
      <c r="B26" s="7" t="s">
        <v>4</v>
      </c>
      <c r="C26" s="11" t="s">
        <v>61</v>
      </c>
      <c r="D26" s="52">
        <v>176.4963</v>
      </c>
      <c r="E26" s="61">
        <f t="shared" si="5"/>
        <v>14.702060863976177</v>
      </c>
      <c r="F26" s="52">
        <v>307.0539</v>
      </c>
      <c r="G26" s="61">
        <f t="shared" si="5"/>
        <v>25.577449081489274</v>
      </c>
      <c r="H26" s="52">
        <v>51.9061</v>
      </c>
      <c r="I26" s="61">
        <f t="shared" si="0"/>
        <v>4.323754330326664</v>
      </c>
      <c r="J26" s="52">
        <f t="shared" si="6"/>
        <v>535.4563</v>
      </c>
      <c r="K26" s="61">
        <f t="shared" si="2"/>
        <v>44.60326427579212</v>
      </c>
      <c r="L26" s="52">
        <v>665.0305</v>
      </c>
      <c r="M26" s="61">
        <f t="shared" si="3"/>
        <v>55.39673572420787</v>
      </c>
      <c r="N26" s="52">
        <v>177.4186</v>
      </c>
      <c r="O26" s="53">
        <f t="shared" si="7"/>
        <v>1377.9054</v>
      </c>
      <c r="BC26" s="3"/>
      <c r="BG26" s="4"/>
    </row>
    <row r="27" spans="1:59" ht="12" customHeight="1">
      <c r="A27" s="45"/>
      <c r="B27" s="7"/>
      <c r="C27" s="11" t="s">
        <v>36</v>
      </c>
      <c r="D27" s="52">
        <v>978280.5232</v>
      </c>
      <c r="E27" s="61">
        <f t="shared" si="5"/>
        <v>23.850934694163346</v>
      </c>
      <c r="F27" s="52">
        <v>448417.5784</v>
      </c>
      <c r="G27" s="61">
        <f t="shared" si="5"/>
        <v>10.932629368055757</v>
      </c>
      <c r="H27" s="52">
        <v>2079789.8988</v>
      </c>
      <c r="I27" s="61">
        <f t="shared" si="0"/>
        <v>50.70624619163367</v>
      </c>
      <c r="J27" s="52">
        <f t="shared" si="6"/>
        <v>3506488.0004000003</v>
      </c>
      <c r="K27" s="61">
        <f t="shared" si="2"/>
        <v>85.48981025385277</v>
      </c>
      <c r="L27" s="52">
        <v>595156.3827</v>
      </c>
      <c r="M27" s="61">
        <f t="shared" si="3"/>
        <v>14.510189746147228</v>
      </c>
      <c r="N27" s="52">
        <v>1393435.4108</v>
      </c>
      <c r="O27" s="53">
        <f t="shared" si="7"/>
        <v>5495079.7939</v>
      </c>
      <c r="BC27" s="3"/>
      <c r="BG27" s="4"/>
    </row>
    <row r="28" spans="1:59" ht="12" customHeight="1">
      <c r="A28" s="45"/>
      <c r="B28" s="7"/>
      <c r="C28" s="11" t="s">
        <v>62</v>
      </c>
      <c r="D28" s="52">
        <v>412136.0417</v>
      </c>
      <c r="E28" s="61">
        <f t="shared" si="5"/>
        <v>28.40250191553367</v>
      </c>
      <c r="F28" s="52">
        <v>231255.3651</v>
      </c>
      <c r="G28" s="61">
        <f t="shared" si="5"/>
        <v>15.93704574619878</v>
      </c>
      <c r="H28" s="52">
        <v>256191.7864</v>
      </c>
      <c r="I28" s="61">
        <f t="shared" si="0"/>
        <v>17.655548090275147</v>
      </c>
      <c r="J28" s="52">
        <f t="shared" si="6"/>
        <v>899583.1932</v>
      </c>
      <c r="K28" s="61">
        <f t="shared" si="2"/>
        <v>61.995095752007586</v>
      </c>
      <c r="L28" s="52">
        <v>551472.2206</v>
      </c>
      <c r="M28" s="61">
        <f t="shared" si="3"/>
        <v>38.00490424799241</v>
      </c>
      <c r="N28" s="52">
        <v>401008.8306</v>
      </c>
      <c r="O28" s="53">
        <f t="shared" si="7"/>
        <v>1852064.2444</v>
      </c>
      <c r="BC28" s="3"/>
      <c r="BG28" s="4"/>
    </row>
    <row r="29" spans="1:59" ht="12" customHeight="1">
      <c r="A29" s="45"/>
      <c r="B29" s="7"/>
      <c r="C29" s="11" t="s">
        <v>37</v>
      </c>
      <c r="D29" s="52">
        <v>120844.9912</v>
      </c>
      <c r="E29" s="61">
        <f t="shared" si="5"/>
        <v>65.00663805802023</v>
      </c>
      <c r="F29" s="52">
        <v>25402.6945</v>
      </c>
      <c r="G29" s="61">
        <f t="shared" si="5"/>
        <v>13.664974862937978</v>
      </c>
      <c r="H29" s="52">
        <v>25623.8499</v>
      </c>
      <c r="I29" s="61">
        <f t="shared" si="0"/>
        <v>13.783941887550387</v>
      </c>
      <c r="J29" s="52">
        <f t="shared" si="6"/>
        <v>171871.5356</v>
      </c>
      <c r="K29" s="61">
        <f t="shared" si="2"/>
        <v>92.4555548085086</v>
      </c>
      <c r="L29" s="52">
        <v>14024.851</v>
      </c>
      <c r="M29" s="61">
        <f t="shared" si="3"/>
        <v>7.544445191491421</v>
      </c>
      <c r="N29" s="52">
        <v>33871.0505</v>
      </c>
      <c r="O29" s="53">
        <f t="shared" si="7"/>
        <v>219767.43709999998</v>
      </c>
      <c r="BC29" s="3"/>
      <c r="BG29" s="4"/>
    </row>
    <row r="30" spans="1:59" ht="12" customHeight="1">
      <c r="A30" s="45"/>
      <c r="B30" s="7"/>
      <c r="C30" s="11" t="s">
        <v>38</v>
      </c>
      <c r="D30" s="52">
        <v>49062.4525</v>
      </c>
      <c r="E30" s="61">
        <f t="shared" si="5"/>
        <v>16.789458781559546</v>
      </c>
      <c r="F30" s="52">
        <v>56766.9071</v>
      </c>
      <c r="G30" s="61">
        <f t="shared" si="5"/>
        <v>19.425968298508312</v>
      </c>
      <c r="H30" s="52">
        <v>142708.5503</v>
      </c>
      <c r="I30" s="61">
        <f t="shared" si="0"/>
        <v>48.835702272281786</v>
      </c>
      <c r="J30" s="52">
        <f t="shared" si="6"/>
        <v>248537.9099</v>
      </c>
      <c r="K30" s="61">
        <f t="shared" si="2"/>
        <v>85.05112935234965</v>
      </c>
      <c r="L30" s="52">
        <v>43683.8534</v>
      </c>
      <c r="M30" s="61">
        <f t="shared" si="3"/>
        <v>14.948870647650356</v>
      </c>
      <c r="N30" s="52">
        <v>116148.8787</v>
      </c>
      <c r="O30" s="53">
        <f t="shared" si="7"/>
        <v>408370.642</v>
      </c>
      <c r="BC30" s="3"/>
      <c r="BG30" s="4"/>
    </row>
    <row r="31" spans="1:59" ht="12" customHeight="1">
      <c r="A31" s="45"/>
      <c r="B31" s="7"/>
      <c r="C31" s="11" t="s">
        <v>63</v>
      </c>
      <c r="D31" s="52">
        <v>17346.1236</v>
      </c>
      <c r="E31" s="61">
        <f t="shared" si="5"/>
        <v>25.88268982575036</v>
      </c>
      <c r="F31" s="52">
        <v>15348.5477</v>
      </c>
      <c r="G31" s="61">
        <f t="shared" si="5"/>
        <v>22.902044777014854</v>
      </c>
      <c r="H31" s="52">
        <v>18546.1611</v>
      </c>
      <c r="I31" s="61">
        <f t="shared" si="0"/>
        <v>27.673303054850663</v>
      </c>
      <c r="J31" s="52">
        <f t="shared" si="6"/>
        <v>51240.8324</v>
      </c>
      <c r="K31" s="61">
        <f t="shared" si="2"/>
        <v>76.45803765761589</v>
      </c>
      <c r="L31" s="52">
        <v>15777.4092</v>
      </c>
      <c r="M31" s="61">
        <f t="shared" si="3"/>
        <v>23.541962342384103</v>
      </c>
      <c r="N31" s="52">
        <v>36215.476</v>
      </c>
      <c r="O31" s="53">
        <f t="shared" si="7"/>
        <v>103233.7176</v>
      </c>
      <c r="BC31" s="3"/>
      <c r="BG31" s="4"/>
    </row>
    <row r="32" spans="1:59" ht="12" customHeight="1">
      <c r="A32" s="45"/>
      <c r="B32" s="7" t="s">
        <v>5</v>
      </c>
      <c r="C32" s="11" t="s">
        <v>64</v>
      </c>
      <c r="D32" s="52">
        <v>25889.9439</v>
      </c>
      <c r="E32" s="61">
        <f t="shared" si="5"/>
        <v>33.2109895040654</v>
      </c>
      <c r="F32" s="52">
        <v>10493.2314</v>
      </c>
      <c r="G32" s="61">
        <f t="shared" si="5"/>
        <v>13.460461684860181</v>
      </c>
      <c r="H32" s="52">
        <v>18265.7602</v>
      </c>
      <c r="I32" s="61">
        <f t="shared" si="0"/>
        <v>23.430872335183995</v>
      </c>
      <c r="J32" s="52">
        <f t="shared" si="6"/>
        <v>54648.93550000001</v>
      </c>
      <c r="K32" s="61">
        <f t="shared" si="2"/>
        <v>70.1023235241096</v>
      </c>
      <c r="L32" s="52">
        <v>23307.0191</v>
      </c>
      <c r="M32" s="61">
        <f t="shared" si="3"/>
        <v>29.89767647589039</v>
      </c>
      <c r="N32" s="52">
        <v>35509.4214</v>
      </c>
      <c r="O32" s="53">
        <f t="shared" si="7"/>
        <v>113465.37600000002</v>
      </c>
      <c r="BC32" s="3"/>
      <c r="BG32" s="4"/>
    </row>
    <row r="33" spans="1:59" ht="12" customHeight="1">
      <c r="A33" s="45"/>
      <c r="B33" s="7"/>
      <c r="C33" s="11" t="s">
        <v>65</v>
      </c>
      <c r="D33" s="52">
        <v>6341.2497</v>
      </c>
      <c r="E33" s="61">
        <f t="shared" si="5"/>
        <v>34.40474418453998</v>
      </c>
      <c r="F33" s="52">
        <v>4122.6227</v>
      </c>
      <c r="G33" s="61">
        <f t="shared" si="5"/>
        <v>22.367480555587886</v>
      </c>
      <c r="H33" s="52">
        <v>5660.3952</v>
      </c>
      <c r="I33" s="61">
        <f t="shared" si="0"/>
        <v>30.71073653500792</v>
      </c>
      <c r="J33" s="52">
        <f t="shared" si="6"/>
        <v>16124.2676</v>
      </c>
      <c r="K33" s="61">
        <f t="shared" si="2"/>
        <v>87.48296127513578</v>
      </c>
      <c r="L33" s="52">
        <v>2307.0559</v>
      </c>
      <c r="M33" s="61">
        <f t="shared" si="3"/>
        <v>12.517038724864223</v>
      </c>
      <c r="N33" s="52">
        <v>14450.3399</v>
      </c>
      <c r="O33" s="53">
        <f t="shared" si="7"/>
        <v>32881.6634</v>
      </c>
      <c r="BC33" s="3"/>
      <c r="BG33" s="4"/>
    </row>
    <row r="34" spans="1:59" ht="12" customHeight="1">
      <c r="A34" s="45"/>
      <c r="B34" s="7"/>
      <c r="C34" s="11" t="s">
        <v>66</v>
      </c>
      <c r="D34" s="52">
        <v>4875.9705</v>
      </c>
      <c r="E34" s="61">
        <f>IF($O34-$N34=0,"",D34/($O34-$N34)*100)</f>
        <v>18.952552033903135</v>
      </c>
      <c r="F34" s="52">
        <v>6362.9362</v>
      </c>
      <c r="G34" s="61">
        <f>IF($O34-$N34=0,"",F34/($O34-$N34)*100)</f>
        <v>24.732282407964913</v>
      </c>
      <c r="H34" s="52">
        <v>10856.1629</v>
      </c>
      <c r="I34" s="61">
        <f t="shared" si="0"/>
        <v>42.19713639587827</v>
      </c>
      <c r="J34" s="52">
        <f>SUM(D34,F34,H34)</f>
        <v>22095.0696</v>
      </c>
      <c r="K34" s="61">
        <f t="shared" si="2"/>
        <v>85.88197083774631</v>
      </c>
      <c r="L34" s="52">
        <v>3632.1807</v>
      </c>
      <c r="M34" s="61">
        <f t="shared" si="3"/>
        <v>14.11802916225369</v>
      </c>
      <c r="N34" s="52">
        <v>2738.4456</v>
      </c>
      <c r="O34" s="53">
        <f>SUM(J34,L34,N34)</f>
        <v>28465.6959</v>
      </c>
      <c r="BC34" s="3"/>
      <c r="BG34" s="4"/>
    </row>
    <row r="35" spans="1:59" ht="12" customHeight="1">
      <c r="A35" s="45"/>
      <c r="B35" s="7"/>
      <c r="C35" s="11" t="s">
        <v>39</v>
      </c>
      <c r="D35" s="52">
        <v>35130.0384</v>
      </c>
      <c r="E35" s="61">
        <f>IF($O35-$N35=0,"",D35/($O35-$N35)*100)</f>
        <v>29.61996575748521</v>
      </c>
      <c r="F35" s="52">
        <v>25706.7741</v>
      </c>
      <c r="G35" s="61">
        <f>IF($O35-$N35=0,"",F35/($O35-$N35)*100)</f>
        <v>21.674720645264305</v>
      </c>
      <c r="H35" s="52">
        <v>43506.6007</v>
      </c>
      <c r="I35" s="61">
        <f t="shared" si="0"/>
        <v>36.682681877130605</v>
      </c>
      <c r="J35" s="52">
        <f>SUM(D35,F35,H35)</f>
        <v>104343.41320000001</v>
      </c>
      <c r="K35" s="61">
        <f t="shared" si="2"/>
        <v>87.97736827988012</v>
      </c>
      <c r="L35" s="52">
        <v>14259.1493</v>
      </c>
      <c r="M35" s="61">
        <f t="shared" si="3"/>
        <v>12.022631720119874</v>
      </c>
      <c r="N35" s="52">
        <v>39023.3525</v>
      </c>
      <c r="O35" s="53">
        <f>SUM(J35,L35,N35)</f>
        <v>157625.915</v>
      </c>
      <c r="BC35" s="3"/>
      <c r="BG35" s="4"/>
    </row>
    <row r="36" spans="1:59" ht="12" customHeight="1">
      <c r="A36" s="45"/>
      <c r="B36" s="7"/>
      <c r="C36" s="11" t="s">
        <v>67</v>
      </c>
      <c r="D36" s="52">
        <v>4218.6307</v>
      </c>
      <c r="E36" s="61">
        <f t="shared" si="5"/>
        <v>25.177745887418578</v>
      </c>
      <c r="F36" s="52">
        <v>4943.6361</v>
      </c>
      <c r="G36" s="61">
        <f t="shared" si="5"/>
        <v>29.50474273220195</v>
      </c>
      <c r="H36" s="52">
        <v>5949.7142</v>
      </c>
      <c r="I36" s="61">
        <f t="shared" si="0"/>
        <v>35.50924527012187</v>
      </c>
      <c r="J36" s="52">
        <f t="shared" si="6"/>
        <v>15111.981</v>
      </c>
      <c r="K36" s="61">
        <f t="shared" si="2"/>
        <v>90.1917338897424</v>
      </c>
      <c r="L36" s="52">
        <v>1643.4137</v>
      </c>
      <c r="M36" s="61">
        <f t="shared" si="3"/>
        <v>9.808266110257613</v>
      </c>
      <c r="N36" s="52">
        <v>6157.1716</v>
      </c>
      <c r="O36" s="53">
        <f t="shared" si="7"/>
        <v>22912.5663</v>
      </c>
      <c r="BC36" s="3"/>
      <c r="BG36" s="4"/>
    </row>
    <row r="37" spans="1:59" ht="12" customHeight="1">
      <c r="A37" s="45"/>
      <c r="B37" s="7"/>
      <c r="C37" s="11" t="s">
        <v>40</v>
      </c>
      <c r="D37" s="52">
        <v>80260.6985</v>
      </c>
      <c r="E37" s="61">
        <f t="shared" si="5"/>
        <v>16.267090143372737</v>
      </c>
      <c r="F37" s="52">
        <v>57019.7817</v>
      </c>
      <c r="G37" s="61">
        <f t="shared" si="5"/>
        <v>11.556664048585812</v>
      </c>
      <c r="H37" s="52">
        <v>300293.4127</v>
      </c>
      <c r="I37" s="61">
        <f t="shared" si="0"/>
        <v>60.8629142923785</v>
      </c>
      <c r="J37" s="52">
        <f t="shared" si="6"/>
        <v>437573.8929</v>
      </c>
      <c r="K37" s="61">
        <f t="shared" si="2"/>
        <v>88.68666848433703</v>
      </c>
      <c r="L37" s="52">
        <v>55819.1958</v>
      </c>
      <c r="M37" s="61">
        <f t="shared" si="3"/>
        <v>11.313331515662961</v>
      </c>
      <c r="N37" s="52">
        <v>164817.6172</v>
      </c>
      <c r="O37" s="53">
        <f t="shared" si="7"/>
        <v>658210.7059</v>
      </c>
      <c r="BC37" s="3"/>
      <c r="BG37" s="4"/>
    </row>
    <row r="38" spans="1:59" ht="12" customHeight="1">
      <c r="A38" s="45"/>
      <c r="B38" s="7"/>
      <c r="C38" s="12" t="s">
        <v>68</v>
      </c>
      <c r="D38" s="52">
        <v>4489.2221</v>
      </c>
      <c r="E38" s="61">
        <f t="shared" si="5"/>
        <v>21.774777981494804</v>
      </c>
      <c r="F38" s="52">
        <v>2955.2119</v>
      </c>
      <c r="G38" s="61">
        <f t="shared" si="5"/>
        <v>14.334127734685131</v>
      </c>
      <c r="H38" s="52">
        <v>9931.195</v>
      </c>
      <c r="I38" s="61">
        <f t="shared" si="0"/>
        <v>48.17083258498867</v>
      </c>
      <c r="J38" s="52">
        <f t="shared" si="6"/>
        <v>17375.629</v>
      </c>
      <c r="K38" s="61">
        <f t="shared" si="2"/>
        <v>84.27973830116862</v>
      </c>
      <c r="L38" s="52">
        <v>3240.9858</v>
      </c>
      <c r="M38" s="61">
        <f t="shared" si="3"/>
        <v>15.72026169883137</v>
      </c>
      <c r="N38" s="52">
        <v>16396.7529</v>
      </c>
      <c r="O38" s="53">
        <f t="shared" si="7"/>
        <v>37013.3677</v>
      </c>
      <c r="BC38" s="3"/>
      <c r="BG38" s="4"/>
    </row>
    <row r="39" spans="1:59" ht="12" customHeight="1">
      <c r="A39" s="45"/>
      <c r="B39" s="9"/>
      <c r="C39" s="13" t="s">
        <v>2</v>
      </c>
      <c r="D39" s="54">
        <f>SUM(D15:D38)</f>
        <v>2967124.5539999995</v>
      </c>
      <c r="E39" s="62">
        <f t="shared" si="5"/>
        <v>27.81223986371974</v>
      </c>
      <c r="F39" s="54">
        <f>SUM(F15:F38)</f>
        <v>1735963.8334000001</v>
      </c>
      <c r="G39" s="62">
        <f t="shared" si="5"/>
        <v>16.2719972318571</v>
      </c>
      <c r="H39" s="54">
        <f>SUM(H15:H38)</f>
        <v>3924343.415999999</v>
      </c>
      <c r="I39" s="62">
        <f t="shared" si="0"/>
        <v>36.7846979144379</v>
      </c>
      <c r="J39" s="54">
        <f>SUM(J15:J38)</f>
        <v>8627431.8034</v>
      </c>
      <c r="K39" s="62">
        <f t="shared" si="2"/>
        <v>80.86893501001477</v>
      </c>
      <c r="L39" s="54">
        <f>SUM(L15:L38)</f>
        <v>2040980.9836999997</v>
      </c>
      <c r="M39" s="62">
        <f t="shared" si="3"/>
        <v>19.131064989985276</v>
      </c>
      <c r="N39" s="54">
        <f>SUM(N15:N38)</f>
        <v>4310335.032399999</v>
      </c>
      <c r="O39" s="55">
        <f>SUM(O15:O38)</f>
        <v>14978747.819499996</v>
      </c>
      <c r="BC39" s="3"/>
      <c r="BG39" s="4"/>
    </row>
    <row r="40" spans="1:59" ht="12" customHeight="1">
      <c r="A40" s="45"/>
      <c r="B40" s="5"/>
      <c r="C40" s="14" t="s">
        <v>41</v>
      </c>
      <c r="D40" s="52">
        <v>307.8077</v>
      </c>
      <c r="E40" s="61">
        <f t="shared" si="5"/>
        <v>44.23585831657885</v>
      </c>
      <c r="F40" s="52">
        <v>125.1361</v>
      </c>
      <c r="G40" s="61">
        <f t="shared" si="5"/>
        <v>17.9836397526418</v>
      </c>
      <c r="H40" s="52">
        <v>5.0954</v>
      </c>
      <c r="I40" s="61">
        <f t="shared" si="0"/>
        <v>0.7322734046818706</v>
      </c>
      <c r="J40" s="52">
        <f aca="true" t="shared" si="8" ref="J40:J55">SUM(D40,F40,H40)</f>
        <v>438.0392</v>
      </c>
      <c r="K40" s="61">
        <f t="shared" si="2"/>
        <v>62.95177147390252</v>
      </c>
      <c r="L40" s="52">
        <v>257.7938</v>
      </c>
      <c r="M40" s="61">
        <f t="shared" si="3"/>
        <v>37.0482285260975</v>
      </c>
      <c r="N40" s="52">
        <v>888.3866</v>
      </c>
      <c r="O40" s="53">
        <f aca="true" t="shared" si="9" ref="O40:O55">SUM(J40,L40,N40)</f>
        <v>1584.2196</v>
      </c>
      <c r="BC40" s="3"/>
      <c r="BG40" s="4"/>
    </row>
    <row r="41" spans="1:59" ht="12" customHeight="1">
      <c r="A41" s="45"/>
      <c r="B41" s="7"/>
      <c r="C41" s="11" t="s">
        <v>42</v>
      </c>
      <c r="D41" s="52">
        <v>294.4339</v>
      </c>
      <c r="E41" s="61">
        <f t="shared" si="5"/>
        <v>17.12383416196596</v>
      </c>
      <c r="F41" s="52">
        <v>1161.8749</v>
      </c>
      <c r="G41" s="61">
        <f t="shared" si="5"/>
        <v>67.57290211674261</v>
      </c>
      <c r="H41" s="52">
        <v>13.5493</v>
      </c>
      <c r="I41" s="61">
        <f t="shared" si="0"/>
        <v>0.7880069727389589</v>
      </c>
      <c r="J41" s="52">
        <f t="shared" si="8"/>
        <v>1469.8581</v>
      </c>
      <c r="K41" s="61">
        <f t="shared" si="2"/>
        <v>85.48474325144753</v>
      </c>
      <c r="L41" s="52">
        <v>249.581</v>
      </c>
      <c r="M41" s="61">
        <f t="shared" si="3"/>
        <v>14.51525674855248</v>
      </c>
      <c r="N41" s="52">
        <v>964.9826</v>
      </c>
      <c r="O41" s="53">
        <f t="shared" si="9"/>
        <v>2684.4217</v>
      </c>
      <c r="BC41" s="3"/>
      <c r="BG41" s="4"/>
    </row>
    <row r="42" spans="1:59" ht="12" customHeight="1">
      <c r="A42" s="45"/>
      <c r="B42" s="7"/>
      <c r="C42" s="11" t="s">
        <v>43</v>
      </c>
      <c r="D42" s="52">
        <v>1174.7653</v>
      </c>
      <c r="E42" s="61">
        <f t="shared" si="5"/>
        <v>10.250117585793216</v>
      </c>
      <c r="F42" s="52">
        <v>4651.6431</v>
      </c>
      <c r="G42" s="61">
        <f t="shared" si="5"/>
        <v>40.586735701287466</v>
      </c>
      <c r="H42" s="52">
        <v>3539.9817</v>
      </c>
      <c r="I42" s="61">
        <f t="shared" si="0"/>
        <v>30.887215239125776</v>
      </c>
      <c r="J42" s="52">
        <f t="shared" si="8"/>
        <v>9366.3901</v>
      </c>
      <c r="K42" s="61">
        <f t="shared" si="2"/>
        <v>81.72406852620647</v>
      </c>
      <c r="L42" s="52">
        <v>2094.6033</v>
      </c>
      <c r="M42" s="61">
        <f t="shared" si="3"/>
        <v>18.275931473793534</v>
      </c>
      <c r="N42" s="52">
        <v>4982.974</v>
      </c>
      <c r="O42" s="53">
        <f t="shared" si="9"/>
        <v>16443.9674</v>
      </c>
      <c r="BC42" s="3"/>
      <c r="BG42" s="4"/>
    </row>
    <row r="43" spans="1:59" ht="12" customHeight="1">
      <c r="A43" s="45"/>
      <c r="B43" s="7" t="s">
        <v>6</v>
      </c>
      <c r="C43" s="11" t="s">
        <v>69</v>
      </c>
      <c r="D43" s="52">
        <v>48214.256</v>
      </c>
      <c r="E43" s="61">
        <f t="shared" si="5"/>
        <v>21.17118707334913</v>
      </c>
      <c r="F43" s="52">
        <v>30777.3918</v>
      </c>
      <c r="G43" s="61">
        <f t="shared" si="5"/>
        <v>13.514548880056584</v>
      </c>
      <c r="H43" s="52">
        <v>87636.0328</v>
      </c>
      <c r="I43" s="61">
        <f t="shared" si="0"/>
        <v>38.481540496548575</v>
      </c>
      <c r="J43" s="52">
        <f t="shared" si="8"/>
        <v>166627.68060000002</v>
      </c>
      <c r="K43" s="61">
        <f t="shared" si="2"/>
        <v>73.1672764499543</v>
      </c>
      <c r="L43" s="52">
        <v>61107.5703</v>
      </c>
      <c r="M43" s="61">
        <f t="shared" si="3"/>
        <v>26.832723550045717</v>
      </c>
      <c r="N43" s="52">
        <v>191703.3345</v>
      </c>
      <c r="O43" s="53">
        <f t="shared" si="9"/>
        <v>419438.5854</v>
      </c>
      <c r="BC43" s="3"/>
      <c r="BG43" s="4"/>
    </row>
    <row r="44" spans="1:59" ht="12" customHeight="1">
      <c r="A44" s="45"/>
      <c r="B44" s="7"/>
      <c r="C44" s="11" t="s">
        <v>44</v>
      </c>
      <c r="D44" s="52">
        <v>20835.9231</v>
      </c>
      <c r="E44" s="61">
        <f t="shared" si="5"/>
        <v>7.917956273973173</v>
      </c>
      <c r="F44" s="52">
        <v>56159.4964</v>
      </c>
      <c r="G44" s="61">
        <f t="shared" si="5"/>
        <v>21.341432041643206</v>
      </c>
      <c r="H44" s="52">
        <v>102245.093</v>
      </c>
      <c r="I44" s="61">
        <f aca="true" t="shared" si="10" ref="I44:I65">IF($O44-$N44=0,"",H44/($O44-$N44)*100)</f>
        <v>38.85463445592773</v>
      </c>
      <c r="J44" s="52">
        <f t="shared" si="8"/>
        <v>179240.5125</v>
      </c>
      <c r="K44" s="61">
        <f aca="true" t="shared" si="11" ref="K44:K65">IF($O44-$N44=0,"",J44/($O44-$N44)*100)</f>
        <v>68.11402277154411</v>
      </c>
      <c r="L44" s="52">
        <v>83907.2289</v>
      </c>
      <c r="M44" s="61">
        <f aca="true" t="shared" si="12" ref="M44:M65">IF($O44-$N44=0,"",L44/($O44-$N44)*100)</f>
        <v>31.885977228455893</v>
      </c>
      <c r="N44" s="52">
        <v>140899.0561</v>
      </c>
      <c r="O44" s="53">
        <f t="shared" si="9"/>
        <v>404046.7975</v>
      </c>
      <c r="BC44" s="3"/>
      <c r="BG44" s="4"/>
    </row>
    <row r="45" spans="1:59" ht="12" customHeight="1">
      <c r="A45" s="45"/>
      <c r="B45" s="7"/>
      <c r="C45" s="11" t="s">
        <v>45</v>
      </c>
      <c r="D45" s="52">
        <v>165313.9959</v>
      </c>
      <c r="E45" s="61">
        <f t="shared" si="5"/>
        <v>19.026520258647352</v>
      </c>
      <c r="F45" s="52">
        <v>145094.5157</v>
      </c>
      <c r="G45" s="61">
        <f t="shared" si="5"/>
        <v>16.699395156200904</v>
      </c>
      <c r="H45" s="52">
        <v>195711.5923</v>
      </c>
      <c r="I45" s="61">
        <f t="shared" si="10"/>
        <v>22.525077537903012</v>
      </c>
      <c r="J45" s="52">
        <f t="shared" si="8"/>
        <v>506120.1039</v>
      </c>
      <c r="K45" s="61">
        <f t="shared" si="11"/>
        <v>58.25099295275127</v>
      </c>
      <c r="L45" s="52">
        <v>362740.8</v>
      </c>
      <c r="M45" s="61">
        <f t="shared" si="12"/>
        <v>41.749007047248725</v>
      </c>
      <c r="N45" s="52">
        <v>505937.4729</v>
      </c>
      <c r="O45" s="53">
        <f t="shared" si="9"/>
        <v>1374798.3768</v>
      </c>
      <c r="BC45" s="3"/>
      <c r="BG45" s="4"/>
    </row>
    <row r="46" spans="1:59" ht="12" customHeight="1">
      <c r="A46" s="45"/>
      <c r="B46" s="7"/>
      <c r="C46" s="11" t="s">
        <v>46</v>
      </c>
      <c r="D46" s="52">
        <v>16100.7468</v>
      </c>
      <c r="E46" s="61">
        <f t="shared" si="5"/>
        <v>23.234105466032428</v>
      </c>
      <c r="F46" s="52">
        <v>22383.339</v>
      </c>
      <c r="G46" s="61">
        <f t="shared" si="5"/>
        <v>32.3001700149683</v>
      </c>
      <c r="H46" s="52">
        <v>10357.9496</v>
      </c>
      <c r="I46" s="61">
        <f t="shared" si="10"/>
        <v>14.94698950350852</v>
      </c>
      <c r="J46" s="52">
        <f t="shared" si="8"/>
        <v>48842.0354</v>
      </c>
      <c r="K46" s="61">
        <f t="shared" si="11"/>
        <v>70.48126498450925</v>
      </c>
      <c r="L46" s="52">
        <v>20455.863</v>
      </c>
      <c r="M46" s="61">
        <f t="shared" si="12"/>
        <v>29.518735015490744</v>
      </c>
      <c r="N46" s="52">
        <v>18775.6708</v>
      </c>
      <c r="O46" s="53">
        <f t="shared" si="9"/>
        <v>88073.5692</v>
      </c>
      <c r="BC46" s="3"/>
      <c r="BG46" s="4"/>
    </row>
    <row r="47" spans="1:59" ht="12" customHeight="1">
      <c r="A47" s="45"/>
      <c r="B47" s="7"/>
      <c r="C47" s="11" t="s">
        <v>47</v>
      </c>
      <c r="D47" s="52">
        <v>202102.9346</v>
      </c>
      <c r="E47" s="61">
        <f t="shared" si="5"/>
        <v>51.95481978227014</v>
      </c>
      <c r="F47" s="52">
        <v>34041.5966</v>
      </c>
      <c r="G47" s="61">
        <f t="shared" si="5"/>
        <v>8.751110022000343</v>
      </c>
      <c r="H47" s="52">
        <v>5044.5183</v>
      </c>
      <c r="I47" s="61">
        <f t="shared" si="10"/>
        <v>1.2967997702932106</v>
      </c>
      <c r="J47" s="52">
        <f t="shared" si="8"/>
        <v>241189.0495</v>
      </c>
      <c r="K47" s="61">
        <f t="shared" si="11"/>
        <v>62.002729574563695</v>
      </c>
      <c r="L47" s="52">
        <v>147808.4207</v>
      </c>
      <c r="M47" s="61">
        <f t="shared" si="12"/>
        <v>37.997270425436305</v>
      </c>
      <c r="N47" s="52">
        <v>190065.7539</v>
      </c>
      <c r="O47" s="53">
        <f t="shared" si="9"/>
        <v>579063.2241</v>
      </c>
      <c r="BC47" s="3"/>
      <c r="BG47" s="4"/>
    </row>
    <row r="48" spans="1:59" ht="12" customHeight="1">
      <c r="A48" s="45"/>
      <c r="B48" s="7" t="s">
        <v>7</v>
      </c>
      <c r="C48" s="11" t="s">
        <v>48</v>
      </c>
      <c r="D48" s="52">
        <v>40524.3557</v>
      </c>
      <c r="E48" s="61">
        <f t="shared" si="5"/>
        <v>13.787455578612503</v>
      </c>
      <c r="F48" s="52">
        <v>14135.5259</v>
      </c>
      <c r="G48" s="61">
        <f t="shared" si="5"/>
        <v>4.809279063419545</v>
      </c>
      <c r="H48" s="52">
        <v>912.1947</v>
      </c>
      <c r="I48" s="61">
        <f t="shared" si="10"/>
        <v>0.3103527172252058</v>
      </c>
      <c r="J48" s="52">
        <f t="shared" si="8"/>
        <v>55572.0763</v>
      </c>
      <c r="K48" s="61">
        <f t="shared" si="11"/>
        <v>18.907087359257254</v>
      </c>
      <c r="L48" s="52">
        <v>238349.8549</v>
      </c>
      <c r="M48" s="61">
        <f t="shared" si="12"/>
        <v>81.09291264074275</v>
      </c>
      <c r="N48" s="52">
        <v>263260.3441</v>
      </c>
      <c r="O48" s="53">
        <f t="shared" si="9"/>
        <v>557182.2753</v>
      </c>
      <c r="BC48" s="3"/>
      <c r="BG48" s="4"/>
    </row>
    <row r="49" spans="1:59" ht="12" customHeight="1">
      <c r="A49" s="45"/>
      <c r="B49" s="7"/>
      <c r="C49" s="11" t="s">
        <v>49</v>
      </c>
      <c r="D49" s="52">
        <v>12500.0626</v>
      </c>
      <c r="E49" s="61">
        <f>IF($O49-$N49=0,"",D49/($O49-$N49)*100)</f>
        <v>21.248599713667204</v>
      </c>
      <c r="F49" s="52">
        <v>12872.6152</v>
      </c>
      <c r="G49" s="61">
        <f>IF($O49-$N49=0,"",F49/($O49-$N49)*100)</f>
        <v>21.881894227703157</v>
      </c>
      <c r="H49" s="52">
        <v>20652.1109</v>
      </c>
      <c r="I49" s="61">
        <f t="shared" si="10"/>
        <v>35.106099209164235</v>
      </c>
      <c r="J49" s="52">
        <f>SUM(D49,F49,H49)</f>
        <v>46024.7887</v>
      </c>
      <c r="K49" s="61">
        <f t="shared" si="11"/>
        <v>78.23659315053459</v>
      </c>
      <c r="L49" s="52">
        <v>12802.9118</v>
      </c>
      <c r="M49" s="61">
        <f t="shared" si="12"/>
        <v>21.763406849465415</v>
      </c>
      <c r="N49" s="52">
        <v>29187.0628</v>
      </c>
      <c r="O49" s="53">
        <f>SUM(J49,L49,N49)</f>
        <v>88014.76329999999</v>
      </c>
      <c r="BC49" s="3"/>
      <c r="BG49" s="4"/>
    </row>
    <row r="50" spans="1:59" ht="12" customHeight="1">
      <c r="A50" s="45"/>
      <c r="B50" s="7"/>
      <c r="C50" s="11" t="s">
        <v>50</v>
      </c>
      <c r="D50" s="52">
        <v>4606.6122</v>
      </c>
      <c r="E50" s="61">
        <f>IF($O50-$N50=0,"",D50/($O50-$N50)*100)</f>
        <v>10.106370418740465</v>
      </c>
      <c r="F50" s="52">
        <v>5661.958</v>
      </c>
      <c r="G50" s="61">
        <f>IF($O50-$N50=0,"",F50/($O50-$N50)*100)</f>
        <v>12.421676138345425</v>
      </c>
      <c r="H50" s="52">
        <v>18974.4629</v>
      </c>
      <c r="I50" s="61">
        <f t="shared" si="10"/>
        <v>41.62776075747127</v>
      </c>
      <c r="J50" s="52">
        <f>SUM(D50,F50,H50)</f>
        <v>29243.033099999997</v>
      </c>
      <c r="K50" s="61">
        <f t="shared" si="11"/>
        <v>64.15580731455715</v>
      </c>
      <c r="L50" s="52">
        <v>16338.239</v>
      </c>
      <c r="M50" s="61">
        <f t="shared" si="12"/>
        <v>35.84419268544285</v>
      </c>
      <c r="N50" s="52">
        <v>12577.8944</v>
      </c>
      <c r="O50" s="53">
        <f>SUM(J50,L50,N50)</f>
        <v>58159.16649999999</v>
      </c>
      <c r="BC50" s="3"/>
      <c r="BG50" s="4"/>
    </row>
    <row r="51" spans="1:59" ht="12" customHeight="1">
      <c r="A51" s="45"/>
      <c r="B51" s="7"/>
      <c r="C51" s="11" t="s">
        <v>51</v>
      </c>
      <c r="D51" s="52">
        <v>9057.9202</v>
      </c>
      <c r="E51" s="61">
        <f>IF($O51-$N51=0,"",D51/($O51-$N51)*100)</f>
        <v>35.92078596641129</v>
      </c>
      <c r="F51" s="52">
        <v>3898.9367</v>
      </c>
      <c r="G51" s="61">
        <f>IF($O51-$N51=0,"",F51/($O51-$N51)*100)</f>
        <v>15.461923665135172</v>
      </c>
      <c r="H51" s="52">
        <v>1621.7119</v>
      </c>
      <c r="I51" s="61">
        <f t="shared" si="10"/>
        <v>6.4311856113594565</v>
      </c>
      <c r="J51" s="52">
        <f>SUM(D51,F51,H51)</f>
        <v>14578.568800000001</v>
      </c>
      <c r="K51" s="61">
        <f t="shared" si="11"/>
        <v>57.81389524290591</v>
      </c>
      <c r="L51" s="52">
        <v>10637.8065</v>
      </c>
      <c r="M51" s="61">
        <f t="shared" si="12"/>
        <v>42.18610475709409</v>
      </c>
      <c r="N51" s="52">
        <v>30195.5213</v>
      </c>
      <c r="O51" s="53">
        <f>SUM(J51,L51,N51)</f>
        <v>55411.8966</v>
      </c>
      <c r="BC51" s="3"/>
      <c r="BG51" s="4"/>
    </row>
    <row r="52" spans="1:59" ht="12" customHeight="1">
      <c r="A52" s="45"/>
      <c r="B52" s="7"/>
      <c r="C52" s="11" t="s">
        <v>52</v>
      </c>
      <c r="D52" s="52">
        <v>965.0083</v>
      </c>
      <c r="E52" s="61">
        <f t="shared" si="5"/>
        <v>15.540914261384629</v>
      </c>
      <c r="F52" s="52">
        <v>2410.1106</v>
      </c>
      <c r="G52" s="61">
        <f t="shared" si="5"/>
        <v>38.813471547399395</v>
      </c>
      <c r="H52" s="52">
        <v>1594.7236</v>
      </c>
      <c r="I52" s="61">
        <f t="shared" si="10"/>
        <v>25.68212391355249</v>
      </c>
      <c r="J52" s="52">
        <f t="shared" si="8"/>
        <v>4969.8425</v>
      </c>
      <c r="K52" s="61">
        <f t="shared" si="11"/>
        <v>80.03650972233652</v>
      </c>
      <c r="L52" s="52">
        <v>1239.6268</v>
      </c>
      <c r="M52" s="61">
        <f t="shared" si="12"/>
        <v>19.963490277663507</v>
      </c>
      <c r="N52" s="52">
        <v>2464.9799</v>
      </c>
      <c r="O52" s="53">
        <f t="shared" si="9"/>
        <v>8674.4492</v>
      </c>
      <c r="BC52" s="3"/>
      <c r="BG52" s="4"/>
    </row>
    <row r="53" spans="1:59" ht="12" customHeight="1">
      <c r="A53" s="45"/>
      <c r="B53" s="7" t="s">
        <v>8</v>
      </c>
      <c r="C53" s="11" t="s">
        <v>53</v>
      </c>
      <c r="D53" s="52">
        <v>11207.775</v>
      </c>
      <c r="E53" s="61">
        <f t="shared" si="5"/>
        <v>34.41006601338954</v>
      </c>
      <c r="F53" s="52">
        <v>8412.4132</v>
      </c>
      <c r="G53" s="61">
        <f t="shared" si="5"/>
        <v>25.827757386627546</v>
      </c>
      <c r="H53" s="52">
        <v>5453.4097</v>
      </c>
      <c r="I53" s="61">
        <f t="shared" si="10"/>
        <v>16.743036666515778</v>
      </c>
      <c r="J53" s="52">
        <f t="shared" si="8"/>
        <v>25073.5979</v>
      </c>
      <c r="K53" s="61">
        <f t="shared" si="11"/>
        <v>76.98086006653287</v>
      </c>
      <c r="L53" s="52">
        <v>7497.6125</v>
      </c>
      <c r="M53" s="61">
        <f t="shared" si="12"/>
        <v>23.01913993346713</v>
      </c>
      <c r="N53" s="52">
        <v>7501.2584</v>
      </c>
      <c r="O53" s="53">
        <f t="shared" si="9"/>
        <v>40072.4688</v>
      </c>
      <c r="BC53" s="3"/>
      <c r="BG53" s="4"/>
    </row>
    <row r="54" spans="1:59" ht="12" customHeight="1">
      <c r="A54" s="45"/>
      <c r="B54" s="7"/>
      <c r="C54" s="11" t="s">
        <v>54</v>
      </c>
      <c r="D54" s="52">
        <v>6636.1907</v>
      </c>
      <c r="E54" s="61">
        <f t="shared" si="5"/>
        <v>13.985428293730722</v>
      </c>
      <c r="F54" s="52">
        <v>10936.1324</v>
      </c>
      <c r="G54" s="61">
        <f t="shared" si="5"/>
        <v>23.047332785500764</v>
      </c>
      <c r="H54" s="52">
        <v>5794.8616</v>
      </c>
      <c r="I54" s="61">
        <f t="shared" si="10"/>
        <v>12.212370777544667</v>
      </c>
      <c r="J54" s="52">
        <f t="shared" si="8"/>
        <v>23367.1847</v>
      </c>
      <c r="K54" s="61">
        <f t="shared" si="11"/>
        <v>49.245131856776155</v>
      </c>
      <c r="L54" s="52">
        <v>24083.5659</v>
      </c>
      <c r="M54" s="61">
        <f t="shared" si="12"/>
        <v>50.75486814322385</v>
      </c>
      <c r="N54" s="52">
        <v>13003.4566</v>
      </c>
      <c r="O54" s="53">
        <f t="shared" si="9"/>
        <v>60454.2072</v>
      </c>
      <c r="BC54" s="3"/>
      <c r="BG54" s="4"/>
    </row>
    <row r="55" spans="1:59" ht="12" customHeight="1">
      <c r="A55" s="45"/>
      <c r="B55" s="7"/>
      <c r="C55" s="12" t="s">
        <v>55</v>
      </c>
      <c r="D55" s="56">
        <v>22715.1933</v>
      </c>
      <c r="E55" s="61">
        <f t="shared" si="5"/>
        <v>16.25453340821494</v>
      </c>
      <c r="F55" s="56">
        <v>52978.843</v>
      </c>
      <c r="G55" s="61">
        <f t="shared" si="5"/>
        <v>37.910589714069225</v>
      </c>
      <c r="H55" s="56">
        <v>11452.5026</v>
      </c>
      <c r="I55" s="61">
        <f t="shared" si="10"/>
        <v>8.195179484533309</v>
      </c>
      <c r="J55" s="52">
        <f t="shared" si="8"/>
        <v>87146.53890000001</v>
      </c>
      <c r="K55" s="61">
        <f t="shared" si="11"/>
        <v>62.360302606817484</v>
      </c>
      <c r="L55" s="56">
        <v>52600.2796</v>
      </c>
      <c r="M55" s="61">
        <f t="shared" si="12"/>
        <v>37.63969739318251</v>
      </c>
      <c r="N55" s="56">
        <v>44847.0817</v>
      </c>
      <c r="O55" s="57">
        <f t="shared" si="9"/>
        <v>184593.90020000003</v>
      </c>
      <c r="BC55" s="3"/>
      <c r="BG55" s="4"/>
    </row>
    <row r="56" spans="1:59" ht="12" customHeight="1">
      <c r="A56" s="45"/>
      <c r="B56" s="9"/>
      <c r="C56" s="15" t="s">
        <v>2</v>
      </c>
      <c r="D56" s="56">
        <f>SUM(D40:D55)</f>
        <v>562557.9813000001</v>
      </c>
      <c r="E56" s="62">
        <f t="shared" si="5"/>
        <v>22.670616311477943</v>
      </c>
      <c r="F56" s="56">
        <f>SUM(F40:F55)</f>
        <v>405701.5286</v>
      </c>
      <c r="G56" s="62">
        <f t="shared" si="5"/>
        <v>16.34943240982277</v>
      </c>
      <c r="H56" s="56">
        <f>SUM(H40:H55)</f>
        <v>471009.79030000005</v>
      </c>
      <c r="I56" s="62">
        <f t="shared" si="10"/>
        <v>18.98130075439565</v>
      </c>
      <c r="J56" s="54">
        <f>SUM(J40:J55)</f>
        <v>1439269.3002000002</v>
      </c>
      <c r="K56" s="62">
        <f t="shared" si="11"/>
        <v>58.001349475696365</v>
      </c>
      <c r="L56" s="56">
        <f>SUM(L40:L55)</f>
        <v>1042171.758</v>
      </c>
      <c r="M56" s="62">
        <f t="shared" si="12"/>
        <v>41.998650524303635</v>
      </c>
      <c r="N56" s="56">
        <f>SUM(N40:N55)</f>
        <v>1457255.2305999994</v>
      </c>
      <c r="O56" s="57">
        <f>SUM(O40:O55)</f>
        <v>3938696.2887999997</v>
      </c>
      <c r="BC56" s="3"/>
      <c r="BG56" s="4"/>
    </row>
    <row r="57" spans="1:59" ht="12" customHeight="1">
      <c r="A57" s="45"/>
      <c r="B57" s="7"/>
      <c r="C57" s="8" t="s">
        <v>70</v>
      </c>
      <c r="D57" s="50">
        <v>385217.2798</v>
      </c>
      <c r="E57" s="60">
        <f t="shared" si="5"/>
        <v>36.6253356099361</v>
      </c>
      <c r="F57" s="50">
        <v>303583.0604</v>
      </c>
      <c r="G57" s="60">
        <f t="shared" si="5"/>
        <v>28.86379208745325</v>
      </c>
      <c r="H57" s="50">
        <v>195201.8885</v>
      </c>
      <c r="I57" s="60">
        <f t="shared" si="10"/>
        <v>18.559226319540162</v>
      </c>
      <c r="J57" s="52">
        <f aca="true" t="shared" si="13" ref="J57:J63">SUM(D57,F57,H57)</f>
        <v>884002.2287</v>
      </c>
      <c r="K57" s="60">
        <f t="shared" si="11"/>
        <v>84.04835401692952</v>
      </c>
      <c r="L57" s="50">
        <v>167775.9281</v>
      </c>
      <c r="M57" s="60">
        <f t="shared" si="12"/>
        <v>15.951645983070486</v>
      </c>
      <c r="N57" s="50">
        <v>297666.5306</v>
      </c>
      <c r="O57" s="51">
        <f aca="true" t="shared" si="14" ref="O57:O63">SUM(J57,L57,N57)</f>
        <v>1349444.6874</v>
      </c>
      <c r="BC57" s="3"/>
      <c r="BG57" s="4"/>
    </row>
    <row r="58" spans="1:59" ht="12" customHeight="1">
      <c r="A58" s="45"/>
      <c r="B58" s="7" t="s">
        <v>10</v>
      </c>
      <c r="C58" s="8" t="s">
        <v>71</v>
      </c>
      <c r="D58" s="52">
        <v>99017.4396</v>
      </c>
      <c r="E58" s="61">
        <f t="shared" si="5"/>
        <v>39.81006971327116</v>
      </c>
      <c r="F58" s="52">
        <v>18395.0278</v>
      </c>
      <c r="G58" s="61">
        <f t="shared" si="5"/>
        <v>7.395741013440234</v>
      </c>
      <c r="H58" s="52">
        <v>98546.4153</v>
      </c>
      <c r="I58" s="61">
        <f t="shared" si="10"/>
        <v>39.62069387912119</v>
      </c>
      <c r="J58" s="52">
        <f t="shared" si="13"/>
        <v>215958.8827</v>
      </c>
      <c r="K58" s="61">
        <f t="shared" si="11"/>
        <v>86.82650460583258</v>
      </c>
      <c r="L58" s="52">
        <v>32765.7247</v>
      </c>
      <c r="M58" s="61">
        <f t="shared" si="12"/>
        <v>13.173495394167423</v>
      </c>
      <c r="N58" s="52">
        <v>26181.0108</v>
      </c>
      <c r="O58" s="53">
        <f t="shared" si="14"/>
        <v>274905.61819999997</v>
      </c>
      <c r="BC58" s="3"/>
      <c r="BG58" s="4"/>
    </row>
    <row r="59" spans="1:59" ht="12" customHeight="1">
      <c r="A59" s="45"/>
      <c r="B59" s="7"/>
      <c r="C59" s="8" t="s">
        <v>72</v>
      </c>
      <c r="D59" s="52">
        <v>114708.2641</v>
      </c>
      <c r="E59" s="61">
        <f t="shared" si="5"/>
        <v>43.44032267434353</v>
      </c>
      <c r="F59" s="52">
        <v>23360.7075</v>
      </c>
      <c r="G59" s="61">
        <f t="shared" si="5"/>
        <v>8.846761649328776</v>
      </c>
      <c r="H59" s="52">
        <v>37560.7228</v>
      </c>
      <c r="I59" s="61">
        <f t="shared" si="10"/>
        <v>14.22434495993364</v>
      </c>
      <c r="J59" s="52">
        <f t="shared" si="13"/>
        <v>175629.69439999998</v>
      </c>
      <c r="K59" s="61">
        <f t="shared" si="11"/>
        <v>66.51142928360593</v>
      </c>
      <c r="L59" s="52">
        <v>88429.7256</v>
      </c>
      <c r="M59" s="61">
        <f t="shared" si="12"/>
        <v>33.488570716394065</v>
      </c>
      <c r="N59" s="52">
        <v>91370.4854</v>
      </c>
      <c r="O59" s="53">
        <f t="shared" si="14"/>
        <v>355429.9054</v>
      </c>
      <c r="BC59" s="3"/>
      <c r="BG59" s="4"/>
    </row>
    <row r="60" spans="1:59" ht="12" customHeight="1">
      <c r="A60" s="45"/>
      <c r="B60" s="7" t="s">
        <v>11</v>
      </c>
      <c r="C60" s="8" t="s">
        <v>73</v>
      </c>
      <c r="D60" s="52">
        <v>7578.2244</v>
      </c>
      <c r="E60" s="61">
        <f t="shared" si="5"/>
        <v>46.324269502633776</v>
      </c>
      <c r="F60" s="52">
        <v>4728.3131</v>
      </c>
      <c r="G60" s="61">
        <f t="shared" si="5"/>
        <v>28.90329433069226</v>
      </c>
      <c r="H60" s="52">
        <v>1040.5949</v>
      </c>
      <c r="I60" s="61">
        <f t="shared" si="10"/>
        <v>6.360962152383115</v>
      </c>
      <c r="J60" s="52">
        <f t="shared" si="13"/>
        <v>13347.1324</v>
      </c>
      <c r="K60" s="61">
        <f t="shared" si="11"/>
        <v>81.58852598570915</v>
      </c>
      <c r="L60" s="52">
        <v>3011.9478</v>
      </c>
      <c r="M60" s="61">
        <f t="shared" si="12"/>
        <v>18.411474014290853</v>
      </c>
      <c r="N60" s="52">
        <v>4418.821</v>
      </c>
      <c r="O60" s="53">
        <f t="shared" si="14"/>
        <v>20777.9012</v>
      </c>
      <c r="BC60" s="3"/>
      <c r="BG60" s="4"/>
    </row>
    <row r="61" spans="1:59" ht="12" customHeight="1">
      <c r="A61" s="45"/>
      <c r="B61" s="7"/>
      <c r="C61" s="8" t="s">
        <v>74</v>
      </c>
      <c r="D61" s="52">
        <v>13317.4828</v>
      </c>
      <c r="E61" s="61">
        <f t="shared" si="5"/>
        <v>50.902819185808944</v>
      </c>
      <c r="F61" s="52">
        <v>4854.782</v>
      </c>
      <c r="G61" s="61">
        <f t="shared" si="5"/>
        <v>18.55621621921824</v>
      </c>
      <c r="H61" s="52">
        <v>980.9944</v>
      </c>
      <c r="I61" s="61">
        <f t="shared" si="10"/>
        <v>3.749611042523076</v>
      </c>
      <c r="J61" s="52">
        <f t="shared" si="13"/>
        <v>19153.2592</v>
      </c>
      <c r="K61" s="61">
        <f t="shared" si="11"/>
        <v>73.20864644755025</v>
      </c>
      <c r="L61" s="52">
        <v>7009.3051</v>
      </c>
      <c r="M61" s="61">
        <f t="shared" si="12"/>
        <v>26.79135355244975</v>
      </c>
      <c r="N61" s="52">
        <v>30940.4678</v>
      </c>
      <c r="O61" s="53">
        <f t="shared" si="14"/>
        <v>57103.0321</v>
      </c>
      <c r="BC61" s="3"/>
      <c r="BG61" s="4"/>
    </row>
    <row r="62" spans="1:59" ht="12" customHeight="1">
      <c r="A62" s="45"/>
      <c r="B62" s="7" t="s">
        <v>5</v>
      </c>
      <c r="C62" s="8" t="s">
        <v>12</v>
      </c>
      <c r="D62" s="52">
        <v>1098.928</v>
      </c>
      <c r="E62" s="61">
        <f t="shared" si="5"/>
        <v>38.585575703609656</v>
      </c>
      <c r="F62" s="52">
        <v>1749.1</v>
      </c>
      <c r="G62" s="61">
        <f t="shared" si="5"/>
        <v>61.41442429639034</v>
      </c>
      <c r="H62" s="52">
        <v>0</v>
      </c>
      <c r="I62" s="61">
        <f t="shared" si="10"/>
        <v>0</v>
      </c>
      <c r="J62" s="52">
        <f t="shared" si="13"/>
        <v>2848.0280000000002</v>
      </c>
      <c r="K62" s="61">
        <f t="shared" si="11"/>
        <v>100</v>
      </c>
      <c r="L62" s="52">
        <v>0</v>
      </c>
      <c r="M62" s="61">
        <f t="shared" si="12"/>
        <v>0</v>
      </c>
      <c r="N62" s="52">
        <v>35.64</v>
      </c>
      <c r="O62" s="53">
        <f t="shared" si="14"/>
        <v>2883.668</v>
      </c>
      <c r="BC62" s="3"/>
      <c r="BG62" s="4"/>
    </row>
    <row r="63" spans="1:59" ht="12" customHeight="1">
      <c r="A63" s="45"/>
      <c r="B63" s="7"/>
      <c r="C63" s="16" t="s">
        <v>75</v>
      </c>
      <c r="D63" s="56">
        <v>26704.9727</v>
      </c>
      <c r="E63" s="63">
        <f t="shared" si="5"/>
        <v>27.781648457926604</v>
      </c>
      <c r="F63" s="56">
        <v>31844.8449</v>
      </c>
      <c r="G63" s="63">
        <f t="shared" si="5"/>
        <v>33.128747074472656</v>
      </c>
      <c r="H63" s="56">
        <v>21947.5243</v>
      </c>
      <c r="I63" s="63">
        <f t="shared" si="10"/>
        <v>22.8323919845985</v>
      </c>
      <c r="J63" s="56">
        <f t="shared" si="13"/>
        <v>80497.3419</v>
      </c>
      <c r="K63" s="63">
        <f t="shared" si="11"/>
        <v>83.74278751699777</v>
      </c>
      <c r="L63" s="56">
        <v>15627.1654</v>
      </c>
      <c r="M63" s="63">
        <f t="shared" si="12"/>
        <v>16.257212483002238</v>
      </c>
      <c r="N63" s="56">
        <v>60427.011</v>
      </c>
      <c r="O63" s="57">
        <f t="shared" si="14"/>
        <v>156551.5183</v>
      </c>
      <c r="BC63" s="3"/>
      <c r="BG63" s="4"/>
    </row>
    <row r="64" spans="1:59" ht="12" customHeight="1">
      <c r="A64" s="45"/>
      <c r="B64" s="9"/>
      <c r="C64" s="15" t="s">
        <v>2</v>
      </c>
      <c r="D64" s="54">
        <f>SUM(D57:D63)</f>
        <v>647642.5913999999</v>
      </c>
      <c r="E64" s="62">
        <f t="shared" si="5"/>
        <v>37.96138305076537</v>
      </c>
      <c r="F64" s="54">
        <f>SUM(F57:F63)</f>
        <v>388515.83570000005</v>
      </c>
      <c r="G64" s="62">
        <f t="shared" si="5"/>
        <v>22.77274326324661</v>
      </c>
      <c r="H64" s="54">
        <f>SUM(H57:H63)</f>
        <v>355278.1402</v>
      </c>
      <c r="I64" s="62">
        <f t="shared" si="10"/>
        <v>20.824525361343806</v>
      </c>
      <c r="J64" s="54">
        <f>SUM(J57:J63)</f>
        <v>1391436.5672999998</v>
      </c>
      <c r="K64" s="62">
        <f t="shared" si="11"/>
        <v>81.55865167535576</v>
      </c>
      <c r="L64" s="54">
        <f>SUM(L57:L63)</f>
        <v>314619.7967</v>
      </c>
      <c r="M64" s="62">
        <f t="shared" si="12"/>
        <v>18.441348324644213</v>
      </c>
      <c r="N64" s="54">
        <f>SUM(N57:N63)</f>
        <v>511039.9666</v>
      </c>
      <c r="O64" s="55">
        <f>SUM(O57:O63)</f>
        <v>2217096.3306</v>
      </c>
      <c r="BC64" s="3"/>
      <c r="BG64" s="4"/>
    </row>
    <row r="65" spans="2:59" ht="12" customHeight="1">
      <c r="B65" s="69" t="s">
        <v>9</v>
      </c>
      <c r="C65" s="70"/>
      <c r="D65" s="58">
        <f>+D14+D39+D56+D64</f>
        <v>4614371.9085</v>
      </c>
      <c r="E65" s="64">
        <f t="shared" si="5"/>
        <v>27.943439578893344</v>
      </c>
      <c r="F65" s="58">
        <f>+F14+F39+F56+F64</f>
        <v>2684145.4867000002</v>
      </c>
      <c r="G65" s="64">
        <f t="shared" si="5"/>
        <v>16.25448895664382</v>
      </c>
      <c r="H65" s="58">
        <f>+H14+H39+H56+H64</f>
        <v>5005829.1247</v>
      </c>
      <c r="I65" s="64">
        <f t="shared" si="10"/>
        <v>30.314002959026766</v>
      </c>
      <c r="J65" s="58">
        <f>+J14+J39+J56+J64</f>
        <v>12304346.5199</v>
      </c>
      <c r="K65" s="64">
        <f t="shared" si="11"/>
        <v>74.51193149456392</v>
      </c>
      <c r="L65" s="58">
        <f>+L14+L39+L56+L64</f>
        <v>4208910.180199999</v>
      </c>
      <c r="M65" s="64">
        <f t="shared" si="12"/>
        <v>25.48806850543607</v>
      </c>
      <c r="N65" s="58">
        <f>+N14+N39+N56+N64</f>
        <v>6898513.613899998</v>
      </c>
      <c r="O65" s="59">
        <f>+O14+O39+O56+O64</f>
        <v>23411770.314</v>
      </c>
      <c r="BC65" s="3"/>
      <c r="BG65" s="4"/>
    </row>
    <row r="66" ht="12" customHeight="1"/>
    <row r="67" ht="12" customHeight="1"/>
    <row r="68" ht="12" customHeight="1"/>
    <row r="69" spans="3:55" ht="12" customHeight="1">
      <c r="C69" s="18"/>
      <c r="K69" s="17"/>
      <c r="O69" s="39" t="s">
        <v>20</v>
      </c>
      <c r="BC69" s="3"/>
    </row>
    <row r="70" spans="2:55" ht="13.5" customHeight="1">
      <c r="B70" s="19"/>
      <c r="C70" s="20" t="s">
        <v>17</v>
      </c>
      <c r="D70" s="29" t="s">
        <v>16</v>
      </c>
      <c r="E70" s="30"/>
      <c r="F70" s="30"/>
      <c r="G70" s="30"/>
      <c r="H70" s="33"/>
      <c r="I70" s="37"/>
      <c r="J70" s="37"/>
      <c r="K70" s="38"/>
      <c r="L70" s="65" t="s">
        <v>23</v>
      </c>
      <c r="M70" s="66"/>
      <c r="N70" s="41"/>
      <c r="O70" s="36"/>
      <c r="BC70" s="3"/>
    </row>
    <row r="71" spans="2:55" ht="13.5" customHeight="1">
      <c r="B71" s="24"/>
      <c r="C71" s="25"/>
      <c r="D71" s="28" t="s">
        <v>18</v>
      </c>
      <c r="E71" s="26"/>
      <c r="F71" s="28" t="s">
        <v>21</v>
      </c>
      <c r="G71" s="26"/>
      <c r="H71" s="28" t="s">
        <v>22</v>
      </c>
      <c r="I71" s="26"/>
      <c r="J71" s="34" t="s">
        <v>2</v>
      </c>
      <c r="K71" s="31"/>
      <c r="L71" s="67"/>
      <c r="M71" s="68"/>
      <c r="N71" s="42" t="s">
        <v>19</v>
      </c>
      <c r="O71" s="40" t="s">
        <v>13</v>
      </c>
      <c r="BC71" s="3"/>
    </row>
    <row r="72" spans="2:55" ht="13.5" customHeight="1">
      <c r="B72" s="21" t="s">
        <v>14</v>
      </c>
      <c r="C72" s="22"/>
      <c r="D72" s="23"/>
      <c r="E72" s="27" t="s">
        <v>24</v>
      </c>
      <c r="F72" s="23"/>
      <c r="G72" s="27" t="s">
        <v>24</v>
      </c>
      <c r="H72" s="23"/>
      <c r="I72" s="27" t="s">
        <v>24</v>
      </c>
      <c r="J72" s="23"/>
      <c r="K72" s="27" t="s">
        <v>24</v>
      </c>
      <c r="L72" s="23"/>
      <c r="M72" s="43" t="s">
        <v>24</v>
      </c>
      <c r="N72" s="23"/>
      <c r="O72" s="44"/>
      <c r="BC72" s="3"/>
    </row>
    <row r="73" spans="1:59" ht="12" customHeight="1">
      <c r="A73" s="45"/>
      <c r="B73" s="5"/>
      <c r="C73" s="6" t="s">
        <v>26</v>
      </c>
      <c r="D73" s="50">
        <v>0</v>
      </c>
      <c r="E73" s="60">
        <f aca="true" t="shared" si="15" ref="E73:E108">IF($O73-$N73=0,"",D73/($O73-$N73)*100)</f>
        <v>0</v>
      </c>
      <c r="F73" s="50">
        <v>0</v>
      </c>
      <c r="G73" s="60">
        <f aca="true" t="shared" si="16" ref="G73:G108">IF($O73-$N73=0,"",F73/($O73-$N73)*100)</f>
        <v>0</v>
      </c>
      <c r="H73" s="50">
        <v>1.5033</v>
      </c>
      <c r="I73" s="60">
        <f>IF($O73-$N73=0,"",H73/($O73-$N73)*100)</f>
        <v>17.67901873390331</v>
      </c>
      <c r="J73" s="50">
        <f aca="true" t="shared" si="17" ref="J73:J78">SUM(D73,F73,H73)</f>
        <v>1.5033</v>
      </c>
      <c r="K73" s="60">
        <f>IF($O73-$N73=0,"",J73/($O73-$N73)*100)</f>
        <v>17.67901873390331</v>
      </c>
      <c r="L73" s="50">
        <v>7</v>
      </c>
      <c r="M73" s="60">
        <f>IF($O73-$N73=0,"",L73/($O73-$N73)*100)</f>
        <v>82.3209812660967</v>
      </c>
      <c r="N73" s="50">
        <v>4.5099</v>
      </c>
      <c r="O73" s="51">
        <f aca="true" t="shared" si="18" ref="O73:O78">SUM(J73,L73,N73)</f>
        <v>13.0132</v>
      </c>
      <c r="BC73" s="3"/>
      <c r="BG73" s="4"/>
    </row>
    <row r="74" spans="1:59" ht="12" customHeight="1">
      <c r="A74" s="45"/>
      <c r="B74" s="7" t="s">
        <v>0</v>
      </c>
      <c r="C74" s="8" t="s">
        <v>27</v>
      </c>
      <c r="D74" s="52">
        <v>0</v>
      </c>
      <c r="E74" s="61">
        <f t="shared" si="15"/>
        <v>0</v>
      </c>
      <c r="F74" s="52">
        <v>0</v>
      </c>
      <c r="G74" s="61">
        <f t="shared" si="16"/>
        <v>0</v>
      </c>
      <c r="H74" s="52">
        <v>0</v>
      </c>
      <c r="I74" s="61">
        <f aca="true" t="shared" si="19" ref="I74:I130">IF($O74-$N74=0,"",H74/($O74-$N74)*100)</f>
        <v>0</v>
      </c>
      <c r="J74" s="52">
        <f t="shared" si="17"/>
        <v>0</v>
      </c>
      <c r="K74" s="61">
        <f aca="true" t="shared" si="20" ref="K74:K130">IF($O74-$N74=0,"",J74/($O74-$N74)*100)</f>
        <v>0</v>
      </c>
      <c r="L74" s="52">
        <v>15</v>
      </c>
      <c r="M74" s="61">
        <f aca="true" t="shared" si="21" ref="M74:M130">IF($O74-$N74=0,"",L74/($O74-$N74)*100)</f>
        <v>100</v>
      </c>
      <c r="N74" s="52">
        <v>0</v>
      </c>
      <c r="O74" s="53">
        <f t="shared" si="18"/>
        <v>15</v>
      </c>
      <c r="BC74" s="3"/>
      <c r="BG74" s="4"/>
    </row>
    <row r="75" spans="1:59" ht="12" customHeight="1">
      <c r="A75" s="45"/>
      <c r="B75" s="7"/>
      <c r="C75" s="8" t="s">
        <v>28</v>
      </c>
      <c r="D75" s="52">
        <v>7.5665</v>
      </c>
      <c r="E75" s="61">
        <f t="shared" si="15"/>
        <v>15.624999999999996</v>
      </c>
      <c r="F75" s="52">
        <v>0</v>
      </c>
      <c r="G75" s="61">
        <f t="shared" si="16"/>
        <v>0</v>
      </c>
      <c r="H75" s="52">
        <v>33.2926</v>
      </c>
      <c r="I75" s="61">
        <f t="shared" si="19"/>
        <v>68.75</v>
      </c>
      <c r="J75" s="52">
        <f t="shared" si="17"/>
        <v>40.8591</v>
      </c>
      <c r="K75" s="61">
        <f t="shared" si="20"/>
        <v>84.37499999999999</v>
      </c>
      <c r="L75" s="52">
        <v>7.5665</v>
      </c>
      <c r="M75" s="61">
        <f t="shared" si="21"/>
        <v>15.624999999999996</v>
      </c>
      <c r="N75" s="52">
        <v>66.7098</v>
      </c>
      <c r="O75" s="53">
        <f t="shared" si="18"/>
        <v>115.1354</v>
      </c>
      <c r="BC75" s="3"/>
      <c r="BG75" s="4"/>
    </row>
    <row r="76" spans="1:59" ht="12" customHeight="1">
      <c r="A76" s="45"/>
      <c r="B76" s="7"/>
      <c r="C76" s="8" t="s">
        <v>56</v>
      </c>
      <c r="D76" s="52">
        <v>3114.7579</v>
      </c>
      <c r="E76" s="61">
        <f t="shared" si="15"/>
        <v>16.922604323821876</v>
      </c>
      <c r="F76" s="52">
        <v>2715.7925</v>
      </c>
      <c r="G76" s="61">
        <f t="shared" si="16"/>
        <v>14.75500933896115</v>
      </c>
      <c r="H76" s="52">
        <v>4067.0388</v>
      </c>
      <c r="I76" s="61">
        <f t="shared" si="19"/>
        <v>22.09638456395964</v>
      </c>
      <c r="J76" s="52">
        <f t="shared" si="17"/>
        <v>9897.5892</v>
      </c>
      <c r="K76" s="61">
        <f t="shared" si="20"/>
        <v>53.77399822674267</v>
      </c>
      <c r="L76" s="52">
        <v>8508.3124</v>
      </c>
      <c r="M76" s="61">
        <f t="shared" si="21"/>
        <v>46.22600177325734</v>
      </c>
      <c r="N76" s="52">
        <v>11983.7542</v>
      </c>
      <c r="O76" s="53">
        <f t="shared" si="18"/>
        <v>30389.6558</v>
      </c>
      <c r="BC76" s="3"/>
      <c r="BG76" s="4"/>
    </row>
    <row r="77" spans="1:59" ht="12" customHeight="1">
      <c r="A77" s="45"/>
      <c r="B77" s="7"/>
      <c r="C77" s="8" t="s">
        <v>29</v>
      </c>
      <c r="D77" s="52">
        <v>1205.4519</v>
      </c>
      <c r="E77" s="61">
        <f t="shared" si="15"/>
        <v>31.294156245768434</v>
      </c>
      <c r="F77" s="52">
        <v>780.1509</v>
      </c>
      <c r="G77" s="61">
        <f t="shared" si="16"/>
        <v>20.253121804260182</v>
      </c>
      <c r="H77" s="52">
        <v>526.3681</v>
      </c>
      <c r="I77" s="61">
        <f t="shared" si="19"/>
        <v>13.66478875199273</v>
      </c>
      <c r="J77" s="52">
        <f t="shared" si="17"/>
        <v>2511.9709000000003</v>
      </c>
      <c r="K77" s="61">
        <f t="shared" si="20"/>
        <v>65.21206680202135</v>
      </c>
      <c r="L77" s="52">
        <v>1340.0323</v>
      </c>
      <c r="M77" s="61">
        <f t="shared" si="21"/>
        <v>34.78793319797865</v>
      </c>
      <c r="N77" s="52">
        <v>2821.0566</v>
      </c>
      <c r="O77" s="53">
        <f t="shared" si="18"/>
        <v>6673.0598</v>
      </c>
      <c r="BC77" s="3"/>
      <c r="BG77" s="4"/>
    </row>
    <row r="78" spans="1:59" ht="12" customHeight="1">
      <c r="A78" s="45"/>
      <c r="B78" s="7" t="s">
        <v>1</v>
      </c>
      <c r="C78" s="8" t="s">
        <v>30</v>
      </c>
      <c r="D78" s="52">
        <v>57.8308</v>
      </c>
      <c r="E78" s="61">
        <f t="shared" si="15"/>
        <v>47.16265467513838</v>
      </c>
      <c r="F78" s="52">
        <v>4</v>
      </c>
      <c r="G78" s="61">
        <f t="shared" si="16"/>
        <v>3.2621132458923876</v>
      </c>
      <c r="H78" s="52">
        <v>8</v>
      </c>
      <c r="I78" s="61">
        <f t="shared" si="19"/>
        <v>6.524226491784775</v>
      </c>
      <c r="J78" s="52">
        <f t="shared" si="17"/>
        <v>69.83080000000001</v>
      </c>
      <c r="K78" s="61">
        <f t="shared" si="20"/>
        <v>56.948994412815544</v>
      </c>
      <c r="L78" s="52">
        <v>52.7891</v>
      </c>
      <c r="M78" s="61">
        <f t="shared" si="21"/>
        <v>43.05100558718446</v>
      </c>
      <c r="N78" s="52">
        <v>33.4492</v>
      </c>
      <c r="O78" s="53">
        <f t="shared" si="18"/>
        <v>156.0691</v>
      </c>
      <c r="BC78" s="3"/>
      <c r="BG78" s="4"/>
    </row>
    <row r="79" spans="1:59" ht="12" customHeight="1">
      <c r="A79" s="45"/>
      <c r="B79" s="9"/>
      <c r="C79" s="10" t="s">
        <v>2</v>
      </c>
      <c r="D79" s="54">
        <f>SUM(D73:D78)</f>
        <v>4385.607099999999</v>
      </c>
      <c r="E79" s="62">
        <f t="shared" si="15"/>
        <v>19.532863437250338</v>
      </c>
      <c r="F79" s="54">
        <f>SUM(F73:F78)</f>
        <v>3499.9434</v>
      </c>
      <c r="G79" s="62">
        <f t="shared" si="16"/>
        <v>15.588244662935185</v>
      </c>
      <c r="H79" s="54">
        <f>SUM(H73:H78)</f>
        <v>4636.202799999999</v>
      </c>
      <c r="I79" s="62">
        <f t="shared" si="19"/>
        <v>20.648980653054316</v>
      </c>
      <c r="J79" s="54">
        <f>SUM(J73:J78)</f>
        <v>12521.7533</v>
      </c>
      <c r="K79" s="62">
        <f t="shared" si="20"/>
        <v>55.770088753239854</v>
      </c>
      <c r="L79" s="54">
        <f>SUM(L73:L78)</f>
        <v>9930.700300000002</v>
      </c>
      <c r="M79" s="62">
        <f t="shared" si="21"/>
        <v>44.229911246760125</v>
      </c>
      <c r="N79" s="54">
        <f>SUM(N73:N78)</f>
        <v>14909.479699999998</v>
      </c>
      <c r="O79" s="55">
        <f>SUM(O73:O78)</f>
        <v>37361.933300000004</v>
      </c>
      <c r="BC79" s="3"/>
      <c r="BG79" s="4"/>
    </row>
    <row r="80" spans="1:59" ht="12" customHeight="1">
      <c r="A80" s="45"/>
      <c r="B80" s="7"/>
      <c r="C80" s="11" t="s">
        <v>31</v>
      </c>
      <c r="D80" s="52">
        <v>215983.0902</v>
      </c>
      <c r="E80" s="61">
        <f t="shared" si="15"/>
        <v>23.724973462962097</v>
      </c>
      <c r="F80" s="52">
        <v>255853.595</v>
      </c>
      <c r="G80" s="61">
        <f t="shared" si="16"/>
        <v>28.104606458577525</v>
      </c>
      <c r="H80" s="52">
        <v>254535.7948</v>
      </c>
      <c r="I80" s="61">
        <f t="shared" si="19"/>
        <v>27.959850798560183</v>
      </c>
      <c r="J80" s="52">
        <f aca="true" t="shared" si="22" ref="J80:J103">SUM(D80,F80,H80)</f>
        <v>726372.48</v>
      </c>
      <c r="K80" s="61">
        <f t="shared" si="20"/>
        <v>79.7894307200998</v>
      </c>
      <c r="L80" s="52">
        <v>183989.2978</v>
      </c>
      <c r="M80" s="61">
        <f t="shared" si="21"/>
        <v>20.210569279900184</v>
      </c>
      <c r="N80" s="52">
        <v>759530.9902</v>
      </c>
      <c r="O80" s="53">
        <f aca="true" t="shared" si="23" ref="O80:O103">SUM(J80,L80,N80)</f>
        <v>1669892.7680000002</v>
      </c>
      <c r="BC80" s="3"/>
      <c r="BG80" s="4"/>
    </row>
    <row r="81" spans="1:59" ht="12" customHeight="1">
      <c r="A81" s="45"/>
      <c r="B81" s="7"/>
      <c r="C81" s="11" t="s">
        <v>76</v>
      </c>
      <c r="D81" s="52">
        <v>79864.9856</v>
      </c>
      <c r="E81" s="61">
        <f t="shared" si="15"/>
        <v>24.2904494293397</v>
      </c>
      <c r="F81" s="52">
        <v>163393.4061</v>
      </c>
      <c r="G81" s="61">
        <f t="shared" si="16"/>
        <v>49.695110293234876</v>
      </c>
      <c r="H81" s="52">
        <v>15950.7796</v>
      </c>
      <c r="I81" s="61">
        <f t="shared" si="19"/>
        <v>4.8513325623431065</v>
      </c>
      <c r="J81" s="52">
        <f t="shared" si="22"/>
        <v>259209.1713</v>
      </c>
      <c r="K81" s="61">
        <f t="shared" si="20"/>
        <v>78.83689228491768</v>
      </c>
      <c r="L81" s="52">
        <v>69582.5451</v>
      </c>
      <c r="M81" s="61">
        <f t="shared" si="21"/>
        <v>21.163107715082326</v>
      </c>
      <c r="N81" s="52">
        <v>51668.0805</v>
      </c>
      <c r="O81" s="53">
        <f t="shared" si="23"/>
        <v>380459.79689999996</v>
      </c>
      <c r="BC81" s="3"/>
      <c r="BG81" s="4"/>
    </row>
    <row r="82" spans="1:59" ht="12" customHeight="1">
      <c r="A82" s="45"/>
      <c r="B82" s="7"/>
      <c r="C82" s="11" t="s">
        <v>57</v>
      </c>
      <c r="D82" s="52">
        <v>41595.1898</v>
      </c>
      <c r="E82" s="61">
        <f t="shared" si="15"/>
        <v>34.91298051289285</v>
      </c>
      <c r="F82" s="52">
        <v>53508.4825</v>
      </c>
      <c r="G82" s="61">
        <f t="shared" si="16"/>
        <v>44.912419339338314</v>
      </c>
      <c r="H82" s="52">
        <v>2918.4854</v>
      </c>
      <c r="I82" s="61">
        <f t="shared" si="19"/>
        <v>2.4496347867935993</v>
      </c>
      <c r="J82" s="52">
        <f t="shared" si="22"/>
        <v>98022.15770000001</v>
      </c>
      <c r="K82" s="61">
        <f t="shared" si="20"/>
        <v>82.27503463902478</v>
      </c>
      <c r="L82" s="52">
        <v>21117.4551</v>
      </c>
      <c r="M82" s="61">
        <f t="shared" si="21"/>
        <v>17.72496536097522</v>
      </c>
      <c r="N82" s="52">
        <v>71423.3814</v>
      </c>
      <c r="O82" s="53">
        <f t="shared" si="23"/>
        <v>190562.99420000002</v>
      </c>
      <c r="BC82" s="3"/>
      <c r="BG82" s="4"/>
    </row>
    <row r="83" spans="1:59" ht="12" customHeight="1">
      <c r="A83" s="45"/>
      <c r="B83" s="7"/>
      <c r="C83" s="11" t="s">
        <v>32</v>
      </c>
      <c r="D83" s="52">
        <v>25192.58</v>
      </c>
      <c r="E83" s="61">
        <f t="shared" si="15"/>
        <v>32.98303875415342</v>
      </c>
      <c r="F83" s="52">
        <v>15818.5613</v>
      </c>
      <c r="G83" s="61">
        <f t="shared" si="16"/>
        <v>20.71023374314387</v>
      </c>
      <c r="H83" s="52">
        <v>7175.2724</v>
      </c>
      <c r="I83" s="61">
        <f t="shared" si="19"/>
        <v>9.394126669075076</v>
      </c>
      <c r="J83" s="52">
        <f t="shared" si="22"/>
        <v>48186.413700000005</v>
      </c>
      <c r="K83" s="61">
        <f t="shared" si="20"/>
        <v>63.08739916637237</v>
      </c>
      <c r="L83" s="52">
        <v>28193.9956</v>
      </c>
      <c r="M83" s="61">
        <f t="shared" si="21"/>
        <v>36.912600833627636</v>
      </c>
      <c r="N83" s="52">
        <v>74260.4302</v>
      </c>
      <c r="O83" s="53">
        <f t="shared" si="23"/>
        <v>150640.8395</v>
      </c>
      <c r="BC83" s="3"/>
      <c r="BG83" s="4"/>
    </row>
    <row r="84" spans="1:59" ht="12" customHeight="1">
      <c r="A84" s="45"/>
      <c r="B84" s="7"/>
      <c r="C84" s="11" t="s">
        <v>33</v>
      </c>
      <c r="D84" s="52">
        <v>16405.543</v>
      </c>
      <c r="E84" s="61">
        <f t="shared" si="15"/>
        <v>51.36472673248005</v>
      </c>
      <c r="F84" s="52">
        <v>6346.2653</v>
      </c>
      <c r="G84" s="61">
        <f t="shared" si="16"/>
        <v>19.869758831287722</v>
      </c>
      <c r="H84" s="52">
        <v>4526.1109</v>
      </c>
      <c r="I84" s="61">
        <f t="shared" si="19"/>
        <v>14.170969503380615</v>
      </c>
      <c r="J84" s="52">
        <f t="shared" si="22"/>
        <v>27277.9192</v>
      </c>
      <c r="K84" s="61">
        <f t="shared" si="20"/>
        <v>85.40545506714838</v>
      </c>
      <c r="L84" s="52">
        <v>4661.398</v>
      </c>
      <c r="M84" s="61">
        <f t="shared" si="21"/>
        <v>14.5945449328516</v>
      </c>
      <c r="N84" s="52">
        <v>37008.7438</v>
      </c>
      <c r="O84" s="53">
        <f t="shared" si="23"/>
        <v>68948.061</v>
      </c>
      <c r="BC84" s="3"/>
      <c r="BG84" s="4"/>
    </row>
    <row r="85" spans="1:59" ht="12" customHeight="1">
      <c r="A85" s="45"/>
      <c r="B85" s="7" t="s">
        <v>3</v>
      </c>
      <c r="C85" s="11" t="s">
        <v>58</v>
      </c>
      <c r="D85" s="52">
        <v>63232.0826</v>
      </c>
      <c r="E85" s="61">
        <f t="shared" si="15"/>
        <v>26.45751258722404</v>
      </c>
      <c r="F85" s="52">
        <v>104319.6283</v>
      </c>
      <c r="G85" s="61">
        <f t="shared" si="16"/>
        <v>43.64932745140649</v>
      </c>
      <c r="H85" s="52">
        <v>39180.9315</v>
      </c>
      <c r="I85" s="61">
        <f t="shared" si="19"/>
        <v>16.39405102150491</v>
      </c>
      <c r="J85" s="52">
        <f t="shared" si="22"/>
        <v>206732.6424</v>
      </c>
      <c r="K85" s="61">
        <f t="shared" si="20"/>
        <v>86.50089106013546</v>
      </c>
      <c r="L85" s="52">
        <v>32262.1701</v>
      </c>
      <c r="M85" s="61">
        <f t="shared" si="21"/>
        <v>13.49910893986454</v>
      </c>
      <c r="N85" s="52">
        <v>75573.9847</v>
      </c>
      <c r="O85" s="53">
        <f t="shared" si="23"/>
        <v>314568.79720000003</v>
      </c>
      <c r="BC85" s="3"/>
      <c r="BG85" s="4"/>
    </row>
    <row r="86" spans="1:59" ht="12" customHeight="1">
      <c r="A86" s="45"/>
      <c r="B86" s="7"/>
      <c r="C86" s="11" t="s">
        <v>59</v>
      </c>
      <c r="D86" s="52">
        <v>102331.7167</v>
      </c>
      <c r="E86" s="61">
        <f t="shared" si="15"/>
        <v>30.971118319556723</v>
      </c>
      <c r="F86" s="52">
        <v>144268.3506</v>
      </c>
      <c r="G86" s="61">
        <f t="shared" si="16"/>
        <v>43.66341443580895</v>
      </c>
      <c r="H86" s="52">
        <v>30750.4123</v>
      </c>
      <c r="I86" s="61">
        <f t="shared" si="19"/>
        <v>9.306739771702203</v>
      </c>
      <c r="J86" s="52">
        <f t="shared" si="22"/>
        <v>277350.4796</v>
      </c>
      <c r="K86" s="61">
        <f t="shared" si="20"/>
        <v>83.9412725270679</v>
      </c>
      <c r="L86" s="52">
        <v>53059.6646</v>
      </c>
      <c r="M86" s="61">
        <f t="shared" si="21"/>
        <v>16.05872747293211</v>
      </c>
      <c r="N86" s="52">
        <v>321967.7673</v>
      </c>
      <c r="O86" s="53">
        <f t="shared" si="23"/>
        <v>652377.9115</v>
      </c>
      <c r="BC86" s="3"/>
      <c r="BG86" s="4"/>
    </row>
    <row r="87" spans="1:59" ht="12" customHeight="1">
      <c r="A87" s="45"/>
      <c r="B87" s="7"/>
      <c r="C87" s="11" t="s">
        <v>60</v>
      </c>
      <c r="D87" s="52">
        <v>168589.8332</v>
      </c>
      <c r="E87" s="61">
        <f t="shared" si="15"/>
        <v>17.82491542634915</v>
      </c>
      <c r="F87" s="52">
        <v>578802.862</v>
      </c>
      <c r="G87" s="61">
        <f t="shared" si="16"/>
        <v>61.19652572073865</v>
      </c>
      <c r="H87" s="52">
        <v>21458.0397</v>
      </c>
      <c r="I87" s="61">
        <f t="shared" si="19"/>
        <v>2.2687473829693694</v>
      </c>
      <c r="J87" s="52">
        <f t="shared" si="22"/>
        <v>768850.7348999999</v>
      </c>
      <c r="K87" s="61">
        <f t="shared" si="20"/>
        <v>81.29018853005716</v>
      </c>
      <c r="L87" s="52">
        <v>176959.2685</v>
      </c>
      <c r="M87" s="61">
        <f t="shared" si="21"/>
        <v>18.709811469942846</v>
      </c>
      <c r="N87" s="52">
        <v>194474.0936</v>
      </c>
      <c r="O87" s="53">
        <f t="shared" si="23"/>
        <v>1140284.0969999998</v>
      </c>
      <c r="BC87" s="3"/>
      <c r="BG87" s="4"/>
    </row>
    <row r="88" spans="1:59" ht="12" customHeight="1">
      <c r="A88" s="45"/>
      <c r="B88" s="7"/>
      <c r="C88" s="11" t="s">
        <v>77</v>
      </c>
      <c r="D88" s="52">
        <v>13657.7478</v>
      </c>
      <c r="E88" s="61">
        <f t="shared" si="15"/>
        <v>32.192466685096235</v>
      </c>
      <c r="F88" s="52">
        <v>1747.5643</v>
      </c>
      <c r="G88" s="61">
        <f t="shared" si="16"/>
        <v>4.119156857458851</v>
      </c>
      <c r="H88" s="52">
        <v>11127.3739</v>
      </c>
      <c r="I88" s="61">
        <f t="shared" si="19"/>
        <v>26.228161393371124</v>
      </c>
      <c r="J88" s="52">
        <f t="shared" si="22"/>
        <v>26532.686</v>
      </c>
      <c r="K88" s="61">
        <f t="shared" si="20"/>
        <v>62.539784935926214</v>
      </c>
      <c r="L88" s="52">
        <v>15892.6054</v>
      </c>
      <c r="M88" s="61">
        <f t="shared" si="21"/>
        <v>37.46021506407378</v>
      </c>
      <c r="N88" s="52">
        <v>16890.9899</v>
      </c>
      <c r="O88" s="53">
        <f t="shared" si="23"/>
        <v>59316.2813</v>
      </c>
      <c r="BC88" s="3"/>
      <c r="BG88" s="4"/>
    </row>
    <row r="89" spans="1:59" ht="12" customHeight="1">
      <c r="A89" s="45"/>
      <c r="B89" s="7"/>
      <c r="C89" s="11" t="s">
        <v>34</v>
      </c>
      <c r="D89" s="52">
        <v>82272.7531</v>
      </c>
      <c r="E89" s="61">
        <f t="shared" si="15"/>
        <v>25.835084300935684</v>
      </c>
      <c r="F89" s="52">
        <v>161128.6704</v>
      </c>
      <c r="G89" s="61">
        <f t="shared" si="16"/>
        <v>50.59722236378742</v>
      </c>
      <c r="H89" s="52">
        <v>21021.4055</v>
      </c>
      <c r="I89" s="61">
        <f t="shared" si="19"/>
        <v>6.601089215484793</v>
      </c>
      <c r="J89" s="52">
        <f t="shared" si="22"/>
        <v>264422.829</v>
      </c>
      <c r="K89" s="61">
        <f t="shared" si="20"/>
        <v>83.03339588020789</v>
      </c>
      <c r="L89" s="52">
        <v>54030.7597</v>
      </c>
      <c r="M89" s="61">
        <f t="shared" si="21"/>
        <v>16.966604119792102</v>
      </c>
      <c r="N89" s="52">
        <v>173982.8724</v>
      </c>
      <c r="O89" s="53">
        <f t="shared" si="23"/>
        <v>492436.4611</v>
      </c>
      <c r="BC89" s="3"/>
      <c r="BG89" s="4"/>
    </row>
    <row r="90" spans="1:59" ht="12" customHeight="1">
      <c r="A90" s="45"/>
      <c r="B90" s="7"/>
      <c r="C90" s="11" t="s">
        <v>35</v>
      </c>
      <c r="D90" s="52">
        <v>15381.2271</v>
      </c>
      <c r="E90" s="61">
        <f t="shared" si="15"/>
        <v>12.79442070876406</v>
      </c>
      <c r="F90" s="52">
        <v>61742.6169</v>
      </c>
      <c r="G90" s="61">
        <f t="shared" si="16"/>
        <v>51.358777238172735</v>
      </c>
      <c r="H90" s="52">
        <v>24456.5223</v>
      </c>
      <c r="I90" s="61">
        <f t="shared" si="19"/>
        <v>20.343437707871175</v>
      </c>
      <c r="J90" s="52">
        <f t="shared" si="22"/>
        <v>101580.3663</v>
      </c>
      <c r="K90" s="61">
        <f t="shared" si="20"/>
        <v>84.49663565480797</v>
      </c>
      <c r="L90" s="52">
        <v>18637.8714</v>
      </c>
      <c r="M90" s="61">
        <f t="shared" si="21"/>
        <v>15.503364345192027</v>
      </c>
      <c r="N90" s="52">
        <v>21838.9846</v>
      </c>
      <c r="O90" s="53">
        <f t="shared" si="23"/>
        <v>142057.2223</v>
      </c>
      <c r="BC90" s="3"/>
      <c r="BG90" s="4"/>
    </row>
    <row r="91" spans="1:59" ht="12" customHeight="1">
      <c r="A91" s="45"/>
      <c r="B91" s="7" t="s">
        <v>4</v>
      </c>
      <c r="C91" s="11" t="s">
        <v>61</v>
      </c>
      <c r="D91" s="52">
        <v>1330.4658</v>
      </c>
      <c r="E91" s="61">
        <f t="shared" si="15"/>
        <v>7.803322227990749</v>
      </c>
      <c r="F91" s="52">
        <v>8537.3158</v>
      </c>
      <c r="G91" s="61">
        <f t="shared" si="16"/>
        <v>50.072257512757275</v>
      </c>
      <c r="H91" s="52">
        <v>31.5922</v>
      </c>
      <c r="I91" s="61">
        <f t="shared" si="19"/>
        <v>0.18529158471501433</v>
      </c>
      <c r="J91" s="52">
        <f t="shared" si="22"/>
        <v>9899.3738</v>
      </c>
      <c r="K91" s="61">
        <f t="shared" si="20"/>
        <v>58.06087132546304</v>
      </c>
      <c r="L91" s="52">
        <v>7150.618</v>
      </c>
      <c r="M91" s="61">
        <f t="shared" si="21"/>
        <v>41.93912867453696</v>
      </c>
      <c r="N91" s="52">
        <v>10080.5815</v>
      </c>
      <c r="O91" s="53">
        <f t="shared" si="23"/>
        <v>27130.5733</v>
      </c>
      <c r="BC91" s="3"/>
      <c r="BG91" s="4"/>
    </row>
    <row r="92" spans="1:59" ht="12" customHeight="1">
      <c r="A92" s="45"/>
      <c r="B92" s="7"/>
      <c r="C92" s="11" t="s">
        <v>36</v>
      </c>
      <c r="D92" s="52">
        <v>182531.9248</v>
      </c>
      <c r="E92" s="61">
        <f t="shared" si="15"/>
        <v>42.00013398805743</v>
      </c>
      <c r="F92" s="52">
        <v>45255.1484</v>
      </c>
      <c r="G92" s="61">
        <f t="shared" si="16"/>
        <v>10.413095125863828</v>
      </c>
      <c r="H92" s="52">
        <v>109344.8415</v>
      </c>
      <c r="I92" s="61">
        <f t="shared" si="19"/>
        <v>25.15997132520734</v>
      </c>
      <c r="J92" s="52">
        <f t="shared" si="22"/>
        <v>337131.9147</v>
      </c>
      <c r="K92" s="61">
        <f t="shared" si="20"/>
        <v>77.57320043912861</v>
      </c>
      <c r="L92" s="52">
        <v>97466.5198</v>
      </c>
      <c r="M92" s="61">
        <f t="shared" si="21"/>
        <v>22.426799560871405</v>
      </c>
      <c r="N92" s="52">
        <v>126445.2846</v>
      </c>
      <c r="O92" s="53">
        <f t="shared" si="23"/>
        <v>561043.7191</v>
      </c>
      <c r="BC92" s="3"/>
      <c r="BG92" s="4"/>
    </row>
    <row r="93" spans="1:59" ht="12" customHeight="1">
      <c r="A93" s="45"/>
      <c r="B93" s="7"/>
      <c r="C93" s="11" t="s">
        <v>62</v>
      </c>
      <c r="D93" s="52">
        <v>150677.9552</v>
      </c>
      <c r="E93" s="61">
        <f t="shared" si="15"/>
        <v>50.567867728565</v>
      </c>
      <c r="F93" s="52">
        <v>64845.8329</v>
      </c>
      <c r="G93" s="61">
        <f t="shared" si="16"/>
        <v>21.762410410224547</v>
      </c>
      <c r="H93" s="52">
        <v>48100.5594</v>
      </c>
      <c r="I93" s="61">
        <f t="shared" si="19"/>
        <v>16.142658175714235</v>
      </c>
      <c r="J93" s="52">
        <f t="shared" si="22"/>
        <v>263624.34750000003</v>
      </c>
      <c r="K93" s="61">
        <f t="shared" si="20"/>
        <v>88.4729363145038</v>
      </c>
      <c r="L93" s="52">
        <v>34347.3922</v>
      </c>
      <c r="M93" s="61">
        <f t="shared" si="21"/>
        <v>11.527063685496211</v>
      </c>
      <c r="N93" s="52">
        <v>29042.3457</v>
      </c>
      <c r="O93" s="53">
        <f t="shared" si="23"/>
        <v>327014.08540000004</v>
      </c>
      <c r="BC93" s="3"/>
      <c r="BG93" s="4"/>
    </row>
    <row r="94" spans="1:59" ht="12" customHeight="1">
      <c r="A94" s="45"/>
      <c r="B94" s="7"/>
      <c r="C94" s="11" t="s">
        <v>37</v>
      </c>
      <c r="D94" s="52">
        <v>20228.0458</v>
      </c>
      <c r="E94" s="61">
        <f t="shared" si="15"/>
        <v>24.879927439531148</v>
      </c>
      <c r="F94" s="52">
        <v>52497.3155</v>
      </c>
      <c r="G94" s="61">
        <f t="shared" si="16"/>
        <v>64.57022162814036</v>
      </c>
      <c r="H94" s="52">
        <v>3799.5396</v>
      </c>
      <c r="I94" s="61">
        <f t="shared" si="19"/>
        <v>4.673326849577589</v>
      </c>
      <c r="J94" s="52">
        <f t="shared" si="22"/>
        <v>76524.9009</v>
      </c>
      <c r="K94" s="61">
        <f t="shared" si="20"/>
        <v>94.1234759172491</v>
      </c>
      <c r="L94" s="52">
        <v>4777.7711</v>
      </c>
      <c r="M94" s="61">
        <f t="shared" si="21"/>
        <v>5.876524082750935</v>
      </c>
      <c r="N94" s="52">
        <v>52422.5959</v>
      </c>
      <c r="O94" s="53">
        <f t="shared" si="23"/>
        <v>133725.26789999998</v>
      </c>
      <c r="BC94" s="3"/>
      <c r="BG94" s="4"/>
    </row>
    <row r="95" spans="1:59" ht="12" customHeight="1">
      <c r="A95" s="45"/>
      <c r="B95" s="7"/>
      <c r="C95" s="11" t="s">
        <v>38</v>
      </c>
      <c r="D95" s="52">
        <v>72438.0894</v>
      </c>
      <c r="E95" s="61">
        <f t="shared" si="15"/>
        <v>23.10125919732058</v>
      </c>
      <c r="F95" s="52">
        <v>95674.1431</v>
      </c>
      <c r="G95" s="61">
        <f t="shared" si="16"/>
        <v>30.51147809862915</v>
      </c>
      <c r="H95" s="52">
        <v>44980.6642</v>
      </c>
      <c r="I95" s="61">
        <f t="shared" si="19"/>
        <v>14.344801073008956</v>
      </c>
      <c r="J95" s="52">
        <f t="shared" si="22"/>
        <v>213092.89669999998</v>
      </c>
      <c r="K95" s="61">
        <f t="shared" si="20"/>
        <v>67.95753836895868</v>
      </c>
      <c r="L95" s="52">
        <v>100474.8131</v>
      </c>
      <c r="M95" s="61">
        <f t="shared" si="21"/>
        <v>32.04246163104133</v>
      </c>
      <c r="N95" s="52">
        <v>265547.7506</v>
      </c>
      <c r="O95" s="53">
        <f t="shared" si="23"/>
        <v>579115.4604</v>
      </c>
      <c r="BC95" s="3"/>
      <c r="BG95" s="4"/>
    </row>
    <row r="96" spans="1:59" ht="12" customHeight="1">
      <c r="A96" s="45"/>
      <c r="B96" s="7"/>
      <c r="C96" s="11" t="s">
        <v>63</v>
      </c>
      <c r="D96" s="52">
        <v>37665.9024</v>
      </c>
      <c r="E96" s="61">
        <f t="shared" si="15"/>
        <v>39.91116894726521</v>
      </c>
      <c r="F96" s="52">
        <v>16432.4385</v>
      </c>
      <c r="G96" s="61">
        <f t="shared" si="16"/>
        <v>17.41197707741751</v>
      </c>
      <c r="H96" s="52">
        <v>12030.1222</v>
      </c>
      <c r="I96" s="61">
        <f t="shared" si="19"/>
        <v>12.747238456722751</v>
      </c>
      <c r="J96" s="52">
        <f t="shared" si="22"/>
        <v>66128.4631</v>
      </c>
      <c r="K96" s="61">
        <f t="shared" si="20"/>
        <v>70.07038448140547</v>
      </c>
      <c r="L96" s="52">
        <v>28245.8772</v>
      </c>
      <c r="M96" s="61">
        <f t="shared" si="21"/>
        <v>29.929615518594517</v>
      </c>
      <c r="N96" s="52">
        <v>171142.915</v>
      </c>
      <c r="O96" s="53">
        <f t="shared" si="23"/>
        <v>265517.2553</v>
      </c>
      <c r="BC96" s="3"/>
      <c r="BG96" s="4"/>
    </row>
    <row r="97" spans="1:59" ht="12" customHeight="1">
      <c r="A97" s="45"/>
      <c r="B97" s="7" t="s">
        <v>5</v>
      </c>
      <c r="C97" s="11" t="s">
        <v>64</v>
      </c>
      <c r="D97" s="52">
        <v>62240.9436</v>
      </c>
      <c r="E97" s="61">
        <f t="shared" si="15"/>
        <v>33.371871595119735</v>
      </c>
      <c r="F97" s="52">
        <v>48309.6834</v>
      </c>
      <c r="G97" s="61">
        <f t="shared" si="16"/>
        <v>25.902315388831727</v>
      </c>
      <c r="H97" s="52">
        <v>15334.3804</v>
      </c>
      <c r="I97" s="61">
        <f t="shared" si="19"/>
        <v>8.221870429668757</v>
      </c>
      <c r="J97" s="52">
        <f t="shared" si="22"/>
        <v>125885.0074</v>
      </c>
      <c r="K97" s="61">
        <f t="shared" si="20"/>
        <v>67.4960574136202</v>
      </c>
      <c r="L97" s="52">
        <v>60622.1935</v>
      </c>
      <c r="M97" s="61">
        <f t="shared" si="21"/>
        <v>32.503942586379786</v>
      </c>
      <c r="N97" s="52">
        <v>248643.532</v>
      </c>
      <c r="O97" s="53">
        <f t="shared" si="23"/>
        <v>435150.7329</v>
      </c>
      <c r="BC97" s="3"/>
      <c r="BG97" s="4"/>
    </row>
    <row r="98" spans="1:59" ht="12" customHeight="1">
      <c r="A98" s="45"/>
      <c r="B98" s="7"/>
      <c r="C98" s="11" t="s">
        <v>65</v>
      </c>
      <c r="D98" s="52">
        <v>22528.8032</v>
      </c>
      <c r="E98" s="61">
        <f t="shared" si="15"/>
        <v>18.75594167951623</v>
      </c>
      <c r="F98" s="52">
        <v>19169.5301</v>
      </c>
      <c r="G98" s="61">
        <f t="shared" si="16"/>
        <v>15.959240505919595</v>
      </c>
      <c r="H98" s="52">
        <v>44487.53</v>
      </c>
      <c r="I98" s="61">
        <f t="shared" si="19"/>
        <v>37.03727671364845</v>
      </c>
      <c r="J98" s="52">
        <f t="shared" si="22"/>
        <v>86185.8633</v>
      </c>
      <c r="K98" s="61">
        <f t="shared" si="20"/>
        <v>71.75245889908427</v>
      </c>
      <c r="L98" s="52">
        <v>33929.6904</v>
      </c>
      <c r="M98" s="61">
        <f t="shared" si="21"/>
        <v>28.24754110091573</v>
      </c>
      <c r="N98" s="52">
        <v>120041.4456</v>
      </c>
      <c r="O98" s="53">
        <f t="shared" si="23"/>
        <v>240156.9993</v>
      </c>
      <c r="BC98" s="3"/>
      <c r="BG98" s="4"/>
    </row>
    <row r="99" spans="1:59" ht="12" customHeight="1">
      <c r="A99" s="45"/>
      <c r="B99" s="7"/>
      <c r="C99" s="11" t="s">
        <v>66</v>
      </c>
      <c r="D99" s="52">
        <v>114114.1</v>
      </c>
      <c r="E99" s="61">
        <f t="shared" si="15"/>
        <v>47.94824835473867</v>
      </c>
      <c r="F99" s="52">
        <v>90238.8646</v>
      </c>
      <c r="G99" s="61">
        <f t="shared" si="16"/>
        <v>37.91639675632052</v>
      </c>
      <c r="H99" s="52">
        <v>18809.5057</v>
      </c>
      <c r="I99" s="61">
        <f t="shared" si="19"/>
        <v>7.903342801051516</v>
      </c>
      <c r="J99" s="52">
        <f>SUM(D99,F99,H99)</f>
        <v>223162.47030000002</v>
      </c>
      <c r="K99" s="61">
        <f t="shared" si="20"/>
        <v>93.76798791211073</v>
      </c>
      <c r="L99" s="52">
        <v>14831.8338</v>
      </c>
      <c r="M99" s="61">
        <f t="shared" si="21"/>
        <v>6.232012087889292</v>
      </c>
      <c r="N99" s="52">
        <v>28708.9347</v>
      </c>
      <c r="O99" s="53">
        <f>SUM(J99,L99,N99)</f>
        <v>266703.2388</v>
      </c>
      <c r="BC99" s="3"/>
      <c r="BG99" s="4"/>
    </row>
    <row r="100" spans="1:59" ht="12" customHeight="1">
      <c r="A100" s="45"/>
      <c r="B100" s="7"/>
      <c r="C100" s="11" t="s">
        <v>39</v>
      </c>
      <c r="D100" s="52">
        <v>134559.9382</v>
      </c>
      <c r="E100" s="61">
        <f t="shared" si="15"/>
        <v>43.837129309308864</v>
      </c>
      <c r="F100" s="52">
        <v>82922.8823</v>
      </c>
      <c r="G100" s="61">
        <f t="shared" si="16"/>
        <v>27.01473531210123</v>
      </c>
      <c r="H100" s="52">
        <v>33843.4541</v>
      </c>
      <c r="I100" s="61">
        <f t="shared" si="19"/>
        <v>11.025568928623061</v>
      </c>
      <c r="J100" s="52">
        <f>SUM(D100,F100,H100)</f>
        <v>251326.2746</v>
      </c>
      <c r="K100" s="61">
        <f t="shared" si="20"/>
        <v>81.87743355003315</v>
      </c>
      <c r="L100" s="52">
        <v>55627.9907</v>
      </c>
      <c r="M100" s="61">
        <f t="shared" si="21"/>
        <v>18.122566449966836</v>
      </c>
      <c r="N100" s="52">
        <v>159615.5064</v>
      </c>
      <c r="O100" s="53">
        <f>SUM(J100,L100,N100)</f>
        <v>466569.77170000004</v>
      </c>
      <c r="BC100" s="3"/>
      <c r="BG100" s="4"/>
    </row>
    <row r="101" spans="1:59" ht="12" customHeight="1">
      <c r="A101" s="45"/>
      <c r="B101" s="7"/>
      <c r="C101" s="11" t="s">
        <v>67</v>
      </c>
      <c r="D101" s="52">
        <v>4954.9012</v>
      </c>
      <c r="E101" s="61">
        <f t="shared" si="15"/>
        <v>11.029574502785493</v>
      </c>
      <c r="F101" s="52">
        <v>19322.3001</v>
      </c>
      <c r="G101" s="61">
        <f t="shared" si="16"/>
        <v>43.01130131880927</v>
      </c>
      <c r="H101" s="52">
        <v>3685.7522</v>
      </c>
      <c r="I101" s="61">
        <f t="shared" si="19"/>
        <v>8.20445793928354</v>
      </c>
      <c r="J101" s="52">
        <f t="shared" si="22"/>
        <v>27962.9535</v>
      </c>
      <c r="K101" s="61">
        <f t="shared" si="20"/>
        <v>62.245333760878296</v>
      </c>
      <c r="L101" s="52">
        <v>16960.8212</v>
      </c>
      <c r="M101" s="61">
        <f t="shared" si="21"/>
        <v>37.75466623912171</v>
      </c>
      <c r="N101" s="52">
        <v>33048.3624</v>
      </c>
      <c r="O101" s="53">
        <f t="shared" si="23"/>
        <v>77972.13709999999</v>
      </c>
      <c r="BC101" s="3"/>
      <c r="BG101" s="4"/>
    </row>
    <row r="102" spans="1:59" ht="12" customHeight="1">
      <c r="A102" s="45"/>
      <c r="B102" s="7"/>
      <c r="C102" s="11" t="s">
        <v>40</v>
      </c>
      <c r="D102" s="52">
        <v>62835.4908</v>
      </c>
      <c r="E102" s="61">
        <f t="shared" si="15"/>
        <v>31.612561938384626</v>
      </c>
      <c r="F102" s="52">
        <v>19935.3753</v>
      </c>
      <c r="G102" s="61">
        <f t="shared" si="16"/>
        <v>10.029495726262283</v>
      </c>
      <c r="H102" s="52">
        <v>70037.7898</v>
      </c>
      <c r="I102" s="61">
        <f t="shared" si="19"/>
        <v>35.23604160469234</v>
      </c>
      <c r="J102" s="52">
        <f t="shared" si="22"/>
        <v>152808.6559</v>
      </c>
      <c r="K102" s="61">
        <f t="shared" si="20"/>
        <v>76.87809926933926</v>
      </c>
      <c r="L102" s="52">
        <v>45958.818</v>
      </c>
      <c r="M102" s="61">
        <f t="shared" si="21"/>
        <v>23.12190073066074</v>
      </c>
      <c r="N102" s="52">
        <v>40040.1009</v>
      </c>
      <c r="O102" s="53">
        <f t="shared" si="23"/>
        <v>238807.5748</v>
      </c>
      <c r="BC102" s="3"/>
      <c r="BG102" s="4"/>
    </row>
    <row r="103" spans="1:59" ht="12" customHeight="1">
      <c r="A103" s="45"/>
      <c r="B103" s="7"/>
      <c r="C103" s="12" t="s">
        <v>68</v>
      </c>
      <c r="D103" s="52">
        <v>32639.1693</v>
      </c>
      <c r="E103" s="61">
        <f t="shared" si="15"/>
        <v>27.536910966876675</v>
      </c>
      <c r="F103" s="52">
        <v>46137.4818</v>
      </c>
      <c r="G103" s="61">
        <f t="shared" si="16"/>
        <v>38.92512449949187</v>
      </c>
      <c r="H103" s="52">
        <v>12564.4587</v>
      </c>
      <c r="I103" s="61">
        <f t="shared" si="19"/>
        <v>10.600342716715497</v>
      </c>
      <c r="J103" s="52">
        <f t="shared" si="22"/>
        <v>91341.1098</v>
      </c>
      <c r="K103" s="61">
        <f t="shared" si="20"/>
        <v>77.06237818308406</v>
      </c>
      <c r="L103" s="52">
        <v>27187.6872</v>
      </c>
      <c r="M103" s="61">
        <f t="shared" si="21"/>
        <v>22.937621816915932</v>
      </c>
      <c r="N103" s="52">
        <v>261114.7203</v>
      </c>
      <c r="O103" s="53">
        <f t="shared" si="23"/>
        <v>379643.5173</v>
      </c>
      <c r="BC103" s="3"/>
      <c r="BG103" s="4"/>
    </row>
    <row r="104" spans="1:59" ht="12" customHeight="1">
      <c r="A104" s="45"/>
      <c r="B104" s="9"/>
      <c r="C104" s="13" t="s">
        <v>2</v>
      </c>
      <c r="D104" s="54">
        <f>SUM(D80:D103)</f>
        <v>1723252.4788000002</v>
      </c>
      <c r="E104" s="62">
        <f t="shared" si="15"/>
        <v>29.130738460684096</v>
      </c>
      <c r="F104" s="54">
        <f>SUM(F80:F103)</f>
        <v>2156208.3145000003</v>
      </c>
      <c r="G104" s="62">
        <f t="shared" si="16"/>
        <v>36.44964463953161</v>
      </c>
      <c r="H104" s="54">
        <f>SUM(H80:H103)</f>
        <v>850151.3183000002</v>
      </c>
      <c r="I104" s="62">
        <f t="shared" si="19"/>
        <v>14.371391313853657</v>
      </c>
      <c r="J104" s="54">
        <f>SUM(J80:J103)</f>
        <v>4729612.111599999</v>
      </c>
      <c r="K104" s="62">
        <f t="shared" si="20"/>
        <v>79.95177441406933</v>
      </c>
      <c r="L104" s="54">
        <f>SUM(L80:L103)</f>
        <v>1185969.0575</v>
      </c>
      <c r="M104" s="62">
        <f t="shared" si="21"/>
        <v>20.048225585930616</v>
      </c>
      <c r="N104" s="54">
        <f>SUM(N80:N103)</f>
        <v>3344514.3942000004</v>
      </c>
      <c r="O104" s="55">
        <f>SUM(O80:O103)</f>
        <v>9260095.563300002</v>
      </c>
      <c r="BC104" s="3"/>
      <c r="BG104" s="4"/>
    </row>
    <row r="105" spans="1:59" ht="12" customHeight="1">
      <c r="A105" s="45"/>
      <c r="B105" s="5"/>
      <c r="C105" s="14" t="s">
        <v>41</v>
      </c>
      <c r="D105" s="52">
        <v>2412.5083</v>
      </c>
      <c r="E105" s="61">
        <f t="shared" si="15"/>
        <v>8.119124420211534</v>
      </c>
      <c r="F105" s="52">
        <v>9576.4939</v>
      </c>
      <c r="G105" s="61">
        <f t="shared" si="16"/>
        <v>32.22900641771752</v>
      </c>
      <c r="H105" s="52">
        <v>30.7024</v>
      </c>
      <c r="I105" s="61">
        <f t="shared" si="19"/>
        <v>0.10332673491697526</v>
      </c>
      <c r="J105" s="52">
        <f aca="true" t="shared" si="24" ref="J105:J120">SUM(D105,F105,H105)</f>
        <v>12019.7046</v>
      </c>
      <c r="K105" s="61">
        <f t="shared" si="20"/>
        <v>40.45145757284603</v>
      </c>
      <c r="L105" s="52">
        <v>17694.1928</v>
      </c>
      <c r="M105" s="61">
        <f t="shared" si="21"/>
        <v>59.548542427153976</v>
      </c>
      <c r="N105" s="52">
        <v>10991.0811</v>
      </c>
      <c r="O105" s="53">
        <f aca="true" t="shared" si="25" ref="O105:O120">SUM(J105,L105,N105)</f>
        <v>40704.9785</v>
      </c>
      <c r="BC105" s="3"/>
      <c r="BG105" s="4"/>
    </row>
    <row r="106" spans="1:59" ht="12" customHeight="1">
      <c r="A106" s="45"/>
      <c r="B106" s="7"/>
      <c r="C106" s="11" t="s">
        <v>42</v>
      </c>
      <c r="D106" s="52">
        <v>12243.1894</v>
      </c>
      <c r="E106" s="61">
        <f t="shared" si="15"/>
        <v>23.368316865687884</v>
      </c>
      <c r="F106" s="52">
        <v>16541.9589</v>
      </c>
      <c r="G106" s="61">
        <f t="shared" si="16"/>
        <v>31.573287362064818</v>
      </c>
      <c r="H106" s="52">
        <v>45.4273</v>
      </c>
      <c r="I106" s="61">
        <f t="shared" si="19"/>
        <v>0.08670612746974767</v>
      </c>
      <c r="J106" s="52">
        <f t="shared" si="24"/>
        <v>28830.5756</v>
      </c>
      <c r="K106" s="61">
        <f t="shared" si="20"/>
        <v>55.028310355222445</v>
      </c>
      <c r="L106" s="52">
        <v>23561.6847</v>
      </c>
      <c r="M106" s="61">
        <f t="shared" si="21"/>
        <v>44.97168964477755</v>
      </c>
      <c r="N106" s="52">
        <v>16903.6402</v>
      </c>
      <c r="O106" s="53">
        <f t="shared" si="25"/>
        <v>69295.9005</v>
      </c>
      <c r="BC106" s="3"/>
      <c r="BG106" s="4"/>
    </row>
    <row r="107" spans="1:59" ht="12" customHeight="1">
      <c r="A107" s="45"/>
      <c r="B107" s="7"/>
      <c r="C107" s="11" t="s">
        <v>43</v>
      </c>
      <c r="D107" s="52">
        <v>43246.1651</v>
      </c>
      <c r="E107" s="61">
        <f t="shared" si="15"/>
        <v>16.21547112411026</v>
      </c>
      <c r="F107" s="52">
        <v>73625.1417</v>
      </c>
      <c r="G107" s="61">
        <f t="shared" si="16"/>
        <v>27.60629425717278</v>
      </c>
      <c r="H107" s="52">
        <v>28755.1808</v>
      </c>
      <c r="I107" s="61">
        <f t="shared" si="19"/>
        <v>10.781968825507946</v>
      </c>
      <c r="J107" s="52">
        <f t="shared" si="24"/>
        <v>145626.4876</v>
      </c>
      <c r="K107" s="61">
        <f t="shared" si="20"/>
        <v>54.60373420679099</v>
      </c>
      <c r="L107" s="52">
        <v>121070.4512</v>
      </c>
      <c r="M107" s="61">
        <f t="shared" si="21"/>
        <v>45.396265793209025</v>
      </c>
      <c r="N107" s="52">
        <v>267597.8932</v>
      </c>
      <c r="O107" s="53">
        <f t="shared" si="25"/>
        <v>534294.8319999999</v>
      </c>
      <c r="BC107" s="3"/>
      <c r="BG107" s="4"/>
    </row>
    <row r="108" spans="1:59" ht="12" customHeight="1">
      <c r="A108" s="45"/>
      <c r="B108" s="7" t="s">
        <v>6</v>
      </c>
      <c r="C108" s="11" t="s">
        <v>69</v>
      </c>
      <c r="D108" s="52">
        <v>83618.6011</v>
      </c>
      <c r="E108" s="61">
        <f t="shared" si="15"/>
        <v>19.25564159490287</v>
      </c>
      <c r="F108" s="52">
        <v>92725.9581</v>
      </c>
      <c r="G108" s="61">
        <f t="shared" si="16"/>
        <v>21.352878333641254</v>
      </c>
      <c r="H108" s="52">
        <v>125436.3708</v>
      </c>
      <c r="I108" s="61">
        <f t="shared" si="19"/>
        <v>28.88541266316568</v>
      </c>
      <c r="J108" s="52">
        <f t="shared" si="24"/>
        <v>301780.93000000005</v>
      </c>
      <c r="K108" s="61">
        <f t="shared" si="20"/>
        <v>69.49393259170982</v>
      </c>
      <c r="L108" s="52">
        <v>132474.1463</v>
      </c>
      <c r="M108" s="61">
        <f t="shared" si="21"/>
        <v>30.50606740829019</v>
      </c>
      <c r="N108" s="52">
        <v>479289.2207</v>
      </c>
      <c r="O108" s="53">
        <f t="shared" si="25"/>
        <v>913544.297</v>
      </c>
      <c r="BC108" s="3"/>
      <c r="BG108" s="4"/>
    </row>
    <row r="109" spans="1:59" ht="12" customHeight="1">
      <c r="A109" s="45"/>
      <c r="B109" s="7"/>
      <c r="C109" s="11" t="s">
        <v>44</v>
      </c>
      <c r="D109" s="52">
        <v>384424.4932</v>
      </c>
      <c r="E109" s="61">
        <f aca="true" t="shared" si="26" ref="E109:E130">IF($O109-$N109=0,"",D109/($O109-$N109)*100)</f>
        <v>42.40461986599734</v>
      </c>
      <c r="F109" s="52">
        <v>92929.1643</v>
      </c>
      <c r="G109" s="61">
        <f aca="true" t="shared" si="27" ref="G109:G130">IF($O109-$N109=0,"",F109/($O109-$N109)*100)</f>
        <v>10.250714916221968</v>
      </c>
      <c r="H109" s="52">
        <v>263814.8321</v>
      </c>
      <c r="I109" s="61">
        <f t="shared" si="19"/>
        <v>29.100559064513874</v>
      </c>
      <c r="J109" s="52">
        <f t="shared" si="24"/>
        <v>741168.4896</v>
      </c>
      <c r="K109" s="61">
        <f t="shared" si="20"/>
        <v>81.75589384673317</v>
      </c>
      <c r="L109" s="52">
        <v>165394.2727</v>
      </c>
      <c r="M109" s="61">
        <f t="shared" si="21"/>
        <v>18.244106153266827</v>
      </c>
      <c r="N109" s="52">
        <v>831363.9325</v>
      </c>
      <c r="O109" s="53">
        <f t="shared" si="25"/>
        <v>1737926.6948</v>
      </c>
      <c r="BC109" s="3"/>
      <c r="BG109" s="4"/>
    </row>
    <row r="110" spans="1:59" ht="12" customHeight="1">
      <c r="A110" s="45"/>
      <c r="B110" s="7"/>
      <c r="C110" s="11" t="s">
        <v>45</v>
      </c>
      <c r="D110" s="52">
        <v>175863.6474</v>
      </c>
      <c r="E110" s="61">
        <f t="shared" si="26"/>
        <v>21.283001453772513</v>
      </c>
      <c r="F110" s="52">
        <v>274456.9956</v>
      </c>
      <c r="G110" s="61">
        <f t="shared" si="27"/>
        <v>33.21475883567304</v>
      </c>
      <c r="H110" s="52">
        <v>55244.1456</v>
      </c>
      <c r="I110" s="61">
        <f t="shared" si="19"/>
        <v>6.685641111735639</v>
      </c>
      <c r="J110" s="52">
        <f t="shared" si="24"/>
        <v>505564.7886</v>
      </c>
      <c r="K110" s="61">
        <f t="shared" si="20"/>
        <v>61.18340140118119</v>
      </c>
      <c r="L110" s="52">
        <v>320745.5783</v>
      </c>
      <c r="M110" s="61">
        <f t="shared" si="21"/>
        <v>38.816598598818814</v>
      </c>
      <c r="N110" s="52">
        <v>1151000.0039</v>
      </c>
      <c r="O110" s="53">
        <f t="shared" si="25"/>
        <v>1977310.3708</v>
      </c>
      <c r="BC110" s="3"/>
      <c r="BG110" s="4"/>
    </row>
    <row r="111" spans="1:59" ht="12" customHeight="1">
      <c r="A111" s="45"/>
      <c r="B111" s="7"/>
      <c r="C111" s="11" t="s">
        <v>46</v>
      </c>
      <c r="D111" s="52">
        <v>86830.839</v>
      </c>
      <c r="E111" s="61">
        <f t="shared" si="26"/>
        <v>15.783961907018845</v>
      </c>
      <c r="F111" s="52">
        <v>209276.4914</v>
      </c>
      <c r="G111" s="61">
        <f t="shared" si="27"/>
        <v>38.04192388711292</v>
      </c>
      <c r="H111" s="52">
        <v>48750.8417</v>
      </c>
      <c r="I111" s="61">
        <f t="shared" si="19"/>
        <v>8.861844906599437</v>
      </c>
      <c r="J111" s="52">
        <f t="shared" si="24"/>
        <v>344858.17209999997</v>
      </c>
      <c r="K111" s="61">
        <f t="shared" si="20"/>
        <v>62.6877307007312</v>
      </c>
      <c r="L111" s="52">
        <v>205262.5106</v>
      </c>
      <c r="M111" s="61">
        <f t="shared" si="21"/>
        <v>37.3122692992688</v>
      </c>
      <c r="N111" s="52">
        <v>282372.385</v>
      </c>
      <c r="O111" s="53">
        <f t="shared" si="25"/>
        <v>832493.0677</v>
      </c>
      <c r="BC111" s="3"/>
      <c r="BG111" s="4"/>
    </row>
    <row r="112" spans="1:59" ht="12" customHeight="1">
      <c r="A112" s="45"/>
      <c r="B112" s="7"/>
      <c r="C112" s="11" t="s">
        <v>47</v>
      </c>
      <c r="D112" s="52">
        <v>270562.2288</v>
      </c>
      <c r="E112" s="61">
        <f t="shared" si="26"/>
        <v>37.58657871048307</v>
      </c>
      <c r="F112" s="52">
        <v>37090.2524</v>
      </c>
      <c r="G112" s="61">
        <f t="shared" si="27"/>
        <v>5.152587992076311</v>
      </c>
      <c r="H112" s="52">
        <v>1082.446</v>
      </c>
      <c r="I112" s="61">
        <f t="shared" si="19"/>
        <v>0.1503736939161685</v>
      </c>
      <c r="J112" s="52">
        <f t="shared" si="24"/>
        <v>308734.9272</v>
      </c>
      <c r="K112" s="61">
        <f t="shared" si="20"/>
        <v>42.88954039647555</v>
      </c>
      <c r="L112" s="52">
        <v>411102.4139</v>
      </c>
      <c r="M112" s="61">
        <f t="shared" si="21"/>
        <v>57.110459603524454</v>
      </c>
      <c r="N112" s="52">
        <v>115701.9086</v>
      </c>
      <c r="O112" s="53">
        <f t="shared" si="25"/>
        <v>835539.2496999999</v>
      </c>
      <c r="BC112" s="3"/>
      <c r="BG112" s="4"/>
    </row>
    <row r="113" spans="1:59" ht="12" customHeight="1">
      <c r="A113" s="45"/>
      <c r="B113" s="7" t="s">
        <v>7</v>
      </c>
      <c r="C113" s="11" t="s">
        <v>48</v>
      </c>
      <c r="D113" s="52">
        <v>3716.1437</v>
      </c>
      <c r="E113" s="61">
        <f t="shared" si="26"/>
        <v>7.266834072588106</v>
      </c>
      <c r="F113" s="52">
        <v>429.5448</v>
      </c>
      <c r="G113" s="61">
        <f t="shared" si="27"/>
        <v>0.8399650391191933</v>
      </c>
      <c r="H113" s="52">
        <v>71.4528</v>
      </c>
      <c r="I113" s="61">
        <f t="shared" si="19"/>
        <v>0.13972431734053326</v>
      </c>
      <c r="J113" s="52">
        <f t="shared" si="24"/>
        <v>4217.1413</v>
      </c>
      <c r="K113" s="61">
        <f t="shared" si="20"/>
        <v>8.246523429047834</v>
      </c>
      <c r="L113" s="52">
        <v>46921.2728</v>
      </c>
      <c r="M113" s="61">
        <f t="shared" si="21"/>
        <v>91.75347657095217</v>
      </c>
      <c r="N113" s="52">
        <v>154888.1056</v>
      </c>
      <c r="O113" s="53">
        <f t="shared" si="25"/>
        <v>206026.5197</v>
      </c>
      <c r="BC113" s="3"/>
      <c r="BG113" s="4"/>
    </row>
    <row r="114" spans="1:59" ht="12" customHeight="1">
      <c r="A114" s="45"/>
      <c r="B114" s="7"/>
      <c r="C114" s="11" t="s">
        <v>49</v>
      </c>
      <c r="D114" s="52">
        <v>140136.3838</v>
      </c>
      <c r="E114" s="61">
        <f t="shared" si="26"/>
        <v>20.657014402314136</v>
      </c>
      <c r="F114" s="52">
        <v>190590.0088</v>
      </c>
      <c r="G114" s="61">
        <f t="shared" si="27"/>
        <v>28.094206871626</v>
      </c>
      <c r="H114" s="52">
        <v>17915.5249</v>
      </c>
      <c r="I114" s="61">
        <f t="shared" si="19"/>
        <v>2.6408648906802856</v>
      </c>
      <c r="J114" s="52">
        <f>SUM(D114,F114,H114)</f>
        <v>348641.91750000004</v>
      </c>
      <c r="K114" s="61">
        <f t="shared" si="20"/>
        <v>51.39208616462042</v>
      </c>
      <c r="L114" s="52">
        <v>329754.2005</v>
      </c>
      <c r="M114" s="61">
        <f t="shared" si="21"/>
        <v>48.60791383537958</v>
      </c>
      <c r="N114" s="52">
        <v>699790.2745</v>
      </c>
      <c r="O114" s="53">
        <f>SUM(J114,L114,N114)</f>
        <v>1378186.3925</v>
      </c>
      <c r="BC114" s="3"/>
      <c r="BG114" s="4"/>
    </row>
    <row r="115" spans="1:59" ht="12" customHeight="1">
      <c r="A115" s="45"/>
      <c r="B115" s="7"/>
      <c r="C115" s="11" t="s">
        <v>50</v>
      </c>
      <c r="D115" s="52">
        <v>41421.8913</v>
      </c>
      <c r="E115" s="61">
        <f t="shared" si="26"/>
        <v>5.273002735227834</v>
      </c>
      <c r="F115" s="52">
        <v>623352.5153</v>
      </c>
      <c r="G115" s="61">
        <f t="shared" si="27"/>
        <v>79.352714591959</v>
      </c>
      <c r="H115" s="52">
        <v>48201.6775</v>
      </c>
      <c r="I115" s="61">
        <f t="shared" si="19"/>
        <v>6.136068859320045</v>
      </c>
      <c r="J115" s="52">
        <f>SUM(D115,F115,H115)</f>
        <v>712976.0841</v>
      </c>
      <c r="K115" s="61">
        <f t="shared" si="20"/>
        <v>90.76178618650688</v>
      </c>
      <c r="L115" s="52">
        <v>72570.4703</v>
      </c>
      <c r="M115" s="61">
        <f t="shared" si="21"/>
        <v>9.238213813493115</v>
      </c>
      <c r="N115" s="52">
        <v>126444.2473</v>
      </c>
      <c r="O115" s="53">
        <f>SUM(J115,L115,N115)</f>
        <v>911990.8017000001</v>
      </c>
      <c r="BC115" s="3"/>
      <c r="BG115" s="4"/>
    </row>
    <row r="116" spans="1:59" ht="12" customHeight="1">
      <c r="A116" s="45"/>
      <c r="B116" s="7"/>
      <c r="C116" s="11" t="s">
        <v>51</v>
      </c>
      <c r="D116" s="52">
        <v>72158.1821</v>
      </c>
      <c r="E116" s="61">
        <f t="shared" si="26"/>
        <v>9.835977983906789</v>
      </c>
      <c r="F116" s="52">
        <v>85364.2008</v>
      </c>
      <c r="G116" s="61">
        <f t="shared" si="27"/>
        <v>11.63610799561147</v>
      </c>
      <c r="H116" s="52">
        <v>8492.0631</v>
      </c>
      <c r="I116" s="61">
        <f t="shared" si="19"/>
        <v>1.1575644404925665</v>
      </c>
      <c r="J116" s="52">
        <f>SUM(D116,F116,H116)</f>
        <v>166014.44600000003</v>
      </c>
      <c r="K116" s="61">
        <f t="shared" si="20"/>
        <v>22.629650420010826</v>
      </c>
      <c r="L116" s="52">
        <v>567600.2715</v>
      </c>
      <c r="M116" s="61">
        <f t="shared" si="21"/>
        <v>77.37034957998917</v>
      </c>
      <c r="N116" s="52">
        <v>494675.2838</v>
      </c>
      <c r="O116" s="53">
        <f>SUM(J116,L116,N116)</f>
        <v>1228290.0013000001</v>
      </c>
      <c r="BC116" s="3"/>
      <c r="BG116" s="4"/>
    </row>
    <row r="117" spans="1:59" ht="12" customHeight="1">
      <c r="A117" s="45"/>
      <c r="B117" s="7"/>
      <c r="C117" s="11" t="s">
        <v>52</v>
      </c>
      <c r="D117" s="52">
        <v>38487.215</v>
      </c>
      <c r="E117" s="61">
        <f t="shared" si="26"/>
        <v>12.940687525106403</v>
      </c>
      <c r="F117" s="52">
        <v>123044.0174</v>
      </c>
      <c r="G117" s="61">
        <f t="shared" si="27"/>
        <v>41.37150950015883</v>
      </c>
      <c r="H117" s="52">
        <v>20298.8698</v>
      </c>
      <c r="I117" s="61">
        <f t="shared" si="19"/>
        <v>6.825158203694892</v>
      </c>
      <c r="J117" s="52">
        <f t="shared" si="24"/>
        <v>181830.10219999996</v>
      </c>
      <c r="K117" s="61">
        <f t="shared" si="20"/>
        <v>61.13735522896011</v>
      </c>
      <c r="L117" s="52">
        <v>115582.3415</v>
      </c>
      <c r="M117" s="61">
        <f t="shared" si="21"/>
        <v>38.862644771039896</v>
      </c>
      <c r="N117" s="52">
        <v>171294.089</v>
      </c>
      <c r="O117" s="53">
        <f t="shared" si="25"/>
        <v>468706.5327</v>
      </c>
      <c r="BC117" s="3"/>
      <c r="BG117" s="4"/>
    </row>
    <row r="118" spans="1:59" ht="12" customHeight="1">
      <c r="A118" s="45"/>
      <c r="B118" s="7" t="s">
        <v>8</v>
      </c>
      <c r="C118" s="11" t="s">
        <v>53</v>
      </c>
      <c r="D118" s="52">
        <v>56681.0567</v>
      </c>
      <c r="E118" s="61">
        <f t="shared" si="26"/>
        <v>20.0610967148409</v>
      </c>
      <c r="F118" s="52">
        <v>44396.3951</v>
      </c>
      <c r="G118" s="61">
        <f t="shared" si="27"/>
        <v>15.713192868039611</v>
      </c>
      <c r="H118" s="52">
        <v>34946.6532</v>
      </c>
      <c r="I118" s="61">
        <f t="shared" si="19"/>
        <v>12.36865066605585</v>
      </c>
      <c r="J118" s="52">
        <f t="shared" si="24"/>
        <v>136024.105</v>
      </c>
      <c r="K118" s="61">
        <f t="shared" si="20"/>
        <v>48.14294024893636</v>
      </c>
      <c r="L118" s="52">
        <v>146518.0586</v>
      </c>
      <c r="M118" s="61">
        <f t="shared" si="21"/>
        <v>51.85705975106365</v>
      </c>
      <c r="N118" s="52">
        <v>426404.0629</v>
      </c>
      <c r="O118" s="53">
        <f t="shared" si="25"/>
        <v>708946.2265</v>
      </c>
      <c r="BC118" s="3"/>
      <c r="BG118" s="4"/>
    </row>
    <row r="119" spans="1:59" ht="12" customHeight="1">
      <c r="A119" s="45"/>
      <c r="B119" s="7"/>
      <c r="C119" s="11" t="s">
        <v>54</v>
      </c>
      <c r="D119" s="52">
        <v>138585.5311</v>
      </c>
      <c r="E119" s="61">
        <f t="shared" si="26"/>
        <v>37.50811963709088</v>
      </c>
      <c r="F119" s="52">
        <v>138884.0923</v>
      </c>
      <c r="G119" s="61">
        <f t="shared" si="27"/>
        <v>37.58892510877113</v>
      </c>
      <c r="H119" s="52">
        <v>40146.3663</v>
      </c>
      <c r="I119" s="61">
        <f t="shared" si="19"/>
        <v>10.865598293145869</v>
      </c>
      <c r="J119" s="52">
        <f t="shared" si="24"/>
        <v>317615.9897</v>
      </c>
      <c r="K119" s="61">
        <f t="shared" si="20"/>
        <v>85.96264303900787</v>
      </c>
      <c r="L119" s="52">
        <v>51865.4251</v>
      </c>
      <c r="M119" s="61">
        <f t="shared" si="21"/>
        <v>14.037356960992128</v>
      </c>
      <c r="N119" s="52">
        <v>40826.5847</v>
      </c>
      <c r="O119" s="53">
        <f t="shared" si="25"/>
        <v>410307.9995</v>
      </c>
      <c r="BC119" s="3"/>
      <c r="BG119" s="4"/>
    </row>
    <row r="120" spans="1:59" ht="12" customHeight="1">
      <c r="A120" s="45"/>
      <c r="B120" s="7"/>
      <c r="C120" s="12" t="s">
        <v>55</v>
      </c>
      <c r="D120" s="56">
        <v>173891.2663</v>
      </c>
      <c r="E120" s="61">
        <f t="shared" si="26"/>
        <v>27.671389224524106</v>
      </c>
      <c r="F120" s="56">
        <v>229191.2585</v>
      </c>
      <c r="G120" s="61">
        <f t="shared" si="27"/>
        <v>36.47129988616351</v>
      </c>
      <c r="H120" s="56">
        <v>66019.2229</v>
      </c>
      <c r="I120" s="61">
        <f t="shared" si="19"/>
        <v>10.505666282369898</v>
      </c>
      <c r="J120" s="52">
        <f t="shared" si="24"/>
        <v>469101.7477</v>
      </c>
      <c r="K120" s="61">
        <f t="shared" si="20"/>
        <v>74.64835539305751</v>
      </c>
      <c r="L120" s="56">
        <v>159313.6343</v>
      </c>
      <c r="M120" s="61">
        <f t="shared" si="21"/>
        <v>25.351644606942486</v>
      </c>
      <c r="N120" s="56">
        <v>671824.5226</v>
      </c>
      <c r="O120" s="57">
        <f t="shared" si="25"/>
        <v>1300239.9046</v>
      </c>
      <c r="BC120" s="3"/>
      <c r="BG120" s="4"/>
    </row>
    <row r="121" spans="1:59" ht="12" customHeight="1">
      <c r="A121" s="45"/>
      <c r="B121" s="9"/>
      <c r="C121" s="15" t="s">
        <v>2</v>
      </c>
      <c r="D121" s="56">
        <f>SUM(D105:D120)</f>
        <v>1724279.3423000001</v>
      </c>
      <c r="E121" s="62">
        <f t="shared" si="26"/>
        <v>22.650820596288344</v>
      </c>
      <c r="F121" s="56">
        <f>SUM(F105:F120)</f>
        <v>2241474.4893</v>
      </c>
      <c r="G121" s="62">
        <f t="shared" si="27"/>
        <v>29.44490215870015</v>
      </c>
      <c r="H121" s="56">
        <f>SUM(H105:H120)</f>
        <v>759251.7772000001</v>
      </c>
      <c r="I121" s="62">
        <f t="shared" si="19"/>
        <v>9.973833920570245</v>
      </c>
      <c r="J121" s="54">
        <f>SUM(J105:J120)</f>
        <v>4725005.6088000005</v>
      </c>
      <c r="K121" s="62">
        <f t="shared" si="20"/>
        <v>62.069556675558744</v>
      </c>
      <c r="L121" s="56">
        <f>SUM(L105:L120)</f>
        <v>2887430.9251</v>
      </c>
      <c r="M121" s="62">
        <f t="shared" si="21"/>
        <v>37.930443324441256</v>
      </c>
      <c r="N121" s="56">
        <f>SUM(N105:N120)</f>
        <v>5941367.235599999</v>
      </c>
      <c r="O121" s="57">
        <f>SUM(O105:O120)</f>
        <v>13553803.7695</v>
      </c>
      <c r="BC121" s="3"/>
      <c r="BG121" s="4"/>
    </row>
    <row r="122" spans="1:59" ht="12" customHeight="1">
      <c r="A122" s="45"/>
      <c r="B122" s="7"/>
      <c r="C122" s="8" t="s">
        <v>70</v>
      </c>
      <c r="D122" s="50">
        <v>476287.4039</v>
      </c>
      <c r="E122" s="60">
        <f t="shared" si="26"/>
        <v>51.46194310871589</v>
      </c>
      <c r="F122" s="50">
        <v>244574.9295</v>
      </c>
      <c r="G122" s="60">
        <f t="shared" si="27"/>
        <v>26.425853391642047</v>
      </c>
      <c r="H122" s="50">
        <v>73183.5276</v>
      </c>
      <c r="I122" s="60">
        <f t="shared" si="19"/>
        <v>7.907340196292643</v>
      </c>
      <c r="J122" s="52">
        <f aca="true" t="shared" si="28" ref="J122:J128">SUM(D122,F122,H122)</f>
        <v>794045.861</v>
      </c>
      <c r="K122" s="60">
        <f t="shared" si="20"/>
        <v>85.79513669665059</v>
      </c>
      <c r="L122" s="50">
        <v>131467.9753</v>
      </c>
      <c r="M122" s="60">
        <f t="shared" si="21"/>
        <v>14.204863303349406</v>
      </c>
      <c r="N122" s="50">
        <v>563965.4478</v>
      </c>
      <c r="O122" s="51">
        <f aca="true" t="shared" si="29" ref="O122:O128">SUM(J122,L122,N122)</f>
        <v>1489479.2841</v>
      </c>
      <c r="BC122" s="3"/>
      <c r="BG122" s="4"/>
    </row>
    <row r="123" spans="1:59" ht="12" customHeight="1">
      <c r="A123" s="45"/>
      <c r="B123" s="7" t="s">
        <v>10</v>
      </c>
      <c r="C123" s="8" t="s">
        <v>71</v>
      </c>
      <c r="D123" s="52">
        <v>11360.8236</v>
      </c>
      <c r="E123" s="61">
        <f t="shared" si="26"/>
        <v>74.88907711315706</v>
      </c>
      <c r="F123" s="52">
        <v>947.1783</v>
      </c>
      <c r="G123" s="61">
        <f t="shared" si="27"/>
        <v>6.243676624695502</v>
      </c>
      <c r="H123" s="52">
        <v>738.1684</v>
      </c>
      <c r="I123" s="61">
        <f t="shared" si="19"/>
        <v>4.865910445972927</v>
      </c>
      <c r="J123" s="52">
        <f t="shared" si="28"/>
        <v>13046.1703</v>
      </c>
      <c r="K123" s="61">
        <f t="shared" si="20"/>
        <v>85.99866418382548</v>
      </c>
      <c r="L123" s="52">
        <v>2124.0308</v>
      </c>
      <c r="M123" s="61">
        <f t="shared" si="21"/>
        <v>14.001335816174512</v>
      </c>
      <c r="N123" s="52">
        <v>2554.0263</v>
      </c>
      <c r="O123" s="53">
        <f t="shared" si="29"/>
        <v>17724.2274</v>
      </c>
      <c r="BC123" s="3"/>
      <c r="BG123" s="4"/>
    </row>
    <row r="124" spans="1:59" ht="12" customHeight="1">
      <c r="A124" s="45"/>
      <c r="B124" s="7"/>
      <c r="C124" s="8" t="s">
        <v>72</v>
      </c>
      <c r="D124" s="52">
        <v>1673.9853</v>
      </c>
      <c r="E124" s="61">
        <f t="shared" si="26"/>
        <v>32.69702233571961</v>
      </c>
      <c r="F124" s="52">
        <v>788.4431</v>
      </c>
      <c r="G124" s="61">
        <f t="shared" si="27"/>
        <v>15.400219853271116</v>
      </c>
      <c r="H124" s="52">
        <v>114.2236</v>
      </c>
      <c r="I124" s="61">
        <f t="shared" si="19"/>
        <v>2.231065948109761</v>
      </c>
      <c r="J124" s="52">
        <f t="shared" si="28"/>
        <v>2576.6519999999996</v>
      </c>
      <c r="K124" s="61">
        <f t="shared" si="20"/>
        <v>50.32830813710048</v>
      </c>
      <c r="L124" s="52">
        <v>2543.0353</v>
      </c>
      <c r="M124" s="61">
        <f t="shared" si="21"/>
        <v>49.67169186289952</v>
      </c>
      <c r="N124" s="52">
        <v>1746.844</v>
      </c>
      <c r="O124" s="53">
        <f t="shared" si="29"/>
        <v>6866.5313</v>
      </c>
      <c r="BC124" s="3"/>
      <c r="BG124" s="4"/>
    </row>
    <row r="125" spans="1:59" ht="12" customHeight="1">
      <c r="A125" s="45"/>
      <c r="B125" s="7" t="s">
        <v>11</v>
      </c>
      <c r="C125" s="8" t="s">
        <v>73</v>
      </c>
      <c r="D125" s="52">
        <v>9367.4118</v>
      </c>
      <c r="E125" s="61">
        <f t="shared" si="26"/>
        <v>47.67697691233316</v>
      </c>
      <c r="F125" s="52">
        <v>6051.9776</v>
      </c>
      <c r="G125" s="61">
        <f t="shared" si="27"/>
        <v>30.80253142166307</v>
      </c>
      <c r="H125" s="52">
        <v>461.9473</v>
      </c>
      <c r="I125" s="61">
        <f t="shared" si="19"/>
        <v>2.3511564589073193</v>
      </c>
      <c r="J125" s="52">
        <f t="shared" si="28"/>
        <v>15881.3367</v>
      </c>
      <c r="K125" s="61">
        <f t="shared" si="20"/>
        <v>80.83066479290355</v>
      </c>
      <c r="L125" s="52">
        <v>3766.3264</v>
      </c>
      <c r="M125" s="61">
        <f t="shared" si="21"/>
        <v>19.169335207096463</v>
      </c>
      <c r="N125" s="52">
        <v>5836.4315</v>
      </c>
      <c r="O125" s="53">
        <f t="shared" si="29"/>
        <v>25484.094599999997</v>
      </c>
      <c r="BC125" s="3"/>
      <c r="BG125" s="4"/>
    </row>
    <row r="126" spans="1:59" ht="12" customHeight="1">
      <c r="A126" s="45"/>
      <c r="B126" s="7"/>
      <c r="C126" s="8" t="s">
        <v>74</v>
      </c>
      <c r="D126" s="52">
        <v>1200.8298</v>
      </c>
      <c r="E126" s="61">
        <f t="shared" si="26"/>
        <v>48.59858403882093</v>
      </c>
      <c r="F126" s="52">
        <v>428.0425</v>
      </c>
      <c r="G126" s="61">
        <f t="shared" si="27"/>
        <v>17.323237155204684</v>
      </c>
      <c r="H126" s="52">
        <v>86.2368</v>
      </c>
      <c r="I126" s="61">
        <f t="shared" si="19"/>
        <v>3.4900752563260777</v>
      </c>
      <c r="J126" s="52">
        <f t="shared" si="28"/>
        <v>1715.1091</v>
      </c>
      <c r="K126" s="61">
        <f t="shared" si="20"/>
        <v>69.41189645035169</v>
      </c>
      <c r="L126" s="52">
        <v>755.8061</v>
      </c>
      <c r="M126" s="61">
        <f t="shared" si="21"/>
        <v>30.58810354964833</v>
      </c>
      <c r="N126" s="52">
        <v>1049.3126</v>
      </c>
      <c r="O126" s="53">
        <f t="shared" si="29"/>
        <v>3520.2277999999997</v>
      </c>
      <c r="BC126" s="3"/>
      <c r="BG126" s="4"/>
    </row>
    <row r="127" spans="1:59" ht="12" customHeight="1">
      <c r="A127" s="45"/>
      <c r="B127" s="7" t="s">
        <v>5</v>
      </c>
      <c r="C127" s="8" t="s">
        <v>12</v>
      </c>
      <c r="D127" s="52">
        <v>27</v>
      </c>
      <c r="E127" s="61">
        <f t="shared" si="26"/>
        <v>75</v>
      </c>
      <c r="F127" s="52">
        <v>9</v>
      </c>
      <c r="G127" s="61">
        <f t="shared" si="27"/>
        <v>25</v>
      </c>
      <c r="H127" s="52">
        <v>0</v>
      </c>
      <c r="I127" s="61">
        <f t="shared" si="19"/>
        <v>0</v>
      </c>
      <c r="J127" s="52">
        <f t="shared" si="28"/>
        <v>36</v>
      </c>
      <c r="K127" s="61">
        <f t="shared" si="20"/>
        <v>100</v>
      </c>
      <c r="L127" s="52">
        <v>0</v>
      </c>
      <c r="M127" s="61">
        <f t="shared" si="21"/>
        <v>0</v>
      </c>
      <c r="N127" s="52">
        <v>3</v>
      </c>
      <c r="O127" s="53">
        <f t="shared" si="29"/>
        <v>39</v>
      </c>
      <c r="BC127" s="3"/>
      <c r="BG127" s="4"/>
    </row>
    <row r="128" spans="1:59" ht="12" customHeight="1">
      <c r="A128" s="45"/>
      <c r="B128" s="7"/>
      <c r="C128" s="16" t="s">
        <v>75</v>
      </c>
      <c r="D128" s="56">
        <v>30782.6035</v>
      </c>
      <c r="E128" s="63">
        <f t="shared" si="26"/>
        <v>28.629312727675867</v>
      </c>
      <c r="F128" s="56">
        <v>43354.8835</v>
      </c>
      <c r="G128" s="63">
        <f t="shared" si="27"/>
        <v>40.32214227732409</v>
      </c>
      <c r="H128" s="56">
        <v>20356.4457</v>
      </c>
      <c r="I128" s="63">
        <f t="shared" si="19"/>
        <v>18.932480807520154</v>
      </c>
      <c r="J128" s="56">
        <f t="shared" si="28"/>
        <v>94493.9327</v>
      </c>
      <c r="K128" s="63">
        <f t="shared" si="20"/>
        <v>87.88393581252011</v>
      </c>
      <c r="L128" s="56">
        <v>13027.3473</v>
      </c>
      <c r="M128" s="63">
        <f t="shared" si="21"/>
        <v>12.116064187479912</v>
      </c>
      <c r="N128" s="56">
        <v>114045.9892</v>
      </c>
      <c r="O128" s="57">
        <f t="shared" si="29"/>
        <v>221567.26919999998</v>
      </c>
      <c r="BC128" s="3"/>
      <c r="BG128" s="4"/>
    </row>
    <row r="129" spans="1:59" ht="12" customHeight="1">
      <c r="A129" s="45"/>
      <c r="B129" s="9"/>
      <c r="C129" s="15" t="s">
        <v>2</v>
      </c>
      <c r="D129" s="54">
        <f>SUM(D122:D128)</f>
        <v>530700.0579</v>
      </c>
      <c r="E129" s="62">
        <f t="shared" si="26"/>
        <v>49.34543307829582</v>
      </c>
      <c r="F129" s="54">
        <f>SUM(F122:F128)</f>
        <v>296154.45450000005</v>
      </c>
      <c r="G129" s="62">
        <f t="shared" si="27"/>
        <v>27.536966687353658</v>
      </c>
      <c r="H129" s="54">
        <f>SUM(H122:H128)</f>
        <v>94940.54939999999</v>
      </c>
      <c r="I129" s="62">
        <f t="shared" si="19"/>
        <v>8.827740749402956</v>
      </c>
      <c r="J129" s="54">
        <f>SUM(J122:J128)</f>
        <v>921795.0618</v>
      </c>
      <c r="K129" s="62">
        <f t="shared" si="20"/>
        <v>85.71014051505243</v>
      </c>
      <c r="L129" s="54">
        <f>SUM(L122:L128)</f>
        <v>153684.52119999996</v>
      </c>
      <c r="M129" s="62">
        <f t="shared" si="21"/>
        <v>14.28985948494756</v>
      </c>
      <c r="N129" s="54">
        <f>SUM(N122:N128)</f>
        <v>689201.0513999999</v>
      </c>
      <c r="O129" s="55">
        <f>SUM(O122:O128)</f>
        <v>1764680.6343999999</v>
      </c>
      <c r="BC129" s="3"/>
      <c r="BG129" s="4"/>
    </row>
    <row r="130" spans="2:59" ht="12" customHeight="1">
      <c r="B130" s="69" t="s">
        <v>9</v>
      </c>
      <c r="C130" s="70"/>
      <c r="D130" s="58">
        <f>+D79+D104+D121+D129</f>
        <v>3982617.4861</v>
      </c>
      <c r="E130" s="64">
        <f t="shared" si="26"/>
        <v>27.229804265749642</v>
      </c>
      <c r="F130" s="58">
        <f>+F79+F104+F121+F129</f>
        <v>4697337.201700001</v>
      </c>
      <c r="G130" s="64">
        <f t="shared" si="27"/>
        <v>32.11645934336751</v>
      </c>
      <c r="H130" s="58">
        <f>+H79+H104+H121+H129</f>
        <v>1708979.8477000003</v>
      </c>
      <c r="I130" s="64">
        <f t="shared" si="19"/>
        <v>11.684573502074254</v>
      </c>
      <c r="J130" s="58">
        <f>+J79+J104+J121+J129</f>
        <v>10388934.535499997</v>
      </c>
      <c r="K130" s="64">
        <f t="shared" si="20"/>
        <v>71.03083711119137</v>
      </c>
      <c r="L130" s="58">
        <f>+L79+L104+L121+L129</f>
        <v>4237015.204100001</v>
      </c>
      <c r="M130" s="64">
        <f t="shared" si="21"/>
        <v>28.96916288880859</v>
      </c>
      <c r="N130" s="58">
        <f>+N79+N104+N121+N129</f>
        <v>9989992.1609</v>
      </c>
      <c r="O130" s="59">
        <f>+O79+O104+O121+O129</f>
        <v>24615941.900500003</v>
      </c>
      <c r="BC130" s="3"/>
      <c r="BG130" s="4"/>
    </row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4">
    <mergeCell ref="L5:M6"/>
    <mergeCell ref="L70:M71"/>
    <mergeCell ref="B130:C130"/>
    <mergeCell ref="B65:C65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