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'Sheet1'!$B$2:$N$51</definedName>
  </definedNames>
  <calcPr fullCalcOnLoad="1"/>
</workbook>
</file>

<file path=xl/sharedStrings.xml><?xml version="1.0" encoding="utf-8"?>
<sst xmlns="http://schemas.openxmlformats.org/spreadsheetml/2006/main" count="69" uniqueCount="32">
  <si>
    <t>計</t>
  </si>
  <si>
    <t>指　　　　　　　定　　　　　　　あ　　　　　　　り</t>
  </si>
  <si>
    <t>指　定　な　し</t>
  </si>
  <si>
    <t>日　　単　　位</t>
  </si>
  <si>
    <t>午　前　・　午　後</t>
  </si>
  <si>
    <t>時　間　単　位</t>
  </si>
  <si>
    <t>不　明</t>
  </si>
  <si>
    <t>合　計</t>
  </si>
  <si>
    <t xml:space="preserve">到着日時指定 </t>
  </si>
  <si>
    <t>構成比</t>
  </si>
  <si>
    <t>(３日間調査　単位：件，％）</t>
  </si>
  <si>
    <t>(３日間調査　単位：トン，％）</t>
  </si>
  <si>
    <t>合　　　　　計</t>
  </si>
  <si>
    <t xml:space="preserve"> 流動ロット階層</t>
  </si>
  <si>
    <t>0.01～0.05 トン未満　</t>
  </si>
  <si>
    <t>0.05～0.1 トン未満　</t>
  </si>
  <si>
    <t>0.1～0.5 トン未満　</t>
  </si>
  <si>
    <t>0.5～1 トン未満　</t>
  </si>
  <si>
    <t>1～3 トン未満　</t>
  </si>
  <si>
    <t>3～5 トン未満　</t>
  </si>
  <si>
    <t>5～7 トン未満　</t>
  </si>
  <si>
    <t>7～10 トン未満　</t>
  </si>
  <si>
    <t>10～15 トン未満　</t>
  </si>
  <si>
    <t>15～20 トン未満　</t>
  </si>
  <si>
    <t>20～30 トン未満　</t>
  </si>
  <si>
    <t>30～50 トン未満　</t>
  </si>
  <si>
    <t>50～100 トン未満　</t>
  </si>
  <si>
    <t>100～500 トン未満　</t>
  </si>
  <si>
    <t>500～1,000 トン未満　</t>
  </si>
  <si>
    <t>1,000 トン以上　</t>
  </si>
  <si>
    <t>0.01 トン未満　</t>
  </si>
  <si>
    <t>表Ⅱ－10－６　流動ロット階層・到着日時指定の有無別流動量　－重量・件数－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</si>
</sst>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  <numFmt numFmtId="186" formatCode="#,##0.0_);\-#,##0.0_);"/>
  </numFmts>
  <fonts count="8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38" fontId="2" fillId="0" borderId="0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38" fontId="2" fillId="0" borderId="1" xfId="17" applyNumberFormat="1" applyFont="1" applyBorder="1" applyAlignment="1">
      <alignment horizontal="centerContinuous" vertical="center"/>
    </xf>
    <xf numFmtId="38" fontId="2" fillId="0" borderId="2" xfId="17" applyNumberFormat="1" applyFont="1" applyBorder="1" applyAlignment="1">
      <alignment horizontal="centerContinuous" vertical="center"/>
    </xf>
    <xf numFmtId="38" fontId="6" fillId="0" borderId="3" xfId="17" applyNumberFormat="1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vertical="center"/>
    </xf>
    <xf numFmtId="38" fontId="2" fillId="0" borderId="6" xfId="17" applyNumberFormat="1" applyFont="1" applyBorder="1" applyAlignment="1">
      <alignment horizontal="centerContinuous" vertical="center" wrapText="1"/>
    </xf>
    <xf numFmtId="38" fontId="2" fillId="0" borderId="6" xfId="17" applyNumberFormat="1" applyFont="1" applyBorder="1" applyAlignment="1">
      <alignment horizontal="centerContinuous" vertical="center"/>
    </xf>
    <xf numFmtId="38" fontId="2" fillId="0" borderId="7" xfId="17" applyNumberFormat="1" applyFont="1" applyBorder="1" applyAlignment="1">
      <alignment horizontal="centerContinuous" vertical="center" wrapText="1"/>
    </xf>
    <xf numFmtId="38" fontId="2" fillId="0" borderId="7" xfId="17" applyNumberFormat="1" applyFont="1" applyBorder="1" applyAlignment="1">
      <alignment horizontal="centerContinuous" vertical="center"/>
    </xf>
    <xf numFmtId="38" fontId="2" fillId="0" borderId="8" xfId="17" applyNumberFormat="1" applyFont="1" applyBorder="1" applyAlignment="1">
      <alignment horizontal="center" vertical="center"/>
    </xf>
    <xf numFmtId="38" fontId="2" fillId="0" borderId="9" xfId="17" applyNumberFormat="1" applyFont="1" applyBorder="1" applyAlignment="1">
      <alignment horizontal="center" vertical="center"/>
    </xf>
    <xf numFmtId="38" fontId="2" fillId="0" borderId="10" xfId="17" applyNumberFormat="1" applyFont="1" applyBorder="1" applyAlignment="1">
      <alignment horizontal="center" vertical="center"/>
    </xf>
    <xf numFmtId="38" fontId="2" fillId="0" borderId="11" xfId="17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8" fontId="2" fillId="0" borderId="15" xfId="17" applyNumberFormat="1" applyFont="1" applyBorder="1" applyAlignment="1">
      <alignment horizontal="right" vertical="center"/>
    </xf>
    <xf numFmtId="38" fontId="2" fillId="0" borderId="13" xfId="17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17" xfId="17" applyNumberFormat="1" applyFont="1" applyBorder="1" applyAlignment="1">
      <alignment horizontal="centerContinuous" vertical="center"/>
    </xf>
    <xf numFmtId="0" fontId="2" fillId="0" borderId="18" xfId="0" applyFont="1" applyBorder="1" applyAlignment="1">
      <alignment vertical="center"/>
    </xf>
    <xf numFmtId="38" fontId="2" fillId="0" borderId="7" xfId="17" applyNumberFormat="1" applyFont="1" applyBorder="1" applyAlignment="1">
      <alignment horizontal="center" vertical="center" wrapText="1"/>
    </xf>
    <xf numFmtId="38" fontId="2" fillId="0" borderId="19" xfId="17" applyNumberFormat="1" applyFont="1" applyBorder="1" applyAlignment="1">
      <alignment horizontal="center" vertical="center"/>
    </xf>
    <xf numFmtId="38" fontId="2" fillId="0" borderId="20" xfId="17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5" fontId="2" fillId="0" borderId="21" xfId="17" applyNumberFormat="1" applyFont="1" applyBorder="1" applyAlignment="1">
      <alignment vertical="center"/>
    </xf>
    <xf numFmtId="185" fontId="2" fillId="0" borderId="22" xfId="17" applyNumberFormat="1" applyFont="1" applyBorder="1" applyAlignment="1">
      <alignment vertical="center"/>
    </xf>
    <xf numFmtId="185" fontId="2" fillId="0" borderId="23" xfId="17" applyNumberFormat="1" applyFont="1" applyBorder="1" applyAlignment="1">
      <alignment vertical="center"/>
    </xf>
    <xf numFmtId="185" fontId="2" fillId="0" borderId="24" xfId="17" applyNumberFormat="1" applyFont="1" applyBorder="1" applyAlignment="1">
      <alignment vertical="center"/>
    </xf>
    <xf numFmtId="186" fontId="2" fillId="0" borderId="21" xfId="17" applyNumberFormat="1" applyFont="1" applyBorder="1" applyAlignment="1">
      <alignment vertical="center"/>
    </xf>
    <xf numFmtId="186" fontId="2" fillId="0" borderId="23" xfId="17" applyNumberFormat="1" applyFont="1" applyBorder="1" applyAlignment="1">
      <alignment vertical="center"/>
    </xf>
    <xf numFmtId="38" fontId="2" fillId="0" borderId="25" xfId="17" applyNumberFormat="1" applyFont="1" applyBorder="1" applyAlignment="1">
      <alignment horizontal="center" vertical="center" wrapText="1"/>
    </xf>
    <xf numFmtId="38" fontId="2" fillId="0" borderId="3" xfId="17" applyNumberFormat="1" applyFont="1" applyBorder="1" applyAlignment="1">
      <alignment horizontal="center" vertical="center" wrapText="1"/>
    </xf>
    <xf numFmtId="38" fontId="2" fillId="0" borderId="21" xfId="17" applyNumberFormat="1" applyFont="1" applyBorder="1" applyAlignment="1">
      <alignment horizontal="center" vertical="center" wrapText="1"/>
    </xf>
    <xf numFmtId="38" fontId="2" fillId="0" borderId="0" xfId="17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20.59765625" style="1" customWidth="1"/>
    <col min="3" max="3" width="10.59765625" style="2" customWidth="1"/>
    <col min="4" max="4" width="6.59765625" style="2" customWidth="1"/>
    <col min="5" max="5" width="10.59765625" style="2" customWidth="1"/>
    <col min="6" max="6" width="6.59765625" style="2" customWidth="1"/>
    <col min="7" max="7" width="10.59765625" style="2" customWidth="1"/>
    <col min="8" max="8" width="6.59765625" style="2" customWidth="1"/>
    <col min="9" max="9" width="10.59765625" style="3" customWidth="1"/>
    <col min="10" max="10" width="6.59765625" style="3" customWidth="1"/>
    <col min="11" max="11" width="10.59765625" style="3" customWidth="1"/>
    <col min="12" max="12" width="6.59765625" style="3" customWidth="1"/>
    <col min="13" max="14" width="10.59765625" style="3" customWidth="1"/>
    <col min="15" max="59" width="9" style="3" customWidth="1"/>
    <col min="60" max="60" width="9" style="4" customWidth="1"/>
    <col min="61" max="16384" width="9" style="3" customWidth="1"/>
  </cols>
  <sheetData>
    <row r="1" spans="2:4" s="36" customFormat="1" ht="12">
      <c r="B1" s="37"/>
      <c r="D1" s="38"/>
    </row>
    <row r="2" spans="2:17" s="36" customFormat="1" ht="13.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9"/>
      <c r="Q2" s="39"/>
    </row>
    <row r="4" spans="2:60" ht="13.5" customHeight="1">
      <c r="B4" s="5"/>
      <c r="H4" s="6"/>
      <c r="N4" s="10" t="s">
        <v>11</v>
      </c>
      <c r="BH4" s="3"/>
    </row>
    <row r="5" spans="2:60" ht="15" customHeight="1">
      <c r="B5" s="25" t="s">
        <v>8</v>
      </c>
      <c r="C5" s="11" t="s">
        <v>1</v>
      </c>
      <c r="D5" s="12"/>
      <c r="E5" s="12"/>
      <c r="F5" s="12"/>
      <c r="G5" s="13"/>
      <c r="H5" s="14"/>
      <c r="I5" s="14"/>
      <c r="J5" s="15"/>
      <c r="K5" s="47" t="s">
        <v>2</v>
      </c>
      <c r="L5" s="48"/>
      <c r="M5" s="32"/>
      <c r="N5" s="16"/>
      <c r="BH5" s="3"/>
    </row>
    <row r="6" spans="2:60" ht="15" customHeight="1">
      <c r="B6" s="26"/>
      <c r="C6" s="17" t="s">
        <v>3</v>
      </c>
      <c r="D6" s="18"/>
      <c r="E6" s="17" t="s">
        <v>4</v>
      </c>
      <c r="F6" s="18"/>
      <c r="G6" s="17" t="s">
        <v>5</v>
      </c>
      <c r="H6" s="18"/>
      <c r="I6" s="19" t="s">
        <v>0</v>
      </c>
      <c r="J6" s="20"/>
      <c r="K6" s="49"/>
      <c r="L6" s="50"/>
      <c r="M6" s="33" t="s">
        <v>6</v>
      </c>
      <c r="N6" s="31" t="s">
        <v>7</v>
      </c>
      <c r="BH6" s="3"/>
    </row>
    <row r="7" spans="2:60" ht="13.5" customHeight="1">
      <c r="B7" s="27" t="s">
        <v>13</v>
      </c>
      <c r="C7" s="21"/>
      <c r="D7" s="22" t="s">
        <v>9</v>
      </c>
      <c r="E7" s="21"/>
      <c r="F7" s="22" t="s">
        <v>9</v>
      </c>
      <c r="G7" s="21"/>
      <c r="H7" s="22" t="s">
        <v>9</v>
      </c>
      <c r="I7" s="21"/>
      <c r="J7" s="22" t="s">
        <v>9</v>
      </c>
      <c r="K7" s="21"/>
      <c r="L7" s="22" t="s">
        <v>9</v>
      </c>
      <c r="M7" s="23"/>
      <c r="N7" s="24"/>
      <c r="BH7" s="3"/>
    </row>
    <row r="8" spans="2:14" ht="13.5" customHeight="1">
      <c r="B8" s="28" t="s">
        <v>30</v>
      </c>
      <c r="C8" s="41">
        <v>3911.4101</v>
      </c>
      <c r="D8" s="45">
        <f aca="true" t="shared" si="0" ref="D8:D24">IF($N8-$M8=0,"",C8/($N8-$M8)*100)</f>
        <v>23.212405070341973</v>
      </c>
      <c r="E8" s="41">
        <v>6036.5788</v>
      </c>
      <c r="F8" s="45">
        <f aca="true" t="shared" si="1" ref="F8:F25">IF($N8-$M8=0,"",E8/($N8-$M8)*100)</f>
        <v>35.82429578137021</v>
      </c>
      <c r="G8" s="41">
        <v>1169.5358</v>
      </c>
      <c r="H8" s="45">
        <f aca="true" t="shared" si="2" ref="H8:H25">IF($N8-$M8=0,"",G8/($N8-$M8)*100)</f>
        <v>6.940652613712496</v>
      </c>
      <c r="I8" s="41">
        <f aca="true" t="shared" si="3" ref="I8:I24">SUM(C8,E8,G8)</f>
        <v>11117.5247</v>
      </c>
      <c r="J8" s="45">
        <f aca="true" t="shared" si="4" ref="J8:J25">IF($N8-$M8=0,"",I8/($N8-$M8)*100)</f>
        <v>65.97735346542468</v>
      </c>
      <c r="K8" s="41">
        <v>5732.9916</v>
      </c>
      <c r="L8" s="45">
        <f aca="true" t="shared" si="5" ref="L8:L25">IF($N8-$M8=0,"",K8/($N8-$M8)*100)</f>
        <v>34.02264653457532</v>
      </c>
      <c r="M8" s="41">
        <v>11856.5789</v>
      </c>
      <c r="N8" s="42">
        <f aca="true" t="shared" si="6" ref="N8:N24">SUM(I8,K8,M8)</f>
        <v>28707.0952</v>
      </c>
    </row>
    <row r="9" spans="2:14" ht="13.5" customHeight="1">
      <c r="B9" s="29" t="s">
        <v>14</v>
      </c>
      <c r="C9" s="41">
        <v>22696.408</v>
      </c>
      <c r="D9" s="45">
        <f t="shared" si="0"/>
        <v>28.522941698914828</v>
      </c>
      <c r="E9" s="41">
        <v>27384.1223</v>
      </c>
      <c r="F9" s="45">
        <f t="shared" si="1"/>
        <v>34.41406780486381</v>
      </c>
      <c r="G9" s="41">
        <v>7810.2204</v>
      </c>
      <c r="H9" s="45">
        <f t="shared" si="2"/>
        <v>9.815229842752002</v>
      </c>
      <c r="I9" s="41">
        <f t="shared" si="3"/>
        <v>57890.7507</v>
      </c>
      <c r="J9" s="45">
        <f t="shared" si="4"/>
        <v>72.75223934653063</v>
      </c>
      <c r="K9" s="41">
        <v>21681.715</v>
      </c>
      <c r="L9" s="45">
        <f t="shared" si="5"/>
        <v>27.247760653469356</v>
      </c>
      <c r="M9" s="41">
        <v>68682.5778</v>
      </c>
      <c r="N9" s="42">
        <f t="shared" si="6"/>
        <v>148255.0435</v>
      </c>
    </row>
    <row r="10" spans="2:14" ht="13.5" customHeight="1">
      <c r="B10" s="29" t="s">
        <v>15</v>
      </c>
      <c r="C10" s="41">
        <v>24084.5945</v>
      </c>
      <c r="D10" s="45">
        <f t="shared" si="0"/>
        <v>30.938920678845744</v>
      </c>
      <c r="E10" s="41">
        <v>24554.7959</v>
      </c>
      <c r="F10" s="45">
        <f t="shared" si="1"/>
        <v>31.54293848025329</v>
      </c>
      <c r="G10" s="41">
        <v>8612.0257</v>
      </c>
      <c r="H10" s="45">
        <f t="shared" si="2"/>
        <v>11.06295478698971</v>
      </c>
      <c r="I10" s="41">
        <f t="shared" si="3"/>
        <v>57251.4161</v>
      </c>
      <c r="J10" s="45">
        <f t="shared" si="4"/>
        <v>73.54481394608875</v>
      </c>
      <c r="K10" s="41">
        <v>20594.2035</v>
      </c>
      <c r="L10" s="45">
        <f t="shared" si="5"/>
        <v>26.455186053911245</v>
      </c>
      <c r="M10" s="41">
        <v>47288.5432</v>
      </c>
      <c r="N10" s="42">
        <f t="shared" si="6"/>
        <v>125134.1628</v>
      </c>
    </row>
    <row r="11" spans="2:14" ht="13.5" customHeight="1">
      <c r="B11" s="29" t="s">
        <v>16</v>
      </c>
      <c r="C11" s="41">
        <v>130294.7324</v>
      </c>
      <c r="D11" s="45">
        <f t="shared" si="0"/>
        <v>31.552049660662263</v>
      </c>
      <c r="E11" s="41">
        <v>106053.088</v>
      </c>
      <c r="F11" s="45">
        <f t="shared" si="1"/>
        <v>25.681715888328466</v>
      </c>
      <c r="G11" s="41">
        <v>63608.1732</v>
      </c>
      <c r="H11" s="45">
        <f t="shared" si="2"/>
        <v>15.403295303367203</v>
      </c>
      <c r="I11" s="41">
        <f t="shared" si="3"/>
        <v>299955.9936</v>
      </c>
      <c r="J11" s="45">
        <f t="shared" si="4"/>
        <v>72.63706085235793</v>
      </c>
      <c r="K11" s="41">
        <v>112995.7284</v>
      </c>
      <c r="L11" s="45">
        <f t="shared" si="5"/>
        <v>27.362939147642056</v>
      </c>
      <c r="M11" s="41">
        <v>232242.4334</v>
      </c>
      <c r="N11" s="42">
        <f t="shared" si="6"/>
        <v>645194.1554</v>
      </c>
    </row>
    <row r="12" spans="2:14" ht="13.5" customHeight="1">
      <c r="B12" s="29" t="s">
        <v>17</v>
      </c>
      <c r="C12" s="41">
        <v>102575.4645</v>
      </c>
      <c r="D12" s="45">
        <f t="shared" si="0"/>
        <v>28.82232954202021</v>
      </c>
      <c r="E12" s="41">
        <v>78277.921</v>
      </c>
      <c r="F12" s="45">
        <f t="shared" si="1"/>
        <v>21.995045754106474</v>
      </c>
      <c r="G12" s="41">
        <v>72804.1683</v>
      </c>
      <c r="H12" s="45">
        <f t="shared" si="2"/>
        <v>20.45699467220352</v>
      </c>
      <c r="I12" s="41">
        <f t="shared" si="3"/>
        <v>253657.5538</v>
      </c>
      <c r="J12" s="45">
        <f t="shared" si="4"/>
        <v>71.27436996833019</v>
      </c>
      <c r="K12" s="41">
        <v>102231.3217</v>
      </c>
      <c r="L12" s="45">
        <f t="shared" si="5"/>
        <v>28.725630031669823</v>
      </c>
      <c r="M12" s="41">
        <v>206582.2564</v>
      </c>
      <c r="N12" s="42">
        <f t="shared" si="6"/>
        <v>562471.1318999999</v>
      </c>
    </row>
    <row r="13" spans="2:14" ht="13.5" customHeight="1">
      <c r="B13" s="29" t="s">
        <v>18</v>
      </c>
      <c r="C13" s="41">
        <v>304949.7871</v>
      </c>
      <c r="D13" s="45">
        <f t="shared" si="0"/>
        <v>24.562630904103642</v>
      </c>
      <c r="E13" s="41">
        <v>262359.1901</v>
      </c>
      <c r="F13" s="45">
        <f t="shared" si="1"/>
        <v>21.132108377608578</v>
      </c>
      <c r="G13" s="41">
        <v>358856.6363</v>
      </c>
      <c r="H13" s="45">
        <f t="shared" si="2"/>
        <v>28.90463767411845</v>
      </c>
      <c r="I13" s="41">
        <f t="shared" si="3"/>
        <v>926165.6135000001</v>
      </c>
      <c r="J13" s="45">
        <f t="shared" si="4"/>
        <v>74.59937695583068</v>
      </c>
      <c r="K13" s="41">
        <v>315353.6207</v>
      </c>
      <c r="L13" s="45">
        <f t="shared" si="5"/>
        <v>25.40062304416935</v>
      </c>
      <c r="M13" s="41">
        <v>571970.4325</v>
      </c>
      <c r="N13" s="42">
        <f t="shared" si="6"/>
        <v>1813489.6667</v>
      </c>
    </row>
    <row r="14" spans="2:14" ht="13.5" customHeight="1">
      <c r="B14" s="29" t="s">
        <v>19</v>
      </c>
      <c r="C14" s="41">
        <v>302001.4574</v>
      </c>
      <c r="D14" s="45">
        <f t="shared" si="0"/>
        <v>27.496280247410716</v>
      </c>
      <c r="E14" s="41">
        <v>211618.1315</v>
      </c>
      <c r="F14" s="45">
        <f t="shared" si="1"/>
        <v>19.267163474150216</v>
      </c>
      <c r="G14" s="41">
        <v>300500.4484</v>
      </c>
      <c r="H14" s="45">
        <f t="shared" si="2"/>
        <v>27.35961811182631</v>
      </c>
      <c r="I14" s="41">
        <f t="shared" si="3"/>
        <v>814120.0373</v>
      </c>
      <c r="J14" s="45">
        <f t="shared" si="4"/>
        <v>74.12306183338724</v>
      </c>
      <c r="K14" s="41">
        <v>284215.6455</v>
      </c>
      <c r="L14" s="45">
        <f t="shared" si="5"/>
        <v>25.87693816661275</v>
      </c>
      <c r="M14" s="41">
        <v>370623.5948</v>
      </c>
      <c r="N14" s="42">
        <f t="shared" si="6"/>
        <v>1468959.2776000001</v>
      </c>
    </row>
    <row r="15" spans="2:14" ht="13.5" customHeight="1">
      <c r="B15" s="29" t="s">
        <v>20</v>
      </c>
      <c r="C15" s="41">
        <v>176786.1525</v>
      </c>
      <c r="D15" s="45">
        <f t="shared" si="0"/>
        <v>17.51482443574895</v>
      </c>
      <c r="E15" s="41">
        <v>346627.2099</v>
      </c>
      <c r="F15" s="45">
        <f t="shared" si="1"/>
        <v>34.34157393097856</v>
      </c>
      <c r="G15" s="41">
        <v>348707.382</v>
      </c>
      <c r="H15" s="45">
        <f t="shared" si="2"/>
        <v>34.547663879837216</v>
      </c>
      <c r="I15" s="41">
        <f t="shared" si="3"/>
        <v>872120.7444</v>
      </c>
      <c r="J15" s="45">
        <f t="shared" si="4"/>
        <v>86.40406224656473</v>
      </c>
      <c r="K15" s="41">
        <v>137230.8089</v>
      </c>
      <c r="L15" s="45">
        <f t="shared" si="5"/>
        <v>13.595937753435267</v>
      </c>
      <c r="M15" s="41">
        <v>254227.3165</v>
      </c>
      <c r="N15" s="42">
        <f t="shared" si="6"/>
        <v>1263578.8698</v>
      </c>
    </row>
    <row r="16" spans="2:14" ht="13.5" customHeight="1">
      <c r="B16" s="29" t="s">
        <v>21</v>
      </c>
      <c r="C16" s="41">
        <v>325262.0593</v>
      </c>
      <c r="D16" s="45">
        <f t="shared" si="0"/>
        <v>28.84948787267457</v>
      </c>
      <c r="E16" s="41">
        <v>226305.1087</v>
      </c>
      <c r="F16" s="45">
        <f t="shared" si="1"/>
        <v>20.072388716395704</v>
      </c>
      <c r="G16" s="41">
        <v>382871.8263</v>
      </c>
      <c r="H16" s="45">
        <f t="shared" si="2"/>
        <v>33.959251605926895</v>
      </c>
      <c r="I16" s="41">
        <f t="shared" si="3"/>
        <v>934438.9943000001</v>
      </c>
      <c r="J16" s="45">
        <f t="shared" si="4"/>
        <v>82.88112819499717</v>
      </c>
      <c r="K16" s="41">
        <v>193005.835</v>
      </c>
      <c r="L16" s="45">
        <f t="shared" si="5"/>
        <v>17.11887180500283</v>
      </c>
      <c r="M16" s="41">
        <v>384253.4338</v>
      </c>
      <c r="N16" s="42">
        <f t="shared" si="6"/>
        <v>1511698.2631</v>
      </c>
    </row>
    <row r="17" spans="2:14" ht="13.5" customHeight="1">
      <c r="B17" s="29" t="s">
        <v>22</v>
      </c>
      <c r="C17" s="41">
        <v>601715.6079</v>
      </c>
      <c r="D17" s="45">
        <f t="shared" si="0"/>
        <v>31.984542583135966</v>
      </c>
      <c r="E17" s="41">
        <v>313983.8718</v>
      </c>
      <c r="F17" s="45">
        <f t="shared" si="1"/>
        <v>16.68999505107404</v>
      </c>
      <c r="G17" s="41">
        <v>557146.0906</v>
      </c>
      <c r="H17" s="45">
        <f t="shared" si="2"/>
        <v>29.61542400739084</v>
      </c>
      <c r="I17" s="41">
        <f t="shared" si="3"/>
        <v>1472845.5703</v>
      </c>
      <c r="J17" s="45">
        <f t="shared" si="4"/>
        <v>78.28996164160085</v>
      </c>
      <c r="K17" s="41">
        <v>408424.4411</v>
      </c>
      <c r="L17" s="45">
        <f t="shared" si="5"/>
        <v>21.710038358399146</v>
      </c>
      <c r="M17" s="41">
        <v>797103.3841</v>
      </c>
      <c r="N17" s="42">
        <f t="shared" si="6"/>
        <v>2678373.3955</v>
      </c>
    </row>
    <row r="18" spans="2:14" ht="13.5" customHeight="1">
      <c r="B18" s="29" t="s">
        <v>23</v>
      </c>
      <c r="C18" s="41">
        <v>281558.4651</v>
      </c>
      <c r="D18" s="45">
        <f t="shared" si="0"/>
        <v>40.019987056454184</v>
      </c>
      <c r="E18" s="41">
        <v>92536.8465</v>
      </c>
      <c r="F18" s="45">
        <f t="shared" si="1"/>
        <v>13.15294639733099</v>
      </c>
      <c r="G18" s="41">
        <v>165166.8257</v>
      </c>
      <c r="H18" s="45">
        <f t="shared" si="2"/>
        <v>23.476382513741815</v>
      </c>
      <c r="I18" s="41">
        <f t="shared" si="3"/>
        <v>539262.1373</v>
      </c>
      <c r="J18" s="45">
        <f t="shared" si="4"/>
        <v>76.64931596752699</v>
      </c>
      <c r="K18" s="41">
        <v>164282.4808</v>
      </c>
      <c r="L18" s="45">
        <f t="shared" si="5"/>
        <v>23.350684032473026</v>
      </c>
      <c r="M18" s="41">
        <v>372716.9601</v>
      </c>
      <c r="N18" s="42">
        <f t="shared" si="6"/>
        <v>1076261.5781999999</v>
      </c>
    </row>
    <row r="19" spans="2:14" ht="13.5" customHeight="1">
      <c r="B19" s="29" t="s">
        <v>24</v>
      </c>
      <c r="C19" s="41">
        <v>344311.2546</v>
      </c>
      <c r="D19" s="45">
        <f t="shared" si="0"/>
        <v>30.178131664340786</v>
      </c>
      <c r="E19" s="41">
        <v>209228.4517</v>
      </c>
      <c r="F19" s="45">
        <f t="shared" si="1"/>
        <v>18.338418157908126</v>
      </c>
      <c r="G19" s="41">
        <v>343684.3621</v>
      </c>
      <c r="H19" s="45">
        <f t="shared" si="2"/>
        <v>30.123185901889993</v>
      </c>
      <c r="I19" s="41">
        <f t="shared" si="3"/>
        <v>897224.0684</v>
      </c>
      <c r="J19" s="45">
        <f t="shared" si="4"/>
        <v>78.6397357241389</v>
      </c>
      <c r="K19" s="41">
        <v>243705.5903</v>
      </c>
      <c r="L19" s="45">
        <f t="shared" si="5"/>
        <v>21.360264275861095</v>
      </c>
      <c r="M19" s="41">
        <v>474853.5205</v>
      </c>
      <c r="N19" s="42">
        <f t="shared" si="6"/>
        <v>1615783.1792000001</v>
      </c>
    </row>
    <row r="20" spans="2:14" ht="13.5" customHeight="1">
      <c r="B20" s="29" t="s">
        <v>25</v>
      </c>
      <c r="C20" s="41">
        <v>177004.1713</v>
      </c>
      <c r="D20" s="45">
        <f t="shared" si="0"/>
        <v>24.142219728902838</v>
      </c>
      <c r="E20" s="41">
        <v>135598.5395</v>
      </c>
      <c r="F20" s="45">
        <f t="shared" si="1"/>
        <v>18.494760386063913</v>
      </c>
      <c r="G20" s="41">
        <v>270431.4672</v>
      </c>
      <c r="H20" s="45">
        <f t="shared" si="2"/>
        <v>36.88509629350176</v>
      </c>
      <c r="I20" s="41">
        <f t="shared" si="3"/>
        <v>583034.1780000001</v>
      </c>
      <c r="J20" s="45">
        <f t="shared" si="4"/>
        <v>79.52207640846852</v>
      </c>
      <c r="K20" s="41">
        <v>150138.5513</v>
      </c>
      <c r="L20" s="45">
        <f t="shared" si="5"/>
        <v>20.47792359153149</v>
      </c>
      <c r="M20" s="41">
        <v>306916.9552</v>
      </c>
      <c r="N20" s="42">
        <f t="shared" si="6"/>
        <v>1040089.6845</v>
      </c>
    </row>
    <row r="21" spans="2:14" ht="13.5" customHeight="1">
      <c r="B21" s="29" t="s">
        <v>26</v>
      </c>
      <c r="C21" s="41">
        <v>307733.9839</v>
      </c>
      <c r="D21" s="45">
        <f t="shared" si="0"/>
        <v>27.19385969307236</v>
      </c>
      <c r="E21" s="41">
        <v>144390.9875</v>
      </c>
      <c r="F21" s="45">
        <f t="shared" si="1"/>
        <v>12.759553576946248</v>
      </c>
      <c r="G21" s="41">
        <v>400205.5671</v>
      </c>
      <c r="H21" s="45">
        <f t="shared" si="2"/>
        <v>35.36539546974569</v>
      </c>
      <c r="I21" s="41">
        <f t="shared" si="3"/>
        <v>852330.5385</v>
      </c>
      <c r="J21" s="45">
        <f t="shared" si="4"/>
        <v>75.3188087397643</v>
      </c>
      <c r="K21" s="41">
        <v>279299.864</v>
      </c>
      <c r="L21" s="45">
        <f t="shared" si="5"/>
        <v>24.681191260235693</v>
      </c>
      <c r="M21" s="41">
        <v>383919.7943</v>
      </c>
      <c r="N21" s="42">
        <f t="shared" si="6"/>
        <v>1515550.1968</v>
      </c>
    </row>
    <row r="22" spans="2:14" ht="13.5" customHeight="1">
      <c r="B22" s="29" t="s">
        <v>27</v>
      </c>
      <c r="C22" s="41">
        <v>553309.1435</v>
      </c>
      <c r="D22" s="45">
        <f t="shared" si="0"/>
        <v>22.085860530277646</v>
      </c>
      <c r="E22" s="41">
        <v>263920.849</v>
      </c>
      <c r="F22" s="45">
        <f t="shared" si="1"/>
        <v>10.534651614782986</v>
      </c>
      <c r="G22" s="41">
        <v>914725.2132</v>
      </c>
      <c r="H22" s="45">
        <f t="shared" si="2"/>
        <v>36.512126574434035</v>
      </c>
      <c r="I22" s="41">
        <f t="shared" si="3"/>
        <v>1731955.2056999998</v>
      </c>
      <c r="J22" s="45">
        <f t="shared" si="4"/>
        <v>69.13263871949465</v>
      </c>
      <c r="K22" s="41">
        <v>773308.9326</v>
      </c>
      <c r="L22" s="45">
        <f t="shared" si="5"/>
        <v>30.86736128050534</v>
      </c>
      <c r="M22" s="41">
        <v>1091080.5008</v>
      </c>
      <c r="N22" s="42">
        <f t="shared" si="6"/>
        <v>3596344.6391</v>
      </c>
    </row>
    <row r="23" spans="2:14" ht="13.5" customHeight="1">
      <c r="B23" s="29" t="s">
        <v>28</v>
      </c>
      <c r="C23" s="41">
        <v>254127.3657</v>
      </c>
      <c r="D23" s="45">
        <f t="shared" si="0"/>
        <v>28.76318174255008</v>
      </c>
      <c r="E23" s="41">
        <v>97492.3533</v>
      </c>
      <c r="F23" s="45">
        <f t="shared" si="1"/>
        <v>11.034586018521034</v>
      </c>
      <c r="G23" s="41">
        <v>274270.8142</v>
      </c>
      <c r="H23" s="45">
        <f t="shared" si="2"/>
        <v>31.043100194194416</v>
      </c>
      <c r="I23" s="41">
        <f t="shared" si="3"/>
        <v>625890.5332</v>
      </c>
      <c r="J23" s="45">
        <f t="shared" si="4"/>
        <v>70.84086795526552</v>
      </c>
      <c r="K23" s="41">
        <v>257625.6507</v>
      </c>
      <c r="L23" s="45">
        <f t="shared" si="5"/>
        <v>29.159132044734466</v>
      </c>
      <c r="M23" s="41">
        <v>428206.5779</v>
      </c>
      <c r="N23" s="42">
        <f t="shared" si="6"/>
        <v>1311722.7618</v>
      </c>
    </row>
    <row r="24" spans="2:14" ht="13.5" customHeight="1">
      <c r="B24" s="29" t="s">
        <v>29</v>
      </c>
      <c r="C24" s="41">
        <v>702049.8507</v>
      </c>
      <c r="D24" s="45">
        <f t="shared" si="0"/>
        <v>33.20690211061304</v>
      </c>
      <c r="E24" s="41">
        <v>137777.4412</v>
      </c>
      <c r="F24" s="45">
        <f t="shared" si="1"/>
        <v>6.516862012601159</v>
      </c>
      <c r="G24" s="41">
        <v>535258.3682</v>
      </c>
      <c r="H24" s="45">
        <f t="shared" si="2"/>
        <v>25.317678251738823</v>
      </c>
      <c r="I24" s="41">
        <f t="shared" si="3"/>
        <v>1375085.6601</v>
      </c>
      <c r="J24" s="45">
        <f t="shared" si="4"/>
        <v>65.04144237495304</v>
      </c>
      <c r="K24" s="41">
        <v>739082.7991</v>
      </c>
      <c r="L24" s="45">
        <f t="shared" si="5"/>
        <v>34.95855762504699</v>
      </c>
      <c r="M24" s="41">
        <v>895988.7537</v>
      </c>
      <c r="N24" s="42">
        <f t="shared" si="6"/>
        <v>3010157.2128999997</v>
      </c>
    </row>
    <row r="25" spans="2:60" s="9" customFormat="1" ht="13.5" customHeight="1">
      <c r="B25" s="30" t="s">
        <v>12</v>
      </c>
      <c r="C25" s="43">
        <f>SUM(C8:C24)</f>
        <v>4614371.908500001</v>
      </c>
      <c r="D25" s="46">
        <f>IF($N25-$M25=0,"",C25/($N25-$M25)*100)</f>
        <v>27.943439578893347</v>
      </c>
      <c r="E25" s="43">
        <f>SUM(E8:E24)</f>
        <v>2684145.4867000002</v>
      </c>
      <c r="F25" s="46">
        <f t="shared" si="1"/>
        <v>16.25448895664382</v>
      </c>
      <c r="G25" s="43">
        <f>SUM(G8:G24)</f>
        <v>5005829.1247000005</v>
      </c>
      <c r="H25" s="46">
        <f t="shared" si="2"/>
        <v>30.31400295902677</v>
      </c>
      <c r="I25" s="43">
        <f>SUM(C25,E25,G25)</f>
        <v>12304346.519900002</v>
      </c>
      <c r="J25" s="46">
        <f t="shared" si="4"/>
        <v>74.51193149456394</v>
      </c>
      <c r="K25" s="43">
        <f>SUM(K8:K24)</f>
        <v>4208910.180199999</v>
      </c>
      <c r="L25" s="46">
        <f t="shared" si="5"/>
        <v>25.48806850543607</v>
      </c>
      <c r="M25" s="43">
        <f>SUM(M8:M24)</f>
        <v>6898513.613900001</v>
      </c>
      <c r="N25" s="44">
        <f>SUM(I25,K25,M25)</f>
        <v>23411770.314000003</v>
      </c>
      <c r="BH25" s="4"/>
    </row>
    <row r="26" spans="2:8" ht="13.5" customHeight="1">
      <c r="B26" s="7"/>
      <c r="C26" s="8"/>
      <c r="D26" s="8"/>
      <c r="E26" s="8"/>
      <c r="F26" s="8"/>
      <c r="G26" s="8"/>
      <c r="H26" s="8"/>
    </row>
    <row r="27" spans="2:8" ht="13.5" customHeight="1">
      <c r="B27" s="7"/>
      <c r="C27" s="8"/>
      <c r="D27" s="8"/>
      <c r="E27" s="8"/>
      <c r="F27" s="8"/>
      <c r="G27" s="8"/>
      <c r="H27" s="8"/>
    </row>
    <row r="30" spans="2:60" ht="13.5" customHeight="1">
      <c r="B30" s="5"/>
      <c r="H30" s="6"/>
      <c r="N30" s="10" t="s">
        <v>10</v>
      </c>
      <c r="BH30" s="3"/>
    </row>
    <row r="31" spans="2:60" ht="15" customHeight="1">
      <c r="B31" s="25" t="s">
        <v>8</v>
      </c>
      <c r="C31" s="11" t="s">
        <v>1</v>
      </c>
      <c r="D31" s="12"/>
      <c r="E31" s="12"/>
      <c r="F31" s="12"/>
      <c r="G31" s="13"/>
      <c r="H31" s="14"/>
      <c r="I31" s="14"/>
      <c r="J31" s="15"/>
      <c r="K31" s="47" t="s">
        <v>2</v>
      </c>
      <c r="L31" s="48"/>
      <c r="M31" s="32"/>
      <c r="N31" s="16"/>
      <c r="BH31" s="3"/>
    </row>
    <row r="32" spans="2:60" ht="15" customHeight="1">
      <c r="B32" s="26"/>
      <c r="C32" s="17" t="s">
        <v>3</v>
      </c>
      <c r="D32" s="18"/>
      <c r="E32" s="17" t="s">
        <v>4</v>
      </c>
      <c r="F32" s="18"/>
      <c r="G32" s="17" t="s">
        <v>5</v>
      </c>
      <c r="H32" s="18"/>
      <c r="I32" s="19" t="s">
        <v>0</v>
      </c>
      <c r="J32" s="20"/>
      <c r="K32" s="49"/>
      <c r="L32" s="50"/>
      <c r="M32" s="33" t="s">
        <v>6</v>
      </c>
      <c r="N32" s="31" t="s">
        <v>7</v>
      </c>
      <c r="BH32" s="3"/>
    </row>
    <row r="33" spans="2:60" ht="13.5" customHeight="1">
      <c r="B33" s="27" t="s">
        <v>13</v>
      </c>
      <c r="C33" s="21"/>
      <c r="D33" s="22" t="s">
        <v>9</v>
      </c>
      <c r="E33" s="21"/>
      <c r="F33" s="22" t="s">
        <v>9</v>
      </c>
      <c r="G33" s="21"/>
      <c r="H33" s="22" t="s">
        <v>9</v>
      </c>
      <c r="I33" s="21"/>
      <c r="J33" s="22" t="s">
        <v>9</v>
      </c>
      <c r="K33" s="21"/>
      <c r="L33" s="34" t="s">
        <v>9</v>
      </c>
      <c r="M33" s="21"/>
      <c r="N33" s="35"/>
      <c r="BH33" s="3"/>
    </row>
    <row r="34" spans="2:14" ht="13.5" customHeight="1">
      <c r="B34" s="28" t="s">
        <v>30</v>
      </c>
      <c r="C34" s="41">
        <v>1406940.8736</v>
      </c>
      <c r="D34" s="45">
        <f aca="true" t="shared" si="7" ref="D34:D50">IF($N34-$M34=0,"",C34/($N34-$M34)*100)</f>
        <v>24.873757064820442</v>
      </c>
      <c r="E34" s="41">
        <v>2096853.9257</v>
      </c>
      <c r="F34" s="45">
        <f aca="true" t="shared" si="8" ref="F34:F51">IF($N34-$M34=0,"",E34/($N34-$M34)*100)</f>
        <v>37.07095026304939</v>
      </c>
      <c r="G34" s="41">
        <v>362166.0132</v>
      </c>
      <c r="H34" s="45">
        <f aca="true" t="shared" si="9" ref="H34:H51">IF($N34-$M34=0,"",G34/($N34-$M34)*100)</f>
        <v>6.402848618948072</v>
      </c>
      <c r="I34" s="41">
        <f aca="true" t="shared" si="10" ref="I34:I50">SUM(C34,E34,G34)</f>
        <v>3865960.8125</v>
      </c>
      <c r="J34" s="45">
        <f aca="true" t="shared" si="11" ref="J34:J51">IF($N34-$M34=0,"",I34/($N34-$M34)*100)</f>
        <v>68.3475559468179</v>
      </c>
      <c r="K34" s="41">
        <v>1790365.5315</v>
      </c>
      <c r="L34" s="45">
        <f aca="true" t="shared" si="12" ref="L34:L51">IF($N34-$M34=0,"",K34/($N34-$M34)*100)</f>
        <v>31.652444053182087</v>
      </c>
      <c r="M34" s="41">
        <v>3836551.4439</v>
      </c>
      <c r="N34" s="42">
        <f aca="true" t="shared" si="13" ref="N34:N50">SUM(I34,K34,M34)</f>
        <v>9492877.7879</v>
      </c>
    </row>
    <row r="35" spans="2:14" ht="13.5" customHeight="1">
      <c r="B35" s="29" t="s">
        <v>14</v>
      </c>
      <c r="C35" s="41">
        <v>1032153.7828</v>
      </c>
      <c r="D35" s="45">
        <f t="shared" si="7"/>
        <v>27.510343039412145</v>
      </c>
      <c r="E35" s="41">
        <v>1278240.3756</v>
      </c>
      <c r="F35" s="45">
        <f t="shared" si="8"/>
        <v>34.06937203116068</v>
      </c>
      <c r="G35" s="41">
        <v>365377.5344</v>
      </c>
      <c r="H35" s="45">
        <f t="shared" si="9"/>
        <v>9.73853070902935</v>
      </c>
      <c r="I35" s="41">
        <f t="shared" si="10"/>
        <v>2675771.6928000003</v>
      </c>
      <c r="J35" s="45">
        <f t="shared" si="11"/>
        <v>71.31824577960218</v>
      </c>
      <c r="K35" s="41">
        <v>1076103.6703</v>
      </c>
      <c r="L35" s="45">
        <f t="shared" si="12"/>
        <v>28.68175422039781</v>
      </c>
      <c r="M35" s="41">
        <v>3377292.3509</v>
      </c>
      <c r="N35" s="42">
        <f t="shared" si="13"/>
        <v>7129167.714000001</v>
      </c>
    </row>
    <row r="36" spans="2:14" ht="13.5" customHeight="1">
      <c r="B36" s="29" t="s">
        <v>15</v>
      </c>
      <c r="C36" s="41">
        <v>353250.9017</v>
      </c>
      <c r="D36" s="45">
        <f t="shared" si="7"/>
        <v>30.63229213114875</v>
      </c>
      <c r="E36" s="41">
        <v>360540.429</v>
      </c>
      <c r="F36" s="45">
        <f t="shared" si="8"/>
        <v>31.264406383871073</v>
      </c>
      <c r="G36" s="41">
        <v>122814.7804</v>
      </c>
      <c r="H36" s="45">
        <f t="shared" si="9"/>
        <v>10.649932422340031</v>
      </c>
      <c r="I36" s="41">
        <f t="shared" si="10"/>
        <v>836606.1111000001</v>
      </c>
      <c r="J36" s="45">
        <f t="shared" si="11"/>
        <v>72.54663093735986</v>
      </c>
      <c r="K36" s="41">
        <v>316591.6326</v>
      </c>
      <c r="L36" s="45">
        <f t="shared" si="12"/>
        <v>27.45336906264015</v>
      </c>
      <c r="M36" s="41">
        <v>710341.6537</v>
      </c>
      <c r="N36" s="42">
        <f t="shared" si="13"/>
        <v>1863539.3974000001</v>
      </c>
    </row>
    <row r="37" spans="2:14" ht="13.5" customHeight="1">
      <c r="B37" s="29" t="s">
        <v>16</v>
      </c>
      <c r="C37" s="41">
        <v>594938.3284</v>
      </c>
      <c r="D37" s="45">
        <f t="shared" si="7"/>
        <v>32.04004341086627</v>
      </c>
      <c r="E37" s="41">
        <v>494257.8947</v>
      </c>
      <c r="F37" s="45">
        <f t="shared" si="8"/>
        <v>26.617959621025093</v>
      </c>
      <c r="G37" s="41">
        <v>267709.5588</v>
      </c>
      <c r="H37" s="45">
        <f t="shared" si="9"/>
        <v>14.417336177555734</v>
      </c>
      <c r="I37" s="41">
        <f t="shared" si="10"/>
        <v>1356905.7819</v>
      </c>
      <c r="J37" s="45">
        <f t="shared" si="11"/>
        <v>73.0753392094471</v>
      </c>
      <c r="K37" s="41">
        <v>499952.902</v>
      </c>
      <c r="L37" s="45">
        <f t="shared" si="12"/>
        <v>26.924660790552903</v>
      </c>
      <c r="M37" s="41">
        <v>1083126.6828</v>
      </c>
      <c r="N37" s="42">
        <f t="shared" si="13"/>
        <v>2939985.3667</v>
      </c>
    </row>
    <row r="38" spans="2:14" ht="13.5" customHeight="1">
      <c r="B38" s="29" t="s">
        <v>17</v>
      </c>
      <c r="C38" s="41">
        <v>154095.3652</v>
      </c>
      <c r="D38" s="45">
        <f t="shared" si="7"/>
        <v>28.96567519082521</v>
      </c>
      <c r="E38" s="41">
        <v>115697.5624</v>
      </c>
      <c r="F38" s="45">
        <f t="shared" si="8"/>
        <v>21.747948152100758</v>
      </c>
      <c r="G38" s="41">
        <v>106087.7564</v>
      </c>
      <c r="H38" s="45">
        <f t="shared" si="9"/>
        <v>19.941569881855138</v>
      </c>
      <c r="I38" s="41">
        <f t="shared" si="10"/>
        <v>375880.684</v>
      </c>
      <c r="J38" s="45">
        <f t="shared" si="11"/>
        <v>70.65519322478112</v>
      </c>
      <c r="K38" s="41">
        <v>156112.3187</v>
      </c>
      <c r="L38" s="45">
        <f t="shared" si="12"/>
        <v>29.344806775218885</v>
      </c>
      <c r="M38" s="41">
        <v>304528.7264</v>
      </c>
      <c r="N38" s="42">
        <f t="shared" si="13"/>
        <v>836521.7291000001</v>
      </c>
    </row>
    <row r="39" spans="2:14" ht="13.5" customHeight="1">
      <c r="B39" s="29" t="s">
        <v>18</v>
      </c>
      <c r="C39" s="41">
        <v>191634.9772</v>
      </c>
      <c r="D39" s="45">
        <f t="shared" si="7"/>
        <v>25.08237184547219</v>
      </c>
      <c r="E39" s="41">
        <v>157249.3869</v>
      </c>
      <c r="F39" s="45">
        <f t="shared" si="8"/>
        <v>20.581772974470987</v>
      </c>
      <c r="G39" s="41">
        <v>211239.2132</v>
      </c>
      <c r="H39" s="45">
        <f t="shared" si="9"/>
        <v>27.648295583836546</v>
      </c>
      <c r="I39" s="41">
        <f t="shared" si="10"/>
        <v>560123.5773</v>
      </c>
      <c r="J39" s="45">
        <f t="shared" si="11"/>
        <v>73.31244040377972</v>
      </c>
      <c r="K39" s="41">
        <v>203898.9736</v>
      </c>
      <c r="L39" s="45">
        <f t="shared" si="12"/>
        <v>26.687559596220296</v>
      </c>
      <c r="M39" s="41">
        <v>354471.5884</v>
      </c>
      <c r="N39" s="42">
        <f t="shared" si="13"/>
        <v>1118494.1393</v>
      </c>
    </row>
    <row r="40" spans="2:14" ht="13.5" customHeight="1">
      <c r="B40" s="29" t="s">
        <v>19</v>
      </c>
      <c r="C40" s="41">
        <v>84317.8287</v>
      </c>
      <c r="D40" s="45">
        <f t="shared" si="7"/>
        <v>27.774205768047487</v>
      </c>
      <c r="E40" s="41">
        <v>58887.9915</v>
      </c>
      <c r="F40" s="45">
        <f t="shared" si="8"/>
        <v>19.39764363486309</v>
      </c>
      <c r="G40" s="41">
        <v>80693.0528</v>
      </c>
      <c r="H40" s="45">
        <f t="shared" si="9"/>
        <v>26.58020832691486</v>
      </c>
      <c r="I40" s="41">
        <f t="shared" si="10"/>
        <v>223898.873</v>
      </c>
      <c r="J40" s="45">
        <f t="shared" si="11"/>
        <v>73.75205772982544</v>
      </c>
      <c r="K40" s="41">
        <v>79684.3488</v>
      </c>
      <c r="L40" s="45">
        <f t="shared" si="12"/>
        <v>26.24794227017457</v>
      </c>
      <c r="M40" s="41">
        <v>99684.174</v>
      </c>
      <c r="N40" s="42">
        <f t="shared" si="13"/>
        <v>403267.3958</v>
      </c>
    </row>
    <row r="41" spans="2:14" ht="13.5" customHeight="1">
      <c r="B41" s="29" t="s">
        <v>20</v>
      </c>
      <c r="C41" s="41">
        <v>30918.946</v>
      </c>
      <c r="D41" s="45">
        <f t="shared" si="7"/>
        <v>18.093777462518915</v>
      </c>
      <c r="E41" s="41">
        <v>58497.0838</v>
      </c>
      <c r="F41" s="45">
        <f t="shared" si="8"/>
        <v>34.23251285744088</v>
      </c>
      <c r="G41" s="41">
        <v>57283.4803</v>
      </c>
      <c r="H41" s="45">
        <f t="shared" si="9"/>
        <v>33.52231168639404</v>
      </c>
      <c r="I41" s="41">
        <f t="shared" si="10"/>
        <v>146699.5101</v>
      </c>
      <c r="J41" s="45">
        <f t="shared" si="11"/>
        <v>85.84860200635383</v>
      </c>
      <c r="K41" s="41">
        <v>24182.1428</v>
      </c>
      <c r="L41" s="45">
        <f t="shared" si="12"/>
        <v>14.151397993646162</v>
      </c>
      <c r="M41" s="41">
        <v>45121.9174</v>
      </c>
      <c r="N41" s="42">
        <f t="shared" si="13"/>
        <v>216003.57030000002</v>
      </c>
    </row>
    <row r="42" spans="2:14" ht="13.5" customHeight="1">
      <c r="B42" s="29" t="s">
        <v>21</v>
      </c>
      <c r="C42" s="41">
        <v>39041.2804</v>
      </c>
      <c r="D42" s="45">
        <f t="shared" si="7"/>
        <v>29.054790878236187</v>
      </c>
      <c r="E42" s="41">
        <v>27785.0134</v>
      </c>
      <c r="F42" s="45">
        <f t="shared" si="8"/>
        <v>20.677799129917627</v>
      </c>
      <c r="G42" s="41">
        <v>44682.0633</v>
      </c>
      <c r="H42" s="45">
        <f t="shared" si="9"/>
        <v>33.25270052335711</v>
      </c>
      <c r="I42" s="41">
        <f t="shared" si="10"/>
        <v>111508.3571</v>
      </c>
      <c r="J42" s="45">
        <f t="shared" si="11"/>
        <v>82.98529053151091</v>
      </c>
      <c r="K42" s="41">
        <v>22862.8747</v>
      </c>
      <c r="L42" s="45">
        <f t="shared" si="12"/>
        <v>17.014709468489073</v>
      </c>
      <c r="M42" s="41">
        <v>45686.1503</v>
      </c>
      <c r="N42" s="42">
        <f t="shared" si="13"/>
        <v>180057.38210000002</v>
      </c>
    </row>
    <row r="43" spans="2:14" ht="13.5" customHeight="1">
      <c r="B43" s="29" t="s">
        <v>22</v>
      </c>
      <c r="C43" s="41">
        <v>51275.3345</v>
      </c>
      <c r="D43" s="45">
        <f t="shared" si="7"/>
        <v>31.68255206385304</v>
      </c>
      <c r="E43" s="41">
        <v>27655.1838</v>
      </c>
      <c r="F43" s="45">
        <f t="shared" si="8"/>
        <v>17.08788073491603</v>
      </c>
      <c r="G43" s="41">
        <v>48503.959</v>
      </c>
      <c r="H43" s="45">
        <f t="shared" si="9"/>
        <v>29.970144930414712</v>
      </c>
      <c r="I43" s="41">
        <f t="shared" si="10"/>
        <v>127434.4773</v>
      </c>
      <c r="J43" s="45">
        <f t="shared" si="11"/>
        <v>78.7405777291838</v>
      </c>
      <c r="K43" s="41">
        <v>34406.4451</v>
      </c>
      <c r="L43" s="45">
        <f t="shared" si="12"/>
        <v>21.259422270816223</v>
      </c>
      <c r="M43" s="41">
        <v>70202.8997</v>
      </c>
      <c r="N43" s="42">
        <f t="shared" si="13"/>
        <v>232043.8221</v>
      </c>
    </row>
    <row r="44" spans="2:14" ht="13.5" customHeight="1">
      <c r="B44" s="29" t="s">
        <v>23</v>
      </c>
      <c r="C44" s="41">
        <v>16735.6809</v>
      </c>
      <c r="D44" s="45">
        <f t="shared" si="7"/>
        <v>40.39907647437287</v>
      </c>
      <c r="E44" s="41">
        <v>5447.9969</v>
      </c>
      <c r="F44" s="45">
        <f t="shared" si="8"/>
        <v>13.151185464778212</v>
      </c>
      <c r="G44" s="41">
        <v>9683.5809</v>
      </c>
      <c r="H44" s="45">
        <f t="shared" si="9"/>
        <v>23.375668289951474</v>
      </c>
      <c r="I44" s="41">
        <f t="shared" si="10"/>
        <v>31867.2587</v>
      </c>
      <c r="J44" s="45">
        <f t="shared" si="11"/>
        <v>76.92593022910255</v>
      </c>
      <c r="K44" s="41">
        <v>9558.641</v>
      </c>
      <c r="L44" s="45">
        <f t="shared" si="12"/>
        <v>23.07406977089746</v>
      </c>
      <c r="M44" s="41">
        <v>22158.0212</v>
      </c>
      <c r="N44" s="42">
        <f t="shared" si="13"/>
        <v>63583.9209</v>
      </c>
    </row>
    <row r="45" spans="2:14" ht="13.5" customHeight="1">
      <c r="B45" s="29" t="s">
        <v>24</v>
      </c>
      <c r="C45" s="41">
        <v>14855.862</v>
      </c>
      <c r="D45" s="45">
        <f t="shared" si="7"/>
        <v>30.383073682748833</v>
      </c>
      <c r="E45" s="41">
        <v>8918.7335</v>
      </c>
      <c r="F45" s="45">
        <f t="shared" si="8"/>
        <v>18.240512538908913</v>
      </c>
      <c r="G45" s="41">
        <v>14508.7355</v>
      </c>
      <c r="H45" s="45">
        <f t="shared" si="9"/>
        <v>29.673133725933493</v>
      </c>
      <c r="I45" s="41">
        <f t="shared" si="10"/>
        <v>38283.331</v>
      </c>
      <c r="J45" s="45">
        <f t="shared" si="11"/>
        <v>78.29671994759123</v>
      </c>
      <c r="K45" s="41">
        <v>10611.8603</v>
      </c>
      <c r="L45" s="45">
        <f t="shared" si="12"/>
        <v>21.70328005240875</v>
      </c>
      <c r="M45" s="41">
        <v>20666.7012</v>
      </c>
      <c r="N45" s="42">
        <f t="shared" si="13"/>
        <v>69561.8925</v>
      </c>
    </row>
    <row r="46" spans="2:14" ht="13.5" customHeight="1">
      <c r="B46" s="29" t="s">
        <v>25</v>
      </c>
      <c r="C46" s="41">
        <v>4651.7551</v>
      </c>
      <c r="D46" s="45">
        <f t="shared" si="7"/>
        <v>23.96426056498564</v>
      </c>
      <c r="E46" s="41">
        <v>3577.7671</v>
      </c>
      <c r="F46" s="45">
        <f t="shared" si="8"/>
        <v>18.43143957110576</v>
      </c>
      <c r="G46" s="41">
        <v>7125.8567</v>
      </c>
      <c r="H46" s="45">
        <f t="shared" si="9"/>
        <v>36.70999075328551</v>
      </c>
      <c r="I46" s="41">
        <f t="shared" si="10"/>
        <v>15355.3789</v>
      </c>
      <c r="J46" s="45">
        <f t="shared" si="11"/>
        <v>79.1056908893769</v>
      </c>
      <c r="K46" s="41">
        <v>4055.8401</v>
      </c>
      <c r="L46" s="45">
        <f t="shared" si="12"/>
        <v>20.894309110623087</v>
      </c>
      <c r="M46" s="41">
        <v>8102.2028</v>
      </c>
      <c r="N46" s="42">
        <f t="shared" si="13"/>
        <v>27513.4218</v>
      </c>
    </row>
    <row r="47" spans="2:14" ht="13.5" customHeight="1">
      <c r="B47" s="29" t="s">
        <v>26</v>
      </c>
      <c r="C47" s="41">
        <v>4477.8357</v>
      </c>
      <c r="D47" s="45">
        <f t="shared" si="7"/>
        <v>27.16066614202239</v>
      </c>
      <c r="E47" s="41">
        <v>2099.8258</v>
      </c>
      <c r="F47" s="45">
        <f t="shared" si="8"/>
        <v>12.736659254872857</v>
      </c>
      <c r="G47" s="41">
        <v>5756.4387</v>
      </c>
      <c r="H47" s="45">
        <f t="shared" si="9"/>
        <v>34.91613363521073</v>
      </c>
      <c r="I47" s="41">
        <f t="shared" si="10"/>
        <v>12334.1002</v>
      </c>
      <c r="J47" s="45">
        <f t="shared" si="11"/>
        <v>74.81345903210598</v>
      </c>
      <c r="K47" s="41">
        <v>4152.3721</v>
      </c>
      <c r="L47" s="45">
        <f t="shared" si="12"/>
        <v>25.186540967894018</v>
      </c>
      <c r="M47" s="41">
        <v>5598.8668</v>
      </c>
      <c r="N47" s="42">
        <f t="shared" si="13"/>
        <v>22085.3391</v>
      </c>
    </row>
    <row r="48" spans="2:14" ht="13.5" customHeight="1">
      <c r="B48" s="29" t="s">
        <v>27</v>
      </c>
      <c r="C48" s="41">
        <v>2692.7186</v>
      </c>
      <c r="D48" s="45">
        <f t="shared" si="7"/>
        <v>21.55843192189335</v>
      </c>
      <c r="E48" s="41">
        <v>1392.3519</v>
      </c>
      <c r="F48" s="45">
        <f t="shared" si="8"/>
        <v>11.147441714655537</v>
      </c>
      <c r="G48" s="41">
        <v>4608.139</v>
      </c>
      <c r="H48" s="45">
        <f t="shared" si="9"/>
        <v>36.893662381996286</v>
      </c>
      <c r="I48" s="41">
        <f t="shared" si="10"/>
        <v>8693.2095</v>
      </c>
      <c r="J48" s="45">
        <f t="shared" si="11"/>
        <v>69.59953601854518</v>
      </c>
      <c r="K48" s="41">
        <v>3797.1173</v>
      </c>
      <c r="L48" s="45">
        <f t="shared" si="12"/>
        <v>30.400463981454834</v>
      </c>
      <c r="M48" s="41">
        <v>5366.8761</v>
      </c>
      <c r="N48" s="42">
        <f t="shared" si="13"/>
        <v>17857.2029</v>
      </c>
    </row>
    <row r="49" spans="2:14" ht="13.5" customHeight="1">
      <c r="B49" s="29" t="s">
        <v>28</v>
      </c>
      <c r="C49" s="41">
        <v>371.8319</v>
      </c>
      <c r="D49" s="45">
        <f t="shared" si="7"/>
        <v>27.98168448082136</v>
      </c>
      <c r="E49" s="41">
        <v>156.551</v>
      </c>
      <c r="F49" s="45">
        <f t="shared" si="8"/>
        <v>11.78102440150257</v>
      </c>
      <c r="G49" s="41">
        <v>418.8259</v>
      </c>
      <c r="H49" s="45">
        <f t="shared" si="9"/>
        <v>31.518151579237923</v>
      </c>
      <c r="I49" s="41">
        <f t="shared" si="10"/>
        <v>947.2088000000001</v>
      </c>
      <c r="J49" s="45">
        <f t="shared" si="11"/>
        <v>71.28086046156187</v>
      </c>
      <c r="K49" s="41">
        <v>381.6315</v>
      </c>
      <c r="L49" s="45">
        <f t="shared" si="12"/>
        <v>28.71913953843814</v>
      </c>
      <c r="M49" s="41">
        <v>633.2029</v>
      </c>
      <c r="N49" s="42">
        <f t="shared" si="13"/>
        <v>1962.0432</v>
      </c>
    </row>
    <row r="50" spans="2:14" ht="13.5" customHeight="1">
      <c r="B50" s="29" t="s">
        <v>29</v>
      </c>
      <c r="C50" s="41">
        <v>264.1834</v>
      </c>
      <c r="D50" s="45">
        <f t="shared" si="7"/>
        <v>27.48838017507515</v>
      </c>
      <c r="E50" s="41">
        <v>79.1287</v>
      </c>
      <c r="F50" s="45">
        <f t="shared" si="8"/>
        <v>8.233370409948048</v>
      </c>
      <c r="G50" s="41">
        <v>320.8592</v>
      </c>
      <c r="H50" s="45">
        <f t="shared" si="9"/>
        <v>33.385518061583255</v>
      </c>
      <c r="I50" s="41">
        <f t="shared" si="10"/>
        <v>664.1713</v>
      </c>
      <c r="J50" s="45">
        <f t="shared" si="11"/>
        <v>69.10726864660644</v>
      </c>
      <c r="K50" s="41">
        <v>296.9017</v>
      </c>
      <c r="L50" s="45">
        <f t="shared" si="12"/>
        <v>30.892731353393554</v>
      </c>
      <c r="M50" s="41">
        <v>458.7024</v>
      </c>
      <c r="N50" s="42">
        <f t="shared" si="13"/>
        <v>1419.7754</v>
      </c>
    </row>
    <row r="51" spans="2:60" s="9" customFormat="1" ht="13.5" customHeight="1">
      <c r="B51" s="30" t="s">
        <v>12</v>
      </c>
      <c r="C51" s="43">
        <f>SUM(C34:C50)</f>
        <v>3982617.4861000003</v>
      </c>
      <c r="D51" s="46">
        <f>IF($N51-$M51=0,"",C51/($N51-$M51)*100)</f>
        <v>27.229804265749653</v>
      </c>
      <c r="E51" s="43">
        <f>SUM(E34:E50)</f>
        <v>4697337.201699999</v>
      </c>
      <c r="F51" s="46">
        <f t="shared" si="8"/>
        <v>32.11645934336751</v>
      </c>
      <c r="G51" s="43">
        <f>SUM(G34:G50)</f>
        <v>1708979.8476999998</v>
      </c>
      <c r="H51" s="46">
        <f t="shared" si="9"/>
        <v>11.684573502074254</v>
      </c>
      <c r="I51" s="43">
        <f>SUM(C51,E51,G51)</f>
        <v>10388934.5355</v>
      </c>
      <c r="J51" s="46">
        <f t="shared" si="11"/>
        <v>71.03083711119142</v>
      </c>
      <c r="K51" s="43">
        <f>SUM(K34:K50)</f>
        <v>4237015.2041</v>
      </c>
      <c r="L51" s="46">
        <f t="shared" si="12"/>
        <v>28.969162888808597</v>
      </c>
      <c r="M51" s="43">
        <f>SUM(M34:M50)</f>
        <v>9989992.160900002</v>
      </c>
      <c r="N51" s="44">
        <f>SUM(I51,K51,M51)</f>
        <v>24615941.9005</v>
      </c>
      <c r="BH51" s="4"/>
    </row>
  </sheetData>
  <mergeCells count="2">
    <mergeCell ref="K5:L6"/>
    <mergeCell ref="K31:L32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