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416" yWindow="65416" windowWidth="29040" windowHeight="15840" tabRatio="867" activeTab="0"/>
  </bookViews>
  <sheets>
    <sheet name="表紙" sheetId="2099" r:id="rId1"/>
    <sheet name="過不足率状況" sheetId="4" r:id="rId2"/>
    <sheet name="地域別" sheetId="3" r:id="rId3"/>
    <sheet name="職種別不足率" sheetId="2107" r:id="rId4"/>
    <sheet name="職種別表" sheetId="2108" r:id="rId5"/>
    <sheet name="地域別表" sheetId="2110" r:id="rId6"/>
    <sheet name="８職種計推移グラフ" sheetId="2111" r:id="rId7"/>
    <sheet name="６職種計推移グラフ" sheetId="2112" r:id="rId8"/>
    <sheet name="概要説明" sheetId="2096" r:id="rId9"/>
    <sheet name="公表予定" sheetId="2104"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'職種別表'!$A$2:$U$115</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calcId="191029"/>
  <extLst/>
</workbook>
</file>

<file path=xl/sharedStrings.xml><?xml version="1.0" encoding="utf-8"?>
<sst xmlns="http://schemas.openxmlformats.org/spreadsheetml/2006/main" count="1502" uniqueCount="350">
  <si>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</si>
  <si>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</si>
  <si>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</si>
  <si>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</si>
  <si>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</si>
  <si>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</si>
  <si>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</si>
  <si>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</si>
  <si>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</si>
  <si>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</si>
  <si>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</si>
  <si>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</si>
  <si>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</si>
  <si>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</si>
  <si>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</si>
  <si>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</si>
  <si>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</si>
  <si>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</si>
  <si>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</si>
  <si>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</si>
  <si>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</si>
  <si>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</si>
  <si>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</si>
  <si>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</si>
  <si>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</si>
  <si>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</si>
  <si>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</si>
  <si>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</si>
  <si>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</si>
  <si>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</si>
  <si>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</si>
  <si>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</si>
  <si>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</si>
  <si>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</si>
  <si>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</si>
  <si>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</si>
  <si>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</si>
  <si>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</si>
  <si>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</si>
  <si>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</si>
  <si>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</si>
  <si>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</si>
  <si>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</si>
  <si>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</si>
  <si>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</si>
  <si>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</si>
  <si>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</si>
  <si>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</si>
  <si>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</si>
  <si>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</si>
  <si>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</si>
  <si>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</si>
  <si>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</si>
  <si>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</si>
  <si>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</si>
  <si>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</si>
  <si>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</si>
  <si>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</si>
  <si>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</si>
  <si>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</si>
  <si>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</si>
  <si>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</si>
  <si>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</si>
  <si>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</si>
  <si>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</si>
  <si>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</si>
  <si>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</si>
  <si>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</si>
  <si>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</si>
  <si>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</si>
  <si>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</si>
  <si>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</si>
  <si>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</si>
  <si>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</si>
  <si>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</si>
  <si>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</si>
  <si>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</si>
  <si>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</si>
  <si>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</si>
  <si>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</si>
  <si>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</si>
  <si>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</si>
  <si>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</si>
  <si>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</si>
  <si>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</si>
  <si>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</si>
  <si>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</si>
  <si>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</si>
  <si>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</si>
  <si>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</si>
  <si>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</si>
  <si>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</si>
  <si>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</si>
  <si>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</si>
  <si>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</si>
  <si>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</si>
  <si>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</si>
  <si>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</si>
  <si>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</si>
  <si>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</si>
  <si>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</si>
  <si>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</si>
  <si>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</si>
  <si>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</si>
  <si>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</si>
  <si>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</si>
  <si>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</si>
  <si>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</si>
  <si>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</si>
  <si>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</si>
  <si>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</si>
  <si>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</si>
  <si>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</si>
  <si>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</si>
  <si>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</si>
  <si>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</si>
  <si>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</si>
  <si>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</si>
  <si>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</si>
  <si>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</si>
  <si>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</si>
  <si>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</si>
  <si>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</si>
  <si>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</si>
  <si>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</si>
  <si>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</si>
  <si>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</si>
  <si>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</si>
  <si>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</si>
  <si>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</si>
  <si>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</si>
  <si>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</si>
  <si>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</si>
  <si>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</si>
  <si>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</si>
  <si>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</si>
  <si>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</si>
  <si>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</si>
  <si>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</si>
  <si>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</si>
  <si>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</si>
  <si>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</si>
  <si>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</si>
  <si>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</si>
  <si>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</si>
  <si>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</si>
  <si>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</si>
  <si>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</si>
  <si>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</si>
  <si>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</si>
  <si>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</si>
  <si>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</si>
  <si>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</si>
  <si>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</si>
  <si>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</si>
  <si>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</si>
  <si>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</si>
  <si>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</si>
  <si>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</si>
  <si>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</si>
  <si>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</si>
  <si>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</si>
  <si>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</si>
  <si>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</si>
  <si>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</si>
  <si>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</si>
  <si>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</si>
  <si>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</si>
  <si>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</si>
  <si>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</si>
  <si>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</si>
  <si>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</si>
  <si>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</si>
  <si>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</si>
  <si>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</si>
  <si>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</si>
  <si>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</si>
  <si>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</si>
  <si>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</si>
  <si>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</si>
  <si>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</si>
  <si>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</si>
  <si>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</si>
  <si>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</si>
  <si>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</si>
  <si>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</si>
  <si>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</si>
  <si>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</si>
  <si>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</si>
  <si>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</si>
  <si>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</si>
  <si>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</si>
  <si>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</si>
  <si>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</si>
  <si>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</si>
  <si>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rPh sb="2" eb="4">
      <t>トウホク</t>
    </rPh>
    <rPh sb="4" eb="6">
      <t>チイキ</t>
    </rPh>
    <phoneticPr fontId="2"/>
  </si>
  <si>
    <t>【調査結果のポイント】</t>
    <rPh sb="1" eb="3">
      <t>チョウサ</t>
    </rPh>
    <rPh sb="3" eb="5">
      <t>ケッカ</t>
    </rPh>
    <phoneticPr fontId="2"/>
  </si>
  <si>
    <t>前月過不足率</t>
  </si>
  <si>
    <t>対前月増減</t>
    <rPh sb="2" eb="3">
      <t>ツキ</t>
    </rPh>
    <phoneticPr fontId="2"/>
  </si>
  <si>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</si>
  <si>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</si>
  <si>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</si>
  <si>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</si>
  <si>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</si>
  <si>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</si>
  <si>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</si>
  <si>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</si>
  <si>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</si>
  <si>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rPh sb="10" eb="12">
      <t>ショクシュ</t>
    </rPh>
    <rPh sb="12" eb="13">
      <t>ケイ</t>
    </rPh>
    <phoneticPr fontId="2"/>
  </si>
  <si>
    <t>５．地域別の状況（６職種計）（原数値）</t>
    <rPh sb="10" eb="12">
      <t>ショクシュ</t>
    </rPh>
    <rPh sb="12" eb="13">
      <t>ケイ</t>
    </rPh>
    <phoneticPr fontId="2"/>
  </si>
  <si>
    <t>６．今後の労働者の確保に関する見通し（８職種計）（原数値）</t>
    <rPh sb="20" eb="22">
      <t>ショクシュ</t>
    </rPh>
    <rPh sb="22" eb="23">
      <t>ケイ</t>
    </rPh>
    <phoneticPr fontId="2"/>
  </si>
  <si>
    <t>７．手持現場の状況（８職種計）（原数値）</t>
  </si>
  <si>
    <t>※翌々月の見通しは、「困難」「やや困難」、「普通」「やや容易」、「容易」「不明」からの回答で、翌々々月の見通しは、「困難」「普通」「容易」「不明」からの回答である。</t>
    <rPh sb="47" eb="49">
      <t>ヨクヨク</t>
    </rPh>
    <phoneticPr fontId="2"/>
  </si>
  <si>
    <t>％</t>
  </si>
  <si>
    <t>昼間時間帯</t>
  </si>
  <si>
    <t>時間の制約</t>
  </si>
  <si>
    <t>被災3県</t>
    <rPh sb="0" eb="2">
      <t>ヒサイ</t>
    </rPh>
    <rPh sb="3" eb="4">
      <t>ケン</t>
    </rPh>
    <phoneticPr fontId="2"/>
  </si>
  <si>
    <t>26年平均</t>
  </si>
  <si>
    <t>27年平均</t>
  </si>
  <si>
    <t xml:space="preserve">pa-sento </t>
  </si>
  <si>
    <t>28年平均</t>
  </si>
  <si>
    <t>29年平均</t>
  </si>
  <si>
    <t>30年平均</t>
  </si>
  <si>
    <t>令和</t>
  </si>
  <si>
    <t>令和</t>
    <rPh sb="0" eb="2">
      <t>レイワ</t>
    </rPh>
    <phoneticPr fontId="2"/>
  </si>
  <si>
    <t>（令和</t>
    <rPh sb="1" eb="3">
      <t>レイワ</t>
    </rPh>
    <phoneticPr fontId="2"/>
  </si>
  <si>
    <t>国土交通省不動産・建設経済局建設市場整備課</t>
    <rPh sb="5" eb="8">
      <t>フドウサン</t>
    </rPh>
    <rPh sb="9" eb="11">
      <t>ケンセツ</t>
    </rPh>
    <rPh sb="11" eb="13">
      <t>ケイザイ</t>
    </rPh>
    <phoneticPr fontId="2"/>
  </si>
  <si>
    <t>型わく工（建築）</t>
  </si>
  <si>
    <t>令和元年 5月</t>
    <rPh sb="0" eb="2">
      <t>レイワ</t>
    </rPh>
    <rPh sb="2" eb="4">
      <t>ガンネン</t>
    </rPh>
    <phoneticPr fontId="2"/>
  </si>
  <si>
    <t>左　　　官</t>
  </si>
  <si>
    <t>型わく工（土木）</t>
  </si>
  <si>
    <t>平成5年1月</t>
    <rPh sb="0" eb="2">
      <t>ヘイセイ</t>
    </rPh>
    <rPh sb="5" eb="6">
      <t>ガツ</t>
    </rPh>
    <phoneticPr fontId="2"/>
  </si>
  <si>
    <t>4月</t>
    <rPh sb="1" eb="2">
      <t>ガツ</t>
    </rPh>
    <phoneticPr fontId="2"/>
  </si>
  <si>
    <t>7月</t>
    <rPh sb="1" eb="2">
      <t>ガツ</t>
    </rPh>
    <phoneticPr fontId="2"/>
  </si>
  <si>
    <t>10月</t>
    <rPh sb="2" eb="3">
      <t>ガツ</t>
    </rPh>
    <phoneticPr fontId="2"/>
  </si>
  <si>
    <t>6年1月</t>
    <rPh sb="3" eb="4">
      <t>ガツ</t>
    </rPh>
    <phoneticPr fontId="2"/>
  </si>
  <si>
    <t>7年1月</t>
    <rPh sb="3" eb="4">
      <t>ガツ</t>
    </rPh>
    <phoneticPr fontId="2"/>
  </si>
  <si>
    <t>8年1月</t>
    <rPh sb="3" eb="4">
      <t>ガツ</t>
    </rPh>
    <phoneticPr fontId="2"/>
  </si>
  <si>
    <t>9年1月</t>
    <rPh sb="3" eb="4">
      <t>ガツ</t>
    </rPh>
    <phoneticPr fontId="2"/>
  </si>
  <si>
    <t>10年1月</t>
    <rPh sb="4" eb="5">
      <t>ガツ</t>
    </rPh>
    <phoneticPr fontId="2"/>
  </si>
  <si>
    <t>11年1月</t>
    <rPh sb="4" eb="5">
      <t>ガツ</t>
    </rPh>
    <phoneticPr fontId="2"/>
  </si>
  <si>
    <t>12年1月</t>
    <rPh sb="4" eb="5">
      <t>ガツ</t>
    </rPh>
    <phoneticPr fontId="2"/>
  </si>
  <si>
    <t>13年1月</t>
    <rPh sb="4" eb="5">
      <t>ガツ</t>
    </rPh>
    <phoneticPr fontId="2"/>
  </si>
  <si>
    <t>14年1月</t>
    <rPh sb="4" eb="5">
      <t>ガツ</t>
    </rPh>
    <phoneticPr fontId="2"/>
  </si>
  <si>
    <t>15年1月</t>
    <rPh sb="4" eb="5">
      <t>ガツ</t>
    </rPh>
    <phoneticPr fontId="2"/>
  </si>
  <si>
    <t>16年1月</t>
    <rPh sb="4" eb="5">
      <t>ガツ</t>
    </rPh>
    <phoneticPr fontId="2"/>
  </si>
  <si>
    <t>17年1月</t>
    <rPh sb="4" eb="5">
      <t>ガツ</t>
    </rPh>
    <phoneticPr fontId="2"/>
  </si>
  <si>
    <t>18年1月</t>
    <rPh sb="4" eb="5">
      <t>ガツ</t>
    </rPh>
    <phoneticPr fontId="2"/>
  </si>
  <si>
    <t>19年1月</t>
    <rPh sb="4" eb="5">
      <t>ガツ</t>
    </rPh>
    <phoneticPr fontId="2"/>
  </si>
  <si>
    <t>20年1月</t>
    <rPh sb="4" eb="5">
      <t>ガツ</t>
    </rPh>
    <phoneticPr fontId="2"/>
  </si>
  <si>
    <t>21年1月</t>
    <rPh sb="4" eb="5">
      <t>ガツ</t>
    </rPh>
    <phoneticPr fontId="2"/>
  </si>
  <si>
    <t>22年1月</t>
    <rPh sb="4" eb="5">
      <t>ガツ</t>
    </rPh>
    <phoneticPr fontId="2"/>
  </si>
  <si>
    <t>23年1月</t>
    <rPh sb="4" eb="5">
      <t>ガツ</t>
    </rPh>
    <phoneticPr fontId="2"/>
  </si>
  <si>
    <t>24年1月</t>
    <rPh sb="4" eb="5">
      <t>ガツ</t>
    </rPh>
    <phoneticPr fontId="2"/>
  </si>
  <si>
    <t>25年1月</t>
    <rPh sb="4" eb="5">
      <t>ガツ</t>
    </rPh>
    <phoneticPr fontId="2"/>
  </si>
  <si>
    <t>26年1月</t>
    <rPh sb="4" eb="5">
      <t>ガツ</t>
    </rPh>
    <phoneticPr fontId="2"/>
  </si>
  <si>
    <t>27年1月</t>
    <rPh sb="4" eb="5">
      <t>ガツ</t>
    </rPh>
    <phoneticPr fontId="2"/>
  </si>
  <si>
    <t>28年1月</t>
    <rPh sb="4" eb="5">
      <t>ガツ</t>
    </rPh>
    <phoneticPr fontId="2"/>
  </si>
  <si>
    <t>29年1月</t>
    <rPh sb="4" eb="5">
      <t>ガツ</t>
    </rPh>
    <phoneticPr fontId="2"/>
  </si>
  <si>
    <t>30年1月</t>
    <rPh sb="4" eb="5">
      <t>ガツ</t>
    </rPh>
    <phoneticPr fontId="2"/>
  </si>
  <si>
    <t>平成31年1月</t>
    <rPh sb="0" eb="2">
      <t>ヘイセイ</t>
    </rPh>
    <rPh sb="6" eb="7">
      <t>ガツ</t>
    </rPh>
    <phoneticPr fontId="2"/>
  </si>
  <si>
    <t>令和元年7月</t>
    <rPh sb="0" eb="2">
      <t>レイワ</t>
    </rPh>
    <rPh sb="2" eb="4">
      <t>ガンネン</t>
    </rPh>
    <rPh sb="5" eb="6">
      <t>ガツ</t>
    </rPh>
    <phoneticPr fontId="2"/>
  </si>
  <si>
    <t>2年1月</t>
    <rPh sb="3" eb="4">
      <t>ガツ</t>
    </rPh>
    <phoneticPr fontId="2"/>
  </si>
  <si>
    <t>3年1月</t>
    <rPh sb="3" eb="4">
      <t>ガツ</t>
    </rPh>
    <phoneticPr fontId="2"/>
  </si>
  <si>
    <t>平成元年1月</t>
    <rPh sb="0" eb="2">
      <t>ヘイセイ</t>
    </rPh>
    <rPh sb="2" eb="4">
      <t>ガンネン</t>
    </rPh>
    <rPh sb="5" eb="6">
      <t>ガツ</t>
    </rPh>
    <phoneticPr fontId="2"/>
  </si>
  <si>
    <t>4年1月</t>
    <rPh sb="3" eb="4">
      <t>ガツ</t>
    </rPh>
    <phoneticPr fontId="2"/>
  </si>
  <si>
    <t>5年1月</t>
    <rPh sb="3" eb="4">
      <t>ガツ</t>
    </rPh>
    <phoneticPr fontId="2"/>
  </si>
  <si>
    <t>平成元年平均</t>
    <rPh sb="0" eb="2">
      <t>ヘイセイ</t>
    </rPh>
    <rPh sb="2" eb="4">
      <t>ガンネン</t>
    </rPh>
    <phoneticPr fontId="2"/>
  </si>
  <si>
    <t>令和元年平均</t>
  </si>
  <si>
    <t>平成31年 4月</t>
    <rPh sb="0" eb="2">
      <t>ヘイセイ</t>
    </rPh>
    <phoneticPr fontId="2"/>
  </si>
  <si>
    <t>昭和55年平均</t>
    <rPh sb="0" eb="2">
      <t>ショウワ</t>
    </rPh>
    <phoneticPr fontId="2"/>
  </si>
  <si>
    <t>　　　　  　 山下（内線24854）</t>
    <rPh sb="8" eb="10">
      <t>ヤマシタ</t>
    </rPh>
    <phoneticPr fontId="2"/>
  </si>
  <si>
    <t>平成30年 5月</t>
  </si>
  <si>
    <t>6月</t>
  </si>
  <si>
    <t>7月</t>
  </si>
  <si>
    <t>8月</t>
  </si>
  <si>
    <t>9月</t>
  </si>
  <si>
    <t>10月</t>
  </si>
  <si>
    <t>11月</t>
  </si>
  <si>
    <t>12月</t>
  </si>
  <si>
    <t>31年 1月</t>
  </si>
  <si>
    <t>2月</t>
  </si>
  <si>
    <t>3月</t>
  </si>
  <si>
    <t>4月</t>
  </si>
  <si>
    <t>5月</t>
  </si>
  <si>
    <t>今後の見通しとしては、6職種及び８職種で「普通」となっている。
（Ｐ６：表－２　地域別の需給状況（原数値）を参照）</t>
    <rPh sb="0" eb="2">
      <t>コンゴ</t>
    </rPh>
    <rPh sb="3" eb="5">
      <t>ミトオ</t>
    </rPh>
    <rPh sb="12" eb="14">
      <t>ショクシュ</t>
    </rPh>
    <rPh sb="14" eb="15">
      <t>オヨ</t>
    </rPh>
    <rPh sb="17" eb="19">
      <t>ショクシュ</t>
    </rPh>
    <rPh sb="21" eb="23">
      <t>フツウ</t>
    </rPh>
    <phoneticPr fontId="2"/>
  </si>
  <si>
    <t>この表で用いている記号は、以下の例による。</t>
  </si>
  <si>
    <t>今月</t>
    <rPh sb="0" eb="2">
      <t>コンゲツ</t>
    </rPh>
    <phoneticPr fontId="2"/>
  </si>
  <si>
    <t>前月</t>
  </si>
  <si>
    <t>前年同月</t>
    <rPh sb="0" eb="2">
      <t>ゼンネン</t>
    </rPh>
    <rPh sb="2" eb="4">
      <t>ドウゲツ</t>
    </rPh>
    <phoneticPr fontId="2"/>
  </si>
  <si>
    <t>全手持ち現場に占める強化現場の割合</t>
  </si>
  <si>
    <t>無 理 な</t>
  </si>
  <si>
    <t>受　  注</t>
  </si>
  <si>
    <t>対前年増減</t>
  </si>
  <si>
    <t>鉄筋工（土木）</t>
  </si>
  <si>
    <t xml:space="preserve"> 7月</t>
  </si>
  <si>
    <t>2年平均</t>
  </si>
  <si>
    <t>令和元年12月</t>
  </si>
  <si>
    <t>新規募集の過不足状況については、６職種計、8職種計が前年同月を上回る不足率となっている（Ｐ４：参考３参照）。</t>
    <rPh sb="0" eb="2">
      <t>シンキ</t>
    </rPh>
    <rPh sb="2" eb="4">
      <t>ボシュウ</t>
    </rPh>
    <rPh sb="5" eb="8">
      <t>カブソク</t>
    </rPh>
    <rPh sb="8" eb="10">
      <t>ジョウキョウ</t>
    </rPh>
    <rPh sb="19" eb="20">
      <t>ケイ</t>
    </rPh>
    <rPh sb="26" eb="28">
      <t>ゼンネン</t>
    </rPh>
    <rPh sb="28" eb="30">
      <t>ドウゲツ</t>
    </rPh>
    <rPh sb="31" eb="32">
      <t>ウエ</t>
    </rPh>
    <rPh sb="32" eb="33">
      <t>マワ</t>
    </rPh>
    <rPh sb="34" eb="37">
      <t>フソクリツ</t>
    </rPh>
    <phoneticPr fontId="2"/>
  </si>
  <si>
    <t>3年 1月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</si>
  <si>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</si>
  <si>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</si>
  <si>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</si>
  <si>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</si>
  <si>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</si>
  <si>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</si>
  <si>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</si>
  <si>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</si>
  <si>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</si>
  <si>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</si>
  <si>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</si>
  <si>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</si>
  <si>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</si>
  <si>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</si>
  <si>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</si>
  <si>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</si>
  <si>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</si>
  <si>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</si>
  <si>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</si>
  <si>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</si>
  <si>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</si>
  <si>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</si>
  <si>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</si>
  <si>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</si>
  <si>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</si>
  <si>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</si>
  <si>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</si>
  <si>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</si>
  <si>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</si>
  <si>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</si>
  <si>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</si>
  <si>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</si>
  <si>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rPh sb="6" eb="8">
      <t>ホリコシ</t>
    </rPh>
    <rPh sb="9" eb="11">
      <t>ナイセン</t>
    </rPh>
    <phoneticPr fontId="2"/>
  </si>
  <si>
    <t>左官(11.4%)、とび工(3.5%)、電工(0.2%)、配管工(1.0%)で不足、その他の職種で均衡となっている。（Ｐ６：表－２　地域別の需給状況（原数値）を参照）</t>
  </si>
  <si>
    <t>配管工で過剰、その他の職種で不足となっている。</t>
  </si>
  <si>
    <t>また、型わく工（建築）の過不足率について、対前年の増加幅が大きくなっている（△1.0％→4.1％）が、配管工の過不足率については、対前年の減少幅が大きくなっている（△0.1％→△0.3％）。</t>
  </si>
  <si>
    <t>沖縄で均衡、その他の地域で不足となっている。</t>
  </si>
  <si>
    <t>地域別に過不足率を前年同月と比較すると、九州が1.9ポイントの増で、全国で最も増加幅が大きくなっているが、沖縄が0.4ポイントの減で、全国で最も減少幅が大きくなっている。</t>
  </si>
  <si>
    <t>本調査結果は、令和4年7月10日～20日までの間の1日（日曜、休日を除く）を調査対象日として調査している。</t>
  </si>
  <si>
    <t>全国の８職種の過不足率は、7月は1.1％の不足、前月（6月）は0.9％の不足となり、前月と比べ0.2ポイントと不足幅が拡大（前年同月（0.0%の均衡）と比べ1.1ポイント不足幅が拡大）した。</t>
  </si>
  <si>
    <t>東北地域の８職種の過不足率は、7月は1.1％の不足、前月（6月）は1.2％の不足となり、前月と比べ0.1ポイントと不足幅が縮小（前年同月（0.5%の過剰）と比べ1.6ポイント不足幅が拡大）した。</t>
  </si>
  <si>
    <t>8職種の今後の労働者の確保に関する見通し（9月及び10月）については、全国及び東北地域とも「普通」となっている。（Ｐ６：表－２　地域別の需給状況（原数値）を参照）</t>
  </si>
  <si>
    <t>８職種全体で1.1%の不足となった。</t>
  </si>
  <si>
    <t>６職種全体で1.6%の不足となった。</t>
  </si>
  <si>
    <t>四国、沖縄で均衡、その他の地域で不足となっている。</t>
  </si>
  <si>
    <t>地域別に過不足率を前年同月と比較すると、関東が2.5ポイントの増で、全国で最も増加幅が大きくなっているが、北陸が1.7ポイントの減で、全国で最も減少幅が大きくなっている。</t>
  </si>
  <si>
    <t>翌々月（9月）における労働者の確保に関する見通しは、「困難」と「やや困難」の合計が25.9％で、対前年同月（19.7％）比6.2ポイントの上昇となっている。また、「やや容易」と「容易」の合計は5.9%で、対前年同月（7.3％）比1.4ポイントの下降となっている。</t>
  </si>
  <si>
    <t>翌々々月（10月）に関する見通しについては、「困難」が21.1％で対前年同月（15.8%）比5.3ポイントの上昇となっている。「容易」は5.4％で、対前年同月（5.5％）比0.1ポイントの下降となっている。</t>
  </si>
  <si>
    <t>残業・休日作業を実施している現場数（強化現場数）は、全手持現場数の3.7％となっており、前月（2.8%）と比べ0.9ポイント上昇となっている。なお、対前年同月（4.1％）と比べ0.4ポイント下降となっている。</t>
  </si>
  <si>
    <t>強化理由は、「その他」(24.6%)を除いて「前工程の工事遅延」(24.6%)、「昼間時間帯時間の制約」(22.8%)、「天候不順」(16.7%)、「無理な受注」(11.4%)の順となっている。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</si>
</sst>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77" formatCode="0.0_);[Red]\(0.0\)"/>
    <numFmt numFmtId="178" formatCode="0.0_ "/>
    <numFmt numFmtId="179" formatCode="#,##0_ "/>
    <numFmt numFmtId="180" formatCode="0.0"/>
    <numFmt numFmtId="181" formatCode="aaa"/>
    <numFmt numFmtId="182" formatCode="m/d;@"/>
  </numFmts>
  <fonts count="37">
    <font>
      <sz val="11"/>
      <name val="ＭＳ Ｐゴシック"/>
      <family val="3"/>
    </font>
    <font>
      <sz val="10"/>
      <name val="Arial"/>
      <family val="2"/>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6"/>
      <name val="HG丸ｺﾞｼｯｸM-PRO"/>
      <family val="3"/>
    </font>
    <font>
      <sz val="11"/>
      <name val="BIZ UDPゴシック"/>
      <family val="3"/>
    </font>
    <font>
      <b/>
      <sz val="9.5"/>
      <name val="HG丸ｺﾞｼｯｸM-PRO"/>
      <family val="3"/>
    </font>
    <font>
      <sz val="12"/>
      <name val="HG丸ｺﾞｼｯｸM-PRO"/>
      <family val="3"/>
    </font>
    <font>
      <sz val="10"/>
      <name val="ＭＳ Ｐゴシック"/>
      <family val="2"/>
    </font>
    <font>
      <sz val="28"/>
      <color rgb="FF000000"/>
      <name val="ＭＳ Ｐゴシック"/>
      <family val="2"/>
    </font>
    <font>
      <sz val="5"/>
      <color rgb="FF000000"/>
      <name val="HG丸ｺﾞｼｯｸM-PRO"/>
      <family val="2"/>
    </font>
    <font>
      <sz val="8"/>
      <color rgb="FF000000"/>
      <name val="HG丸ｺﾞｼｯｸM-PRO"/>
      <family val="2"/>
    </font>
    <font>
      <sz val="8.25"/>
      <color rgb="FF000000"/>
      <name val="ＭＳ Ｐゴシック"/>
      <family val="2"/>
    </font>
    <font>
      <sz val="11"/>
      <color rgb="FF000000"/>
      <name val="HG丸ｺﾞｼｯｸM-PRO"/>
      <family val="2"/>
    </font>
    <font>
      <sz val="10.5"/>
      <color rgb="FF000000"/>
      <name val="HG丸ｺﾞｼｯｸM-PRO"/>
      <family val="2"/>
    </font>
  </fonts>
  <fills count="14">
    <fill>
      <patternFill/>
    </fill>
    <fill>
      <patternFill patternType="gray125"/>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6" tint="0.7999799847602844"/>
        <bgColor indexed="64"/>
      </patternFill>
    </fill>
    <fill>
      <patternFill patternType="solid">
        <fgColor theme="8" tint="0.5999900102615356"/>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
      <patternFill patternType="solid">
        <fgColor rgb="FF92D050"/>
        <bgColor indexed="64"/>
      </patternFill>
    </fill>
  </fills>
  <borders count="157">
    <border>
      <left/>
      <right/>
      <top/>
      <bottom/>
      <diagonal/>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8">
    <xf numFmtId="0" fontId="0" fillId="0" borderId="0" xfId="0"/>
    <xf numFmtId="0" fontId="3" fillId="0" borderId="0" xfId="0" applyFont="1"/>
    <xf numFmtId="0" fontId="3" fillId="0" borderId="1" xfId="0" applyFont="1" applyBorder="1"/>
    <xf numFmtId="0" fontId="4" fillId="0" borderId="0" xfId="0" applyFont="1"/>
    <xf numFmtId="0" fontId="6" fillId="0" borderId="0" xfId="0" applyFont="1"/>
    <xf numFmtId="0" fontId="8" fillId="0" borderId="0" xfId="0" applyFont="1" applyAlignment="1">
      <alignment horizontal="center"/>
    </xf>
    <xf numFmtId="0" fontId="9" fillId="0" borderId="0" xfId="0" applyFont="1"/>
    <xf numFmtId="0" fontId="3" fillId="0" borderId="2" xfId="0" applyFont="1" applyBorder="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xf numFmtId="0" fontId="3" fillId="0" borderId="6" xfId="0" applyFont="1" applyBorder="1"/>
    <xf numFmtId="0" fontId="3" fillId="0" borderId="0" xfId="0" applyFont="1" applyAlignment="1">
      <alignment horizontal="center" vertical="center"/>
    </xf>
    <xf numFmtId="0" fontId="11" fillId="0" borderId="0" xfId="0" applyFont="1"/>
    <xf numFmtId="3" fontId="11" fillId="0" borderId="0" xfId="0" applyNumberFormat="1" applyFont="1" applyAlignment="1">
      <alignment horizontal="left" vertical="top" wrapText="1"/>
    </xf>
    <xf numFmtId="0" fontId="12" fillId="0" borderId="0" xfId="0" applyFont="1"/>
    <xf numFmtId="0" fontId="3" fillId="0" borderId="7" xfId="0" applyFont="1" applyBorder="1"/>
    <xf numFmtId="0" fontId="3" fillId="0" borderId="0" xfId="0" applyFont="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3" fontId="3" fillId="0" borderId="10" xfId="0" applyNumberFormat="1" applyFont="1" applyBorder="1"/>
    <xf numFmtId="3" fontId="3" fillId="0" borderId="11" xfId="0" applyNumberFormat="1" applyFont="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0" fontId="3" fillId="0" borderId="16" xfId="0" applyFont="1" applyBorder="1"/>
    <xf numFmtId="0" fontId="3" fillId="0" borderId="17" xfId="0" applyFont="1" applyBorder="1"/>
    <xf numFmtId="0" fontId="13" fillId="0" borderId="0" xfId="0" applyFont="1"/>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6" fontId="3" fillId="0" borderId="3" xfId="0" applyNumberFormat="1" applyFont="1" applyBorder="1" applyAlignment="1">
      <alignment horizontal="center" vertical="center"/>
    </xf>
    <xf numFmtId="0" fontId="12" fillId="0" borderId="0" xfId="0" applyFont="1" applyAlignment="1">
      <alignment horizontal="right"/>
    </xf>
    <xf numFmtId="0" fontId="3" fillId="0" borderId="20" xfId="0" applyFont="1" applyBorder="1" applyAlignment="1">
      <alignment horizontal="center" vertical="center"/>
    </xf>
    <xf numFmtId="176" fontId="3" fillId="0" borderId="19" xfId="0" applyNumberFormat="1" applyFont="1" applyBorder="1" applyAlignment="1">
      <alignment horizontal="right"/>
    </xf>
    <xf numFmtId="176" fontId="3" fillId="0" borderId="4" xfId="0" applyNumberFormat="1" applyFont="1" applyBorder="1" applyAlignment="1">
      <alignment horizontal="right"/>
    </xf>
    <xf numFmtId="176" fontId="3" fillId="0" borderId="21" xfId="0" applyNumberFormat="1" applyFont="1" applyBorder="1" applyAlignment="1">
      <alignment horizontal="right"/>
    </xf>
    <xf numFmtId="0" fontId="14" fillId="0" borderId="0" xfId="0" applyFont="1" applyAlignment="1">
      <alignment horizontal="centerContinuous"/>
    </xf>
    <xf numFmtId="0" fontId="15" fillId="0" borderId="0" xfId="0" applyFont="1"/>
    <xf numFmtId="0" fontId="3" fillId="0" borderId="4" xfId="0" applyFont="1" applyBorder="1"/>
    <xf numFmtId="0" fontId="3" fillId="0" borderId="3" xfId="0" applyFont="1" applyBorder="1"/>
    <xf numFmtId="0" fontId="3" fillId="0" borderId="22" xfId="0" applyFont="1" applyBorder="1"/>
    <xf numFmtId="0" fontId="3" fillId="0" borderId="23" xfId="0" applyFont="1" applyBorder="1"/>
    <xf numFmtId="0" fontId="3" fillId="0" borderId="18" xfId="0" applyFont="1" applyBorder="1"/>
    <xf numFmtId="0" fontId="12" fillId="0" borderId="24" xfId="0" applyFont="1" applyBorder="1" applyAlignment="1">
      <alignment horizontal="centerContinuous"/>
    </xf>
    <xf numFmtId="0" fontId="17" fillId="0" borderId="0" xfId="0" applyFont="1" applyAlignment="1">
      <alignment horizontal="left"/>
    </xf>
    <xf numFmtId="0" fontId="18" fillId="0" borderId="0" xfId="0" applyFont="1" applyAlignment="1">
      <alignment horizontal="center"/>
    </xf>
    <xf numFmtId="0" fontId="19" fillId="0" borderId="0" xfId="0" applyFont="1"/>
    <xf numFmtId="20" fontId="3" fillId="0" borderId="0" xfId="0" applyNumberFormat="1" applyFont="1" applyAlignment="1">
      <alignment horizontal="center"/>
    </xf>
    <xf numFmtId="180" fontId="12" fillId="0" borderId="18" xfId="0" applyNumberFormat="1" applyFont="1" applyBorder="1"/>
    <xf numFmtId="180" fontId="12" fillId="0" borderId="3" xfId="0" applyNumberFormat="1" applyFont="1" applyBorder="1"/>
    <xf numFmtId="0" fontId="3" fillId="0" borderId="0" xfId="0" applyFont="1" applyAlignment="1">
      <alignment horizontal="center"/>
    </xf>
    <xf numFmtId="0" fontId="3" fillId="2" borderId="25" xfId="0" applyFont="1" applyFill="1" applyBorder="1"/>
    <xf numFmtId="0" fontId="3" fillId="2" borderId="26" xfId="0" applyFont="1" applyFill="1" applyBorder="1"/>
    <xf numFmtId="180" fontId="12" fillId="2" borderId="26" xfId="0" applyNumberFormat="1" applyFont="1" applyFill="1" applyBorder="1"/>
    <xf numFmtId="180" fontId="12" fillId="2" borderId="27" xfId="0" applyNumberFormat="1" applyFont="1" applyFill="1" applyBorder="1"/>
    <xf numFmtId="180" fontId="12" fillId="2" borderId="28" xfId="0" applyNumberFormat="1" applyFont="1" applyFill="1" applyBorder="1"/>
    <xf numFmtId="180" fontId="12" fillId="2" borderId="28" xfId="0" applyNumberFormat="1" applyFont="1" applyFill="1" applyBorder="1" applyAlignment="1">
      <alignment horizontal="right"/>
    </xf>
    <xf numFmtId="0" fontId="20" fillId="0" borderId="0" xfId="0" applyFont="1"/>
    <xf numFmtId="0" fontId="3" fillId="0" borderId="29" xfId="0" applyFont="1" applyBorder="1" applyAlignment="1">
      <alignment vertical="center"/>
    </xf>
    <xf numFmtId="3" fontId="3" fillId="0" borderId="30" xfId="0" applyNumberFormat="1" applyFont="1" applyBorder="1" applyAlignment="1">
      <alignment vertical="center"/>
    </xf>
    <xf numFmtId="3" fontId="3" fillId="0" borderId="31"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0" fontId="3" fillId="0" borderId="32" xfId="0" applyFont="1" applyBorder="1"/>
    <xf numFmtId="177" fontId="3" fillId="3" borderId="1" xfId="0" applyNumberFormat="1" applyFont="1" applyFill="1" applyBorder="1" applyAlignment="1">
      <alignment horizontal="center" vertical="center"/>
    </xf>
    <xf numFmtId="177" fontId="3" fillId="3" borderId="33"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0" fontId="3" fillId="3" borderId="3" xfId="0"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34" xfId="0" applyNumberFormat="1" applyFont="1" applyFill="1" applyBorder="1" applyAlignment="1">
      <alignment horizontal="center" vertical="center"/>
    </xf>
    <xf numFmtId="0" fontId="3" fillId="3" borderId="34"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36" xfId="0" applyFont="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3" xfId="0" applyFont="1" applyFill="1" applyBorder="1" applyAlignment="1">
      <alignment horizontal="center" vertical="center"/>
    </xf>
    <xf numFmtId="0" fontId="12" fillId="0" borderId="38" xfId="0" applyFont="1" applyBorder="1" applyAlignment="1">
      <alignment horizontal="right"/>
    </xf>
    <xf numFmtId="0" fontId="12" fillId="0" borderId="39" xfId="0" applyFont="1" applyBorder="1" applyAlignment="1">
      <alignment horizontal="centerContinuous"/>
    </xf>
    <xf numFmtId="0" fontId="12" fillId="0" borderId="40" xfId="0" applyFont="1" applyBorder="1" applyAlignment="1">
      <alignment horizontal="centerContinuous"/>
    </xf>
    <xf numFmtId="0" fontId="12" fillId="0" borderId="41" xfId="0" applyFont="1" applyBorder="1" applyAlignment="1">
      <alignment horizontal="centerContinuous"/>
    </xf>
    <xf numFmtId="0" fontId="12" fillId="2" borderId="38" xfId="0" applyFont="1" applyFill="1" applyBorder="1" applyAlignment="1">
      <alignment horizontal="centerContinuous"/>
    </xf>
    <xf numFmtId="0" fontId="12" fillId="0" borderId="28" xfId="0" applyFont="1" applyBorder="1"/>
    <xf numFmtId="0" fontId="12" fillId="2" borderId="28" xfId="0" applyFont="1" applyFill="1" applyBorder="1" applyAlignment="1">
      <alignment horizontal="centerContinuous"/>
    </xf>
    <xf numFmtId="0" fontId="12" fillId="0" borderId="42" xfId="0" applyFont="1" applyBorder="1" applyAlignment="1">
      <alignment horizontal="centerContinuous"/>
    </xf>
    <xf numFmtId="0" fontId="12" fillId="0" borderId="43" xfId="0" applyFont="1" applyBorder="1" applyAlignment="1">
      <alignment horizontal="centerContinuous"/>
    </xf>
    <xf numFmtId="0" fontId="12" fillId="0" borderId="44" xfId="0" applyFont="1" applyBorder="1" applyAlignment="1">
      <alignment horizontal="centerContinuous"/>
    </xf>
    <xf numFmtId="0" fontId="12" fillId="2" borderId="45" xfId="0" applyFont="1" applyFill="1" applyBorder="1" applyAlignment="1">
      <alignment horizontal="centerContinuous"/>
    </xf>
    <xf numFmtId="0" fontId="3" fillId="0" borderId="28" xfId="0" applyFont="1" applyBorder="1" applyAlignment="1">
      <alignment horizontal="centerContinuous"/>
    </xf>
    <xf numFmtId="180" fontId="12" fillId="2" borderId="46" xfId="0" applyNumberFormat="1" applyFont="1" applyFill="1" applyBorder="1"/>
    <xf numFmtId="0" fontId="12" fillId="0" borderId="24" xfId="0" applyFont="1" applyBorder="1" applyAlignment="1">
      <alignment horizontal="center"/>
    </xf>
    <xf numFmtId="0" fontId="3" fillId="0" borderId="47" xfId="0" applyFont="1" applyBorder="1" applyAlignment="1">
      <alignment horizontal="centerContinuous"/>
    </xf>
    <xf numFmtId="0" fontId="12" fillId="0" borderId="2" xfId="0" applyFont="1" applyBorder="1" applyAlignment="1">
      <alignment horizontal="center"/>
    </xf>
    <xf numFmtId="180" fontId="12" fillId="2" borderId="47" xfId="0" applyNumberFormat="1" applyFont="1" applyFill="1" applyBorder="1" applyAlignment="1">
      <alignment horizontal="right"/>
    </xf>
    <xf numFmtId="0" fontId="3" fillId="0" borderId="48" xfId="0" applyFont="1" applyBorder="1" applyAlignment="1">
      <alignment horizontal="centerContinuous"/>
    </xf>
    <xf numFmtId="0" fontId="3" fillId="0" borderId="45" xfId="0" applyFont="1" applyBorder="1" applyAlignment="1">
      <alignment horizontal="centerContinuous"/>
    </xf>
    <xf numFmtId="0" fontId="12" fillId="0" borderId="42" xfId="0" applyFont="1" applyBorder="1" applyAlignment="1">
      <alignment horizontal="center"/>
    </xf>
    <xf numFmtId="180" fontId="12" fillId="2" borderId="45" xfId="0" applyNumberFormat="1" applyFont="1" applyFill="1" applyBorder="1" applyAlignment="1">
      <alignment horizontal="right"/>
    </xf>
    <xf numFmtId="180" fontId="12" fillId="2" borderId="49" xfId="0" applyNumberFormat="1" applyFont="1" applyFill="1" applyBorder="1"/>
    <xf numFmtId="180" fontId="12" fillId="2" borderId="49" xfId="0" applyNumberFormat="1" applyFont="1" applyFill="1" applyBorder="1" applyAlignment="1">
      <alignment horizontal="right"/>
    </xf>
    <xf numFmtId="180" fontId="12" fillId="2" borderId="50" xfId="0" applyNumberFormat="1" applyFont="1" applyFill="1" applyBorder="1"/>
    <xf numFmtId="180" fontId="12" fillId="2" borderId="51" xfId="0" applyNumberFormat="1" applyFont="1" applyFill="1" applyBorder="1"/>
    <xf numFmtId="180" fontId="12" fillId="2" borderId="51" xfId="0" applyNumberFormat="1" applyFont="1" applyFill="1" applyBorder="1" applyAlignment="1">
      <alignment horizontal="right"/>
    </xf>
    <xf numFmtId="0" fontId="12" fillId="2" borderId="24" xfId="0" applyFont="1" applyFill="1" applyBorder="1" applyAlignment="1">
      <alignment horizontal="center"/>
    </xf>
    <xf numFmtId="0" fontId="12" fillId="2" borderId="42" xfId="0" applyFont="1" applyFill="1" applyBorder="1" applyAlignment="1">
      <alignment horizontal="center"/>
    </xf>
    <xf numFmtId="180" fontId="12" fillId="2" borderId="42" xfId="0" applyNumberFormat="1" applyFont="1" applyFill="1" applyBorder="1" applyAlignment="1">
      <alignment horizontal="right"/>
    </xf>
    <xf numFmtId="180" fontId="12" fillId="2" borderId="44" xfId="0" applyNumberFormat="1" applyFont="1" applyFill="1" applyBorder="1" applyAlignment="1">
      <alignment horizontal="right"/>
    </xf>
    <xf numFmtId="180" fontId="12" fillId="2" borderId="52" xfId="0" applyNumberFormat="1" applyFont="1" applyFill="1" applyBorder="1" applyAlignment="1">
      <alignment horizontal="right"/>
    </xf>
    <xf numFmtId="0" fontId="3" fillId="0" borderId="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left" vertical="center"/>
    </xf>
    <xf numFmtId="0" fontId="3" fillId="0" borderId="55" xfId="0" applyFont="1" applyBorder="1" applyAlignment="1">
      <alignment horizontal="center" vertical="center"/>
    </xf>
    <xf numFmtId="176" fontId="3" fillId="3" borderId="33" xfId="0" applyNumberFormat="1" applyFont="1" applyFill="1" applyBorder="1" applyAlignment="1">
      <alignment horizontal="right"/>
    </xf>
    <xf numFmtId="176" fontId="3" fillId="0" borderId="2" xfId="0" applyNumberFormat="1" applyFont="1" applyBorder="1" applyAlignment="1">
      <alignment horizontal="right"/>
    </xf>
    <xf numFmtId="176" fontId="3" fillId="0" borderId="20" xfId="0" applyNumberFormat="1" applyFont="1" applyBorder="1" applyAlignment="1">
      <alignment horizontal="right"/>
    </xf>
    <xf numFmtId="176" fontId="3" fillId="3" borderId="34" xfId="0" applyNumberFormat="1" applyFont="1" applyFill="1" applyBorder="1" applyAlignment="1">
      <alignment horizontal="right"/>
    </xf>
    <xf numFmtId="176" fontId="3" fillId="3" borderId="56" xfId="0" applyNumberFormat="1" applyFont="1" applyFill="1" applyBorder="1" applyAlignment="1">
      <alignment horizontal="right"/>
    </xf>
    <xf numFmtId="176" fontId="3" fillId="0" borderId="57" xfId="0" applyNumberFormat="1" applyFont="1" applyBorder="1" applyAlignment="1">
      <alignment horizontal="right"/>
    </xf>
    <xf numFmtId="0" fontId="3" fillId="0" borderId="58" xfId="0" applyFont="1" applyBorder="1"/>
    <xf numFmtId="0" fontId="3" fillId="0" borderId="59" xfId="0" applyFont="1" applyBorder="1"/>
    <xf numFmtId="0" fontId="3" fillId="0" borderId="60" xfId="0" applyFont="1" applyBorder="1"/>
    <xf numFmtId="0" fontId="3" fillId="2" borderId="43" xfId="0" applyFont="1" applyFill="1" applyBorder="1"/>
    <xf numFmtId="0" fontId="3" fillId="0" borderId="61" xfId="0" applyFont="1" applyBorder="1"/>
    <xf numFmtId="0" fontId="3" fillId="2" borderId="53" xfId="0" applyFont="1" applyFill="1" applyBorder="1"/>
    <xf numFmtId="0" fontId="3" fillId="2" borderId="24" xfId="0" applyFont="1" applyFill="1" applyBorder="1"/>
    <xf numFmtId="0" fontId="3" fillId="2" borderId="42" xfId="0" applyFont="1" applyFill="1" applyBorder="1"/>
    <xf numFmtId="180" fontId="12" fillId="2" borderId="24" xfId="0" applyNumberFormat="1" applyFont="1" applyFill="1" applyBorder="1"/>
    <xf numFmtId="180" fontId="12" fillId="2" borderId="4" xfId="0" applyNumberFormat="1" applyFont="1" applyFill="1" applyBorder="1"/>
    <xf numFmtId="0" fontId="5" fillId="0" borderId="28" xfId="0" applyFont="1" applyBorder="1"/>
    <xf numFmtId="0" fontId="3" fillId="0" borderId="62" xfId="0" applyFont="1" applyBorder="1"/>
    <xf numFmtId="0" fontId="3" fillId="0" borderId="63" xfId="0" applyFont="1" applyBorder="1"/>
    <xf numFmtId="0" fontId="3" fillId="0" borderId="64" xfId="0" applyFont="1" applyBorder="1"/>
    <xf numFmtId="0" fontId="3" fillId="0" borderId="33" xfId="0" applyFont="1" applyBorder="1"/>
    <xf numFmtId="0" fontId="3" fillId="2" borderId="65" xfId="0" applyFont="1" applyFill="1" applyBorder="1"/>
    <xf numFmtId="0" fontId="3" fillId="0" borderId="35" xfId="0" applyFont="1" applyBorder="1"/>
    <xf numFmtId="0" fontId="3" fillId="2" borderId="66" xfId="0" applyFont="1" applyFill="1" applyBorder="1"/>
    <xf numFmtId="0" fontId="3" fillId="0" borderId="67" xfId="0" applyFont="1" applyBorder="1"/>
    <xf numFmtId="0" fontId="3" fillId="2" borderId="68" xfId="0" applyFont="1" applyFill="1" applyBorder="1"/>
    <xf numFmtId="0" fontId="3" fillId="0" borderId="69" xfId="0" applyFont="1" applyBorder="1"/>
    <xf numFmtId="180" fontId="12" fillId="2" borderId="66" xfId="0" applyNumberFormat="1" applyFont="1" applyFill="1" applyBorder="1"/>
    <xf numFmtId="180" fontId="12" fillId="0" borderId="67" xfId="0" applyNumberFormat="1" applyFont="1" applyBorder="1"/>
    <xf numFmtId="180" fontId="12" fillId="2" borderId="70" xfId="0" applyNumberFormat="1" applyFont="1" applyFill="1" applyBorder="1"/>
    <xf numFmtId="180" fontId="12" fillId="0" borderId="34" xfId="0" applyNumberFormat="1" applyFont="1" applyBorder="1"/>
    <xf numFmtId="180" fontId="16" fillId="0" borderId="36" xfId="0" applyNumberFormat="1" applyFont="1" applyBorder="1"/>
    <xf numFmtId="0" fontId="3" fillId="0" borderId="0" xfId="0" applyFont="1" applyAlignment="1">
      <alignment horizontal="center" vertical="top"/>
    </xf>
    <xf numFmtId="0" fontId="3" fillId="0" borderId="0" xfId="0" applyFont="1" applyAlignment="1">
      <alignment vertical="top"/>
    </xf>
    <xf numFmtId="176" fontId="3" fillId="0" borderId="19" xfId="0" applyNumberFormat="1" applyFont="1" applyBorder="1" applyAlignment="1">
      <alignment horizontal="center" vertical="center"/>
    </xf>
    <xf numFmtId="176" fontId="3" fillId="0" borderId="55"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176" fontId="3" fillId="4" borderId="3"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0" xfId="0" applyFont="1" applyAlignment="1">
      <alignment horizontal="centerContinuous"/>
    </xf>
    <xf numFmtId="0" fontId="24" fillId="0" borderId="0" xfId="0" applyFont="1" applyAlignment="1">
      <alignment horizontal="centerContinuous"/>
    </xf>
    <xf numFmtId="0" fontId="3" fillId="0" borderId="71" xfId="0" applyFont="1" applyBorder="1" applyAlignment="1">
      <alignment horizontal="center" vertical="center"/>
    </xf>
    <xf numFmtId="177" fontId="3" fillId="4" borderId="3" xfId="0" applyNumberFormat="1" applyFont="1" applyFill="1" applyBorder="1" applyAlignment="1">
      <alignment horizontal="center" vertical="center"/>
    </xf>
    <xf numFmtId="177" fontId="3" fillId="0" borderId="3" xfId="0" applyNumberFormat="1" applyFont="1" applyBorder="1" applyAlignment="1">
      <alignment horizontal="center" vertical="center"/>
    </xf>
    <xf numFmtId="177" fontId="3" fillId="4" borderId="4" xfId="0" applyNumberFormat="1" applyFont="1" applyFill="1" applyBorder="1" applyAlignment="1">
      <alignment horizontal="center" vertical="center"/>
    </xf>
    <xf numFmtId="0" fontId="3" fillId="4" borderId="4" xfId="0" applyFont="1" applyFill="1" applyBorder="1" applyAlignment="1">
      <alignment horizontal="center" vertical="center"/>
    </xf>
    <xf numFmtId="176" fontId="3" fillId="4" borderId="4" xfId="0" applyNumberFormat="1" applyFont="1" applyFill="1" applyBorder="1" applyAlignment="1">
      <alignment horizontal="center" vertical="center"/>
    </xf>
    <xf numFmtId="0" fontId="3" fillId="4" borderId="71" xfId="0" applyFont="1" applyFill="1" applyBorder="1" applyAlignment="1">
      <alignment horizontal="center" vertical="center"/>
    </xf>
    <xf numFmtId="0" fontId="3" fillId="0" borderId="72" xfId="0" applyFont="1" applyBorder="1" applyAlignment="1">
      <alignment horizontal="center" vertical="center"/>
    </xf>
    <xf numFmtId="176" fontId="3" fillId="5" borderId="3" xfId="0" applyNumberFormat="1" applyFont="1" applyFill="1" applyBorder="1" applyAlignment="1">
      <alignment vertical="center"/>
    </xf>
    <xf numFmtId="0" fontId="3" fillId="5" borderId="3" xfId="0" applyFont="1" applyFill="1" applyBorder="1" applyAlignment="1">
      <alignment horizontal="center" vertical="center"/>
    </xf>
    <xf numFmtId="176" fontId="3" fillId="5" borderId="3" xfId="0" applyNumberFormat="1" applyFont="1" applyFill="1" applyBorder="1" applyAlignment="1">
      <alignment horizontal="center" vertical="center"/>
    </xf>
    <xf numFmtId="0" fontId="3" fillId="5" borderId="71" xfId="0" applyFont="1" applyFill="1" applyBorder="1" applyAlignment="1">
      <alignment horizontal="center" vertical="center"/>
    </xf>
    <xf numFmtId="0" fontId="3" fillId="0" borderId="73" xfId="0" applyFont="1" applyBorder="1"/>
    <xf numFmtId="0" fontId="3" fillId="0" borderId="74" xfId="0" applyFont="1" applyBorder="1"/>
    <xf numFmtId="0" fontId="3" fillId="4" borderId="72" xfId="0" applyFont="1" applyFill="1" applyBorder="1" applyAlignment="1">
      <alignment horizontal="center" vertical="center"/>
    </xf>
    <xf numFmtId="176" fontId="3" fillId="0" borderId="19" xfId="0" applyNumberFormat="1" applyFont="1" applyBorder="1" applyAlignment="1">
      <alignment vertical="center"/>
    </xf>
    <xf numFmtId="177" fontId="3" fillId="5" borderId="3" xfId="0" applyNumberFormat="1" applyFont="1" applyFill="1" applyBorder="1" applyAlignment="1">
      <alignment horizontal="center" vertical="center"/>
    </xf>
    <xf numFmtId="177" fontId="3" fillId="5" borderId="34" xfId="0" applyNumberFormat="1" applyFont="1" applyFill="1" applyBorder="1" applyAlignment="1">
      <alignment horizontal="center" vertical="center"/>
    </xf>
    <xf numFmtId="0" fontId="3" fillId="5" borderId="34" xfId="0" applyFont="1" applyFill="1" applyBorder="1" applyAlignment="1">
      <alignment horizontal="center" vertical="center"/>
    </xf>
    <xf numFmtId="176" fontId="3" fillId="5" borderId="34" xfId="0" applyNumberFormat="1" applyFont="1" applyFill="1" applyBorder="1" applyAlignment="1">
      <alignment horizontal="center" vertical="center"/>
    </xf>
    <xf numFmtId="0" fontId="3" fillId="5" borderId="56" xfId="0" applyFont="1" applyFill="1" applyBorder="1" applyAlignment="1">
      <alignment horizontal="center" vertical="center"/>
    </xf>
    <xf numFmtId="0" fontId="3" fillId="0" borderId="75" xfId="0" applyFont="1" applyBorder="1" applyAlignment="1">
      <alignment horizontal="center" vertical="center"/>
    </xf>
    <xf numFmtId="176" fontId="3" fillId="0" borderId="76" xfId="0" applyNumberFormat="1" applyFont="1" applyBorder="1" applyAlignment="1">
      <alignment vertical="center"/>
    </xf>
    <xf numFmtId="177" fontId="3" fillId="5" borderId="74" xfId="0" applyNumberFormat="1" applyFont="1" applyFill="1" applyBorder="1" applyAlignment="1">
      <alignment horizontal="center" vertical="center"/>
    </xf>
    <xf numFmtId="176" fontId="3" fillId="5" borderId="74" xfId="0" applyNumberFormat="1" applyFont="1" applyFill="1" applyBorder="1" applyAlignment="1">
      <alignment vertical="center"/>
    </xf>
    <xf numFmtId="176" fontId="3" fillId="0" borderId="77" xfId="0" applyNumberFormat="1" applyFont="1" applyBorder="1" applyAlignment="1">
      <alignment vertical="center"/>
    </xf>
    <xf numFmtId="177" fontId="3" fillId="4" borderId="75" xfId="0" applyNumberFormat="1" applyFont="1" applyFill="1" applyBorder="1" applyAlignment="1">
      <alignment horizontal="center" vertical="center"/>
    </xf>
    <xf numFmtId="176" fontId="3" fillId="0" borderId="78" xfId="0" applyNumberFormat="1" applyFont="1" applyBorder="1" applyAlignment="1">
      <alignment vertical="center"/>
    </xf>
    <xf numFmtId="177" fontId="3" fillId="0" borderId="74" xfId="0" applyNumberFormat="1" applyFont="1" applyBorder="1" applyAlignment="1">
      <alignment horizontal="center" vertical="center"/>
    </xf>
    <xf numFmtId="176" fontId="3" fillId="3" borderId="73" xfId="0" applyNumberFormat="1" applyFont="1" applyFill="1" applyBorder="1" applyAlignment="1">
      <alignment vertical="center"/>
    </xf>
    <xf numFmtId="176" fontId="3" fillId="3" borderId="79" xfId="0" applyNumberFormat="1" applyFont="1" applyFill="1" applyBorder="1" applyAlignment="1">
      <alignment vertical="center"/>
    </xf>
    <xf numFmtId="176" fontId="3" fillId="0" borderId="74" xfId="0" applyNumberFormat="1" applyFont="1" applyBorder="1" applyAlignment="1">
      <alignment vertical="center"/>
    </xf>
    <xf numFmtId="176" fontId="3" fillId="0" borderId="3" xfId="0" applyNumberFormat="1" applyFont="1" applyBorder="1" applyAlignment="1">
      <alignment vertical="center"/>
    </xf>
    <xf numFmtId="176" fontId="3" fillId="5" borderId="79" xfId="0" applyNumberFormat="1" applyFont="1" applyFill="1" applyBorder="1" applyAlignment="1">
      <alignment vertical="center"/>
    </xf>
    <xf numFmtId="176" fontId="3" fillId="5" borderId="80" xfId="0" applyNumberFormat="1" applyFont="1" applyFill="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176" fontId="3" fillId="0" borderId="34" xfId="0" applyNumberFormat="1" applyFont="1" applyBorder="1" applyAlignment="1">
      <alignment horizontal="center" vertical="center"/>
    </xf>
    <xf numFmtId="176" fontId="3" fillId="3" borderId="80" xfId="0" applyNumberFormat="1" applyFont="1" applyFill="1" applyBorder="1" applyAlignment="1">
      <alignment vertical="center"/>
    </xf>
    <xf numFmtId="176" fontId="3" fillId="5" borderId="71" xfId="0" applyNumberFormat="1" applyFont="1" applyFill="1" applyBorder="1" applyAlignment="1">
      <alignment vertical="center"/>
    </xf>
    <xf numFmtId="176" fontId="3" fillId="0" borderId="83" xfId="0" applyNumberFormat="1" applyFont="1" applyBorder="1" applyAlignment="1">
      <alignment vertical="center"/>
    </xf>
    <xf numFmtId="176" fontId="3" fillId="0" borderId="71" xfId="0" applyNumberFormat="1" applyFont="1" applyBorder="1" applyAlignment="1">
      <alignment vertical="center"/>
    </xf>
    <xf numFmtId="176" fontId="3" fillId="0" borderId="84" xfId="0" applyNumberFormat="1" applyFont="1" applyBorder="1" applyAlignment="1">
      <alignment vertical="center"/>
    </xf>
    <xf numFmtId="176" fontId="3" fillId="0" borderId="56" xfId="0" applyNumberFormat="1" applyFont="1" applyBorder="1" applyAlignment="1">
      <alignment horizontal="center" vertical="center"/>
    </xf>
    <xf numFmtId="176" fontId="3" fillId="0" borderId="79" xfId="0" applyNumberFormat="1" applyFont="1" applyBorder="1" applyAlignment="1">
      <alignment vertical="center"/>
    </xf>
    <xf numFmtId="176" fontId="3" fillId="0" borderId="80" xfId="0" applyNumberFormat="1" applyFont="1" applyBorder="1" applyAlignment="1">
      <alignment vertical="center"/>
    </xf>
    <xf numFmtId="176" fontId="3" fillId="0" borderId="85" xfId="0" applyNumberFormat="1" applyFont="1" applyBorder="1" applyAlignment="1">
      <alignment vertical="center"/>
    </xf>
    <xf numFmtId="176" fontId="3" fillId="0" borderId="86" xfId="0" applyNumberFormat="1" applyFont="1" applyBorder="1" applyAlignment="1">
      <alignment vertical="center"/>
    </xf>
    <xf numFmtId="0" fontId="3" fillId="0" borderId="79" xfId="0" applyFont="1" applyBorder="1" applyAlignment="1">
      <alignment horizontal="center" vertical="center"/>
    </xf>
    <xf numFmtId="176" fontId="3" fillId="3" borderId="87" xfId="0" applyNumberFormat="1" applyFont="1" applyFill="1" applyBorder="1" applyAlignment="1">
      <alignment vertical="center"/>
    </xf>
    <xf numFmtId="0" fontId="3" fillId="5" borderId="18" xfId="0" applyFont="1" applyFill="1" applyBorder="1" applyAlignment="1">
      <alignment horizontal="center" vertical="center"/>
    </xf>
    <xf numFmtId="176" fontId="3" fillId="5" borderId="18" xfId="0" applyNumberFormat="1" applyFont="1" applyFill="1" applyBorder="1" applyAlignment="1">
      <alignment vertical="center"/>
    </xf>
    <xf numFmtId="176" fontId="3" fillId="5" borderId="87" xfId="0" applyNumberFormat="1" applyFont="1" applyFill="1" applyBorder="1" applyAlignment="1">
      <alignment vertical="center"/>
    </xf>
    <xf numFmtId="0" fontId="3" fillId="5" borderId="35" xfId="0" applyFont="1" applyFill="1" applyBorder="1" applyAlignment="1">
      <alignment horizontal="center" vertical="center"/>
    </xf>
    <xf numFmtId="176" fontId="3" fillId="0" borderId="87" xfId="0" applyNumberFormat="1" applyFont="1" applyBorder="1" applyAlignment="1">
      <alignment vertical="center"/>
    </xf>
    <xf numFmtId="0" fontId="3" fillId="4" borderId="53" xfId="0" applyFont="1" applyFill="1" applyBorder="1" applyAlignment="1">
      <alignment horizontal="center" vertical="center"/>
    </xf>
    <xf numFmtId="176" fontId="3" fillId="0" borderId="18" xfId="0" applyNumberFormat="1" applyFont="1" applyBorder="1" applyAlignment="1">
      <alignment vertical="center"/>
    </xf>
    <xf numFmtId="176" fontId="3" fillId="0" borderId="23" xfId="0" applyNumberFormat="1" applyFont="1" applyBorder="1" applyAlignment="1">
      <alignment vertical="center"/>
    </xf>
    <xf numFmtId="0" fontId="3" fillId="0" borderId="88" xfId="0" applyFont="1" applyBorder="1" applyAlignment="1">
      <alignment vertical="center"/>
    </xf>
    <xf numFmtId="176" fontId="3" fillId="0" borderId="89" xfId="0" applyNumberFormat="1" applyFont="1" applyBorder="1" applyAlignment="1">
      <alignment vertical="center"/>
    </xf>
    <xf numFmtId="0" fontId="3" fillId="0" borderId="3" xfId="0" applyFont="1" applyBorder="1" applyAlignment="1">
      <alignment vertical="center"/>
    </xf>
    <xf numFmtId="0" fontId="3" fillId="0" borderId="34" xfId="0" applyFont="1" applyBorder="1" applyAlignment="1">
      <alignment vertical="center"/>
    </xf>
    <xf numFmtId="176" fontId="3" fillId="0" borderId="0" xfId="0" applyNumberFormat="1" applyFont="1"/>
    <xf numFmtId="0" fontId="3" fillId="0" borderId="90" xfId="0" applyFont="1" applyBorder="1" applyAlignment="1">
      <alignment horizontal="center" vertical="center"/>
    </xf>
    <xf numFmtId="176" fontId="3" fillId="0" borderId="4" xfId="0" applyNumberFormat="1" applyFont="1" applyBorder="1" applyAlignment="1">
      <alignment vertical="center"/>
    </xf>
    <xf numFmtId="176" fontId="9" fillId="0" borderId="0" xfId="0" applyNumberFormat="1" applyFont="1" applyAlignment="1" quotePrefix="1">
      <alignment horizontal="right"/>
    </xf>
    <xf numFmtId="0" fontId="12" fillId="0" borderId="0" xfId="0" applyFont="1" applyAlignment="1">
      <alignment vertical="center"/>
    </xf>
    <xf numFmtId="0" fontId="17" fillId="0" borderId="0" xfId="0" applyFont="1"/>
    <xf numFmtId="0" fontId="5" fillId="0" borderId="38" xfId="0" applyFont="1" applyBorder="1"/>
    <xf numFmtId="180" fontId="12" fillId="0" borderId="0" xfId="0" applyNumberFormat="1" applyFont="1"/>
    <xf numFmtId="0" fontId="16" fillId="0" borderId="0" xfId="0" applyFont="1"/>
    <xf numFmtId="0" fontId="12" fillId="0" borderId="26" xfId="0" applyFont="1" applyBorder="1"/>
    <xf numFmtId="0" fontId="12" fillId="0" borderId="49" xfId="0" applyFont="1" applyBorder="1"/>
    <xf numFmtId="0" fontId="12" fillId="0" borderId="45" xfId="0" applyFont="1" applyBorder="1"/>
    <xf numFmtId="180" fontId="12" fillId="0" borderId="0" xfId="0" applyNumberFormat="1" applyFont="1" applyAlignment="1">
      <alignment horizontal="right"/>
    </xf>
    <xf numFmtId="49" fontId="12" fillId="0" borderId="0" xfId="0" applyNumberFormat="1" applyFont="1" applyAlignment="1">
      <alignment horizontal="right"/>
    </xf>
    <xf numFmtId="0" fontId="3" fillId="0" borderId="49" xfId="0" applyFont="1" applyBorder="1" applyAlignment="1">
      <alignment vertical="center"/>
    </xf>
    <xf numFmtId="181" fontId="3" fillId="0" borderId="0" xfId="0" applyNumberFormat="1" applyFont="1" applyAlignment="1">
      <alignment horizontal="center" vertical="center"/>
    </xf>
    <xf numFmtId="0" fontId="3" fillId="0" borderId="24" xfId="0" applyFont="1" applyBorder="1" applyAlignment="1">
      <alignment vertical="center"/>
    </xf>
    <xf numFmtId="0" fontId="3" fillId="0" borderId="5" xfId="0" applyFont="1" applyBorder="1" applyAlignment="1">
      <alignment vertical="center"/>
    </xf>
    <xf numFmtId="181" fontId="3" fillId="0" borderId="1" xfId="0" applyNumberFormat="1" applyFont="1" applyBorder="1" applyAlignment="1">
      <alignment horizontal="center" vertical="center"/>
    </xf>
    <xf numFmtId="0" fontId="3" fillId="0" borderId="2"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 borderId="56" xfId="0" applyFont="1" applyFill="1" applyBorder="1" applyAlignment="1">
      <alignment horizontal="center" vertical="center"/>
    </xf>
    <xf numFmtId="0" fontId="0" fillId="0" borderId="20" xfId="0" applyBorder="1" applyAlignment="1">
      <alignment horizontal="center" vertical="center"/>
    </xf>
    <xf numFmtId="0" fontId="0" fillId="0" borderId="91" xfId="0" applyBorder="1" applyAlignment="1">
      <alignment horizontal="center" vertical="center"/>
    </xf>
    <xf numFmtId="0" fontId="10" fillId="0" borderId="1" xfId="0" applyFont="1" applyBorder="1"/>
    <xf numFmtId="0" fontId="0" fillId="0" borderId="0" xfId="0" applyFont="1"/>
    <xf numFmtId="180" fontId="0" fillId="0" borderId="0" xfId="0" applyNumberFormat="1"/>
    <xf numFmtId="178" fontId="0" fillId="0" borderId="0" xfId="0" applyNumberFormat="1" applyFont="1"/>
    <xf numFmtId="178" fontId="0" fillId="0" borderId="0" xfId="0" applyNumberFormat="1"/>
    <xf numFmtId="0" fontId="5" fillId="0" borderId="45" xfId="0" applyFont="1" applyBorder="1"/>
    <xf numFmtId="0" fontId="5" fillId="0" borderId="28" xfId="0" applyFont="1" applyBorder="1" applyAlignment="1">
      <alignment horizontal="right"/>
    </xf>
    <xf numFmtId="0" fontId="5" fillId="0" borderId="92" xfId="0" applyFont="1" applyBorder="1" applyAlignment="1">
      <alignment horizontal="right"/>
    </xf>
    <xf numFmtId="0" fontId="0" fillId="0" borderId="0" xfId="0" applyAlignment="1">
      <alignment horizontal="right"/>
    </xf>
    <xf numFmtId="0" fontId="0" fillId="6" borderId="0" xfId="0" applyFill="1" applyAlignment="1">
      <alignment horizontal="right"/>
    </xf>
    <xf numFmtId="0" fontId="0" fillId="6" borderId="0" xfId="0" applyFill="1" applyAlignment="1" quotePrefix="1">
      <alignment horizontal="right"/>
    </xf>
    <xf numFmtId="0" fontId="0" fillId="0" borderId="0" xfId="0" applyAlignment="1" quotePrefix="1">
      <alignment horizontal="right"/>
    </xf>
    <xf numFmtId="0" fontId="8" fillId="0" borderId="0" xfId="0" applyFont="1" applyAlignment="1">
      <alignment horizontal="left"/>
    </xf>
    <xf numFmtId="0" fontId="5" fillId="0" borderId="0" xfId="0" applyFont="1"/>
    <xf numFmtId="0" fontId="5" fillId="0" borderId="0" xfId="0" applyFont="1" applyAlignment="1">
      <alignment horizontal="left"/>
    </xf>
    <xf numFmtId="0" fontId="3" fillId="0" borderId="0" xfId="0" applyFont="1" applyProtection="1">
      <protection locked="0"/>
    </xf>
    <xf numFmtId="0" fontId="3" fillId="5" borderId="3" xfId="0" applyFont="1" applyFill="1" applyBorder="1" applyAlignment="1" applyProtection="1">
      <alignment horizontal="center" vertical="center"/>
      <protection locked="0"/>
    </xf>
    <xf numFmtId="176" fontId="3" fillId="5" borderId="3" xfId="0" applyNumberFormat="1" applyFont="1" applyFill="1" applyBorder="1" applyAlignment="1" applyProtection="1">
      <alignment vertical="center"/>
      <protection locked="0"/>
    </xf>
    <xf numFmtId="0" fontId="3" fillId="5" borderId="19" xfId="0" applyFont="1" applyFill="1" applyBorder="1" applyAlignment="1" applyProtection="1">
      <alignment horizontal="center" vertical="center"/>
      <protection locked="0"/>
    </xf>
    <xf numFmtId="176" fontId="3" fillId="0" borderId="76" xfId="0" applyNumberFormat="1" applyFont="1" applyBorder="1" applyAlignment="1" applyProtection="1">
      <alignment vertical="center"/>
      <protection locked="0"/>
    </xf>
    <xf numFmtId="176" fontId="3" fillId="0" borderId="3" xfId="0" applyNumberFormat="1" applyFont="1" applyBorder="1" applyAlignment="1" applyProtection="1">
      <alignment vertical="center"/>
      <protection locked="0"/>
    </xf>
    <xf numFmtId="0" fontId="3" fillId="4" borderId="4" xfId="0" applyFont="1" applyFill="1" applyBorder="1" applyAlignment="1" applyProtection="1">
      <alignment horizontal="center" vertical="center"/>
      <protection locked="0"/>
    </xf>
    <xf numFmtId="176" fontId="3" fillId="0" borderId="19" xfId="0" applyNumberFormat="1" applyFont="1" applyBorder="1" applyAlignment="1" applyProtection="1">
      <alignment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76" fontId="3" fillId="0" borderId="34" xfId="0" applyNumberFormat="1" applyFont="1" applyBorder="1" applyAlignment="1" applyProtection="1">
      <alignment horizontal="center" vertical="center"/>
      <protection locked="0"/>
    </xf>
    <xf numFmtId="49" fontId="12" fillId="0" borderId="93" xfId="0" applyNumberFormat="1" applyFont="1" applyBorder="1" applyAlignment="1">
      <alignment horizontal="center"/>
    </xf>
    <xf numFmtId="49" fontId="12" fillId="0" borderId="94" xfId="0" applyNumberFormat="1" applyFont="1" applyBorder="1" applyAlignment="1">
      <alignment horizontal="center"/>
    </xf>
    <xf numFmtId="49" fontId="12" fillId="0" borderId="95" xfId="0" applyNumberFormat="1" applyFont="1" applyBorder="1" applyAlignment="1">
      <alignment horizontal="center"/>
    </xf>
    <xf numFmtId="178" fontId="3" fillId="0" borderId="1" xfId="0" applyNumberFormat="1" applyFont="1" applyBorder="1"/>
    <xf numFmtId="0" fontId="3" fillId="7" borderId="0" xfId="0" applyFont="1" applyFill="1"/>
    <xf numFmtId="0" fontId="3" fillId="8" borderId="0" xfId="0" applyFont="1" applyFill="1"/>
    <xf numFmtId="0" fontId="3" fillId="9" borderId="0" xfId="0" applyFont="1" applyFill="1"/>
    <xf numFmtId="176" fontId="3" fillId="0" borderId="0" xfId="0" applyNumberFormat="1" applyFont="1" applyAlignment="1" quotePrefix="1">
      <alignment horizontal="right"/>
    </xf>
    <xf numFmtId="0" fontId="21" fillId="0" borderId="0" xfId="0" applyFont="1"/>
    <xf numFmtId="182" fontId="3" fillId="0" borderId="0" xfId="0" applyNumberFormat="1" applyFont="1"/>
    <xf numFmtId="180" fontId="3" fillId="0" borderId="0" xfId="0" applyNumberFormat="1" applyFont="1"/>
    <xf numFmtId="0" fontId="27" fillId="0" borderId="0" xfId="0" applyFont="1"/>
    <xf numFmtId="0" fontId="3" fillId="7" borderId="0" xfId="0" applyFont="1" applyFill="1" applyAlignment="1">
      <alignment horizontal="left" vertical="top" wrapText="1"/>
    </xf>
    <xf numFmtId="0" fontId="3" fillId="7" borderId="0" xfId="0" applyFont="1" applyFill="1" applyAlignment="1">
      <alignment wrapText="1"/>
    </xf>
    <xf numFmtId="176" fontId="3" fillId="0" borderId="36" xfId="0" applyNumberFormat="1" applyFont="1" applyBorder="1" applyAlignment="1">
      <alignment horizontal="center" vertical="center"/>
    </xf>
    <xf numFmtId="0" fontId="12" fillId="0" borderId="93" xfId="0" applyFont="1" applyBorder="1" applyAlignment="1">
      <alignment horizontal="center"/>
    </xf>
    <xf numFmtId="0" fontId="12" fillId="0" borderId="94" xfId="0" applyFont="1" applyBorder="1" applyAlignment="1">
      <alignment horizontal="center"/>
    </xf>
    <xf numFmtId="0" fontId="12" fillId="0" borderId="95" xfId="0" applyFont="1" applyBorder="1" applyAlignment="1">
      <alignment horizontal="center"/>
    </xf>
    <xf numFmtId="0" fontId="12" fillId="0" borderId="52" xfId="0" applyFont="1" applyBorder="1" applyAlignment="1">
      <alignment horizontal="center"/>
    </xf>
    <xf numFmtId="0" fontId="12" fillId="2" borderId="93" xfId="0" applyFont="1" applyFill="1" applyBorder="1" applyAlignment="1">
      <alignment horizontal="center"/>
    </xf>
    <xf numFmtId="0" fontId="12" fillId="2" borderId="94" xfId="0" applyFont="1" applyFill="1" applyBorder="1" applyAlignment="1">
      <alignment horizontal="center"/>
    </xf>
    <xf numFmtId="0" fontId="12" fillId="2" borderId="52" xfId="0" applyFont="1" applyFill="1" applyBorder="1" applyAlignment="1">
      <alignment horizontal="center"/>
    </xf>
    <xf numFmtId="180" fontId="12" fillId="0" borderId="35" xfId="0" applyNumberFormat="1" applyFont="1" applyBorder="1"/>
    <xf numFmtId="0" fontId="12" fillId="10" borderId="0" xfId="0" applyFont="1" applyFill="1"/>
    <xf numFmtId="178" fontId="3" fillId="5" borderId="60" xfId="0" applyNumberFormat="1" applyFont="1" applyFill="1" applyBorder="1" applyAlignment="1">
      <alignment horizontal="left"/>
    </xf>
    <xf numFmtId="178" fontId="3" fillId="5" borderId="60" xfId="0" applyNumberFormat="1" applyFont="1" applyFill="1" applyBorder="1"/>
    <xf numFmtId="178" fontId="3" fillId="5" borderId="59" xfId="0" applyNumberFormat="1" applyFont="1" applyFill="1" applyBorder="1" applyAlignment="1">
      <alignment horizontal="center"/>
    </xf>
    <xf numFmtId="0" fontId="3" fillId="5" borderId="60" xfId="0" applyFont="1" applyFill="1" applyBorder="1" applyAlignment="1">
      <alignment horizontal="center"/>
    </xf>
    <xf numFmtId="0" fontId="3" fillId="5" borderId="96" xfId="0" applyFont="1" applyFill="1" applyBorder="1" applyAlignment="1">
      <alignment horizontal="center"/>
    </xf>
    <xf numFmtId="0" fontId="3" fillId="7" borderId="0" xfId="0" applyFont="1" applyFill="1" applyAlignment="1" applyProtection="1">
      <alignment horizontal="left" vertical="top" wrapText="1"/>
      <protection locked="0"/>
    </xf>
    <xf numFmtId="0" fontId="3" fillId="7" borderId="0" xfId="0" applyFont="1" applyFill="1" applyProtection="1">
      <protection locked="0"/>
    </xf>
    <xf numFmtId="0" fontId="5" fillId="11" borderId="92" xfId="0" applyFont="1" applyFill="1" applyBorder="1" applyAlignment="1">
      <alignment horizontal="right"/>
    </xf>
    <xf numFmtId="180" fontId="12" fillId="12" borderId="4" xfId="0" applyNumberFormat="1" applyFont="1" applyFill="1" applyBorder="1"/>
    <xf numFmtId="180" fontId="12" fillId="11" borderId="3" xfId="0" applyNumberFormat="1" applyFont="1" applyFill="1" applyBorder="1"/>
    <xf numFmtId="180" fontId="12" fillId="12" borderId="27" xfId="0" applyNumberFormat="1" applyFont="1" applyFill="1" applyBorder="1"/>
    <xf numFmtId="180" fontId="12" fillId="12" borderId="70" xfId="0" applyNumberFormat="1" applyFont="1" applyFill="1" applyBorder="1"/>
    <xf numFmtId="180" fontId="12" fillId="11" borderId="34" xfId="0" applyNumberFormat="1" applyFont="1" applyFill="1" applyBorder="1"/>
    <xf numFmtId="0" fontId="5" fillId="0" borderId="48" xfId="0" applyFont="1" applyBorder="1" applyAlignment="1">
      <alignment horizontal="right"/>
    </xf>
    <xf numFmtId="180" fontId="12" fillId="2" borderId="53" xfId="0" applyNumberFormat="1" applyFont="1" applyFill="1" applyBorder="1"/>
    <xf numFmtId="180" fontId="12" fillId="2" borderId="25" xfId="0" applyNumberFormat="1" applyFont="1" applyFill="1" applyBorder="1"/>
    <xf numFmtId="180" fontId="12" fillId="2" borderId="97" xfId="0" applyNumberFormat="1" applyFont="1" applyFill="1" applyBorder="1"/>
    <xf numFmtId="0" fontId="5" fillId="11" borderId="47" xfId="0" applyFont="1" applyFill="1" applyBorder="1" applyAlignment="1">
      <alignment horizontal="right"/>
    </xf>
    <xf numFmtId="180" fontId="12" fillId="12" borderId="2" xfId="0" applyNumberFormat="1" applyFont="1" applyFill="1" applyBorder="1"/>
    <xf numFmtId="180" fontId="12" fillId="11" borderId="1" xfId="0" applyNumberFormat="1" applyFont="1" applyFill="1" applyBorder="1"/>
    <xf numFmtId="180" fontId="12" fillId="12" borderId="98" xfId="0" applyNumberFormat="1" applyFont="1" applyFill="1" applyBorder="1"/>
    <xf numFmtId="180" fontId="12" fillId="12" borderId="99" xfId="0" applyNumberFormat="1" applyFont="1" applyFill="1" applyBorder="1"/>
    <xf numFmtId="180" fontId="12" fillId="11" borderId="33" xfId="0" applyNumberFormat="1" applyFont="1" applyFill="1" applyBorder="1"/>
    <xf numFmtId="0" fontId="28" fillId="0" borderId="100" xfId="0" applyFont="1" applyBorder="1" applyAlignment="1">
      <alignment horizontal="right"/>
    </xf>
    <xf numFmtId="180" fontId="16" fillId="2" borderId="101" xfId="0" applyNumberFormat="1" applyFont="1" applyFill="1" applyBorder="1"/>
    <xf numFmtId="180" fontId="16" fillId="2" borderId="102" xfId="0" applyNumberFormat="1" applyFont="1" applyFill="1" applyBorder="1"/>
    <xf numFmtId="180" fontId="16" fillId="2" borderId="100" xfId="0" applyNumberFormat="1" applyFont="1" applyFill="1" applyBorder="1"/>
    <xf numFmtId="180" fontId="16" fillId="0" borderId="37" xfId="0" applyNumberFormat="1" applyFont="1" applyBorder="1"/>
    <xf numFmtId="0" fontId="5" fillId="0" borderId="47" xfId="0" applyFont="1" applyBorder="1" applyAlignment="1">
      <alignment horizontal="right"/>
    </xf>
    <xf numFmtId="180" fontId="12" fillId="2" borderId="2" xfId="0" applyNumberFormat="1" applyFont="1" applyFill="1" applyBorder="1"/>
    <xf numFmtId="180" fontId="12" fillId="0" borderId="1" xfId="0" applyNumberFormat="1" applyFont="1" applyBorder="1"/>
    <xf numFmtId="180" fontId="12" fillId="2" borderId="98" xfId="0" applyNumberFormat="1" applyFont="1" applyFill="1" applyBorder="1"/>
    <xf numFmtId="180" fontId="12" fillId="2" borderId="99" xfId="0" applyNumberFormat="1" applyFont="1" applyFill="1" applyBorder="1"/>
    <xf numFmtId="180" fontId="12" fillId="0" borderId="33" xfId="0" applyNumberFormat="1" applyFont="1" applyBorder="1"/>
    <xf numFmtId="0" fontId="5" fillId="11" borderId="48" xfId="0" applyFont="1" applyFill="1" applyBorder="1" applyAlignment="1">
      <alignment horizontal="right"/>
    </xf>
    <xf numFmtId="180" fontId="12" fillId="12" borderId="53" xfId="0" applyNumberFormat="1" applyFont="1" applyFill="1" applyBorder="1"/>
    <xf numFmtId="180" fontId="12" fillId="11" borderId="18" xfId="0" applyNumberFormat="1" applyFont="1" applyFill="1" applyBorder="1"/>
    <xf numFmtId="180" fontId="12" fillId="12" borderId="25" xfId="0" applyNumberFormat="1" applyFont="1" applyFill="1" applyBorder="1"/>
    <xf numFmtId="180" fontId="12" fillId="12" borderId="97" xfId="0" applyNumberFormat="1" applyFont="1" applyFill="1" applyBorder="1"/>
    <xf numFmtId="180" fontId="12" fillId="11" borderId="35" xfId="0" applyNumberFormat="1" applyFont="1" applyFill="1" applyBorder="1"/>
    <xf numFmtId="0" fontId="10" fillId="0" borderId="0" xfId="0" applyFont="1"/>
    <xf numFmtId="0" fontId="10" fillId="0" borderId="0" xfId="0" applyFont="1" applyAlignment="1">
      <alignment horizontal="center"/>
    </xf>
    <xf numFmtId="0" fontId="9" fillId="0" borderId="0" xfId="0" applyFont="1" applyAlignment="1">
      <alignment vertical="top"/>
    </xf>
    <xf numFmtId="0" fontId="9" fillId="0" borderId="0" xfId="0" applyFont="1" applyAlignment="1">
      <alignment vertical="top" wrapText="1"/>
    </xf>
    <xf numFmtId="0" fontId="22" fillId="0" borderId="0" xfId="0" applyFont="1" applyAlignment="1">
      <alignment wrapText="1"/>
    </xf>
    <xf numFmtId="178" fontId="3" fillId="0" borderId="1" xfId="0" applyNumberFormat="1" applyFont="1" applyBorder="1" applyAlignment="1">
      <alignment horizontal="left"/>
    </xf>
    <xf numFmtId="178" fontId="3" fillId="0" borderId="2" xfId="0" applyNumberFormat="1" applyFont="1" applyBorder="1" applyAlignment="1">
      <alignment horizontal="center"/>
    </xf>
    <xf numFmtId="0" fontId="3" fillId="0" borderId="1" xfId="0" applyFont="1" applyBorder="1" applyAlignment="1">
      <alignment horizontal="center"/>
    </xf>
    <xf numFmtId="0" fontId="3" fillId="0" borderId="33" xfId="0" applyFont="1" applyBorder="1" applyAlignment="1">
      <alignment horizontal="center"/>
    </xf>
    <xf numFmtId="178" fontId="3" fillId="0" borderId="71" xfId="0" applyNumberFormat="1" applyFont="1" applyBorder="1" applyAlignment="1">
      <alignment horizontal="left"/>
    </xf>
    <xf numFmtId="178" fontId="3" fillId="0" borderId="71" xfId="0" applyNumberFormat="1" applyFont="1" applyBorder="1"/>
    <xf numFmtId="178" fontId="3" fillId="0" borderId="72" xfId="0" applyNumberFormat="1" applyFont="1" applyBorder="1" applyAlignment="1">
      <alignment horizontal="center"/>
    </xf>
    <xf numFmtId="0" fontId="3" fillId="0" borderId="71" xfId="0" applyFont="1" applyBorder="1" applyAlignment="1">
      <alignment horizontal="center"/>
    </xf>
    <xf numFmtId="0" fontId="3" fillId="0" borderId="56"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0" xfId="0" applyFont="1" applyBorder="1" applyAlignment="1">
      <alignment horizontal="center" vertical="center"/>
    </xf>
    <xf numFmtId="0" fontId="3" fillId="0" borderId="37" xfId="0" applyFont="1" applyBorder="1" applyAlignment="1">
      <alignment horizontal="center" vertical="center"/>
    </xf>
    <xf numFmtId="0" fontId="3" fillId="0" borderId="54" xfId="0" applyFont="1" applyBorder="1" applyAlignment="1">
      <alignment horizontal="center" vertical="center"/>
    </xf>
    <xf numFmtId="0" fontId="3" fillId="0" borderId="21" xfId="0" applyFont="1" applyBorder="1" applyAlignment="1">
      <alignment horizontal="center" vertical="center"/>
    </xf>
    <xf numFmtId="0" fontId="3" fillId="0" borderId="103" xfId="0" applyFont="1" applyBorder="1" applyAlignment="1">
      <alignment horizontal="center" vertical="center"/>
    </xf>
    <xf numFmtId="176" fontId="3" fillId="0" borderId="1" xfId="0" applyNumberFormat="1" applyFont="1" applyBorder="1" applyAlignment="1">
      <alignment horizontal="right"/>
    </xf>
    <xf numFmtId="176" fontId="3" fillId="0" borderId="3" xfId="0" applyNumberFormat="1" applyFont="1" applyBorder="1" applyAlignment="1">
      <alignment horizontal="right"/>
    </xf>
    <xf numFmtId="176" fontId="3" fillId="0" borderId="104" xfId="0" applyNumberFormat="1" applyFont="1" applyBorder="1" applyAlignment="1">
      <alignment horizontal="right"/>
    </xf>
    <xf numFmtId="179" fontId="3" fillId="0" borderId="6" xfId="0" applyNumberFormat="1" applyFont="1" applyBorder="1" applyAlignment="1">
      <alignment horizontal="right" vertical="center"/>
    </xf>
    <xf numFmtId="180" fontId="12" fillId="0" borderId="49" xfId="0" applyNumberFormat="1" applyFont="1" applyBorder="1"/>
    <xf numFmtId="180" fontId="12" fillId="0" borderId="49" xfId="0" applyNumberFormat="1" applyFont="1" applyBorder="1" applyAlignment="1">
      <alignment horizontal="right"/>
    </xf>
    <xf numFmtId="180" fontId="12" fillId="0" borderId="50" xfId="0" applyNumberFormat="1" applyFont="1" applyBorder="1"/>
    <xf numFmtId="180" fontId="12" fillId="0" borderId="51" xfId="0" applyNumberFormat="1" applyFont="1" applyBorder="1"/>
    <xf numFmtId="180" fontId="12" fillId="0" borderId="51" xfId="0" applyNumberFormat="1" applyFont="1" applyBorder="1" applyAlignment="1">
      <alignment horizontal="right"/>
    </xf>
    <xf numFmtId="180" fontId="12" fillId="0" borderId="105" xfId="0" applyNumberFormat="1" applyFont="1" applyBorder="1" applyAlignment="1">
      <alignment horizontal="right"/>
    </xf>
    <xf numFmtId="180" fontId="12" fillId="0" borderId="2" xfId="0" applyNumberFormat="1" applyFont="1" applyBorder="1" applyAlignment="1">
      <alignment horizontal="right"/>
    </xf>
    <xf numFmtId="180" fontId="12" fillId="0" borderId="5" xfId="0" applyNumberFormat="1" applyFont="1" applyBorder="1" applyAlignment="1">
      <alignment horizontal="right"/>
    </xf>
    <xf numFmtId="180" fontId="12" fillId="0" borderId="106" xfId="0" applyNumberFormat="1" applyFont="1" applyBorder="1" applyAlignment="1">
      <alignment horizontal="right"/>
    </xf>
    <xf numFmtId="180" fontId="12" fillId="0" borderId="1" xfId="0" applyNumberFormat="1" applyFont="1" applyBorder="1" applyAlignment="1">
      <alignment horizontal="right"/>
    </xf>
    <xf numFmtId="180" fontId="12" fillId="0" borderId="42" xfId="0" applyNumberFormat="1" applyFont="1" applyBorder="1" applyAlignment="1">
      <alignment horizontal="right"/>
    </xf>
    <xf numFmtId="180" fontId="12" fillId="0" borderId="43" xfId="0" applyNumberFormat="1" applyFont="1" applyBorder="1" applyAlignment="1">
      <alignment horizontal="right"/>
    </xf>
    <xf numFmtId="180" fontId="12" fillId="0" borderId="44" xfId="0" applyNumberFormat="1" applyFont="1" applyBorder="1" applyAlignment="1">
      <alignment horizontal="right"/>
    </xf>
    <xf numFmtId="180" fontId="12" fillId="2" borderId="0" xfId="0" applyNumberFormat="1" applyFont="1" applyFill="1"/>
    <xf numFmtId="180" fontId="12" fillId="2" borderId="0" xfId="0" applyNumberFormat="1" applyFont="1" applyFill="1" applyAlignment="1">
      <alignment horizontal="right"/>
    </xf>
    <xf numFmtId="180" fontId="12" fillId="0" borderId="98" xfId="0" applyNumberFormat="1" applyFont="1" applyBorder="1" applyAlignment="1">
      <alignment horizontal="right"/>
    </xf>
    <xf numFmtId="180" fontId="12" fillId="0" borderId="61" xfId="0" applyNumberFormat="1" applyFont="1" applyBorder="1" applyAlignment="1">
      <alignment horizontal="right"/>
    </xf>
    <xf numFmtId="0" fontId="3" fillId="0" borderId="0" xfId="0" applyFont="1" applyAlignment="1">
      <alignment horizontal="left" vertical="center"/>
    </xf>
    <xf numFmtId="0" fontId="3" fillId="0" borderId="101" xfId="0" applyFont="1" applyBorder="1" applyAlignment="1">
      <alignment horizontal="center" vertical="center"/>
    </xf>
    <xf numFmtId="0" fontId="5" fillId="0" borderId="0" xfId="0" applyFont="1"/>
    <xf numFmtId="0" fontId="26" fillId="0" borderId="0" xfId="0" applyFont="1"/>
    <xf numFmtId="178" fontId="3" fillId="0" borderId="0" xfId="0" applyNumberFormat="1" applyFont="1"/>
    <xf numFmtId="0" fontId="3" fillId="13" borderId="0" xfId="0" applyFont="1" applyFill="1"/>
    <xf numFmtId="0" fontId="11" fillId="7" borderId="0" xfId="0" applyFont="1" applyFill="1"/>
    <xf numFmtId="0" fontId="11" fillId="13" borderId="0" xfId="0" applyFont="1" applyFill="1"/>
    <xf numFmtId="0" fontId="3" fillId="0" borderId="0" xfId="0" applyFont="1" applyAlignment="1">
      <alignment horizontal="left" vertical="top" wrapText="1"/>
    </xf>
    <xf numFmtId="0" fontId="16" fillId="0" borderId="0" xfId="0" applyFont="1" applyAlignment="1">
      <alignment vertical="top" wrapText="1"/>
    </xf>
    <xf numFmtId="0" fontId="25" fillId="0" borderId="0" xfId="0" applyFont="1" applyAlignment="1">
      <alignment wrapText="1"/>
    </xf>
    <xf numFmtId="0" fontId="10" fillId="0" borderId="0" xfId="0" applyFont="1" applyAlignment="1">
      <alignment vertical="top" wrapText="1"/>
    </xf>
    <xf numFmtId="0" fontId="23" fillId="0" borderId="0" xfId="0" applyFont="1" applyAlignment="1">
      <alignment wrapText="1"/>
    </xf>
    <xf numFmtId="176" fontId="9" fillId="0" borderId="0" xfId="0" applyNumberFormat="1" applyFont="1" applyAlignment="1" quotePrefix="1">
      <alignment horizontal="right"/>
    </xf>
    <xf numFmtId="0" fontId="0" fillId="0" borderId="0" xfId="0"/>
    <xf numFmtId="0" fontId="10" fillId="0" borderId="1" xfId="0" applyFont="1" applyBorder="1" applyAlignment="1">
      <alignment horizontal="right"/>
    </xf>
    <xf numFmtId="0" fontId="10" fillId="0" borderId="1"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pplyProtection="1">
      <alignment horizontal="left" vertical="top" wrapText="1"/>
      <protection locked="0"/>
    </xf>
    <xf numFmtId="0" fontId="3" fillId="0" borderId="79"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176" fontId="3" fillId="0" borderId="85"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107" xfId="0" applyFont="1" applyBorder="1" applyAlignment="1">
      <alignment horizontal="center" vertical="center"/>
    </xf>
    <xf numFmtId="176" fontId="3" fillId="0" borderId="85"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176" fontId="3" fillId="0" borderId="108"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109" xfId="0" applyNumberFormat="1" applyFont="1" applyBorder="1" applyAlignment="1">
      <alignment horizontal="right" vertical="center"/>
    </xf>
    <xf numFmtId="176" fontId="3" fillId="0" borderId="110" xfId="0" applyNumberFormat="1" applyFont="1" applyBorder="1" applyAlignment="1">
      <alignment horizontal="right" vertical="center"/>
    </xf>
    <xf numFmtId="176" fontId="3" fillId="0" borderId="74" xfId="0" applyNumberFormat="1" applyFont="1" applyBorder="1" applyAlignment="1">
      <alignment horizontal="right" vertical="center"/>
    </xf>
    <xf numFmtId="0" fontId="3" fillId="0" borderId="111" xfId="0" applyFont="1" applyBorder="1" applyAlignment="1">
      <alignment horizontal="center" vertical="center"/>
    </xf>
    <xf numFmtId="0" fontId="3" fillId="0" borderId="82"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176" fontId="3" fillId="3" borderId="3" xfId="0" applyNumberFormat="1" applyFont="1" applyFill="1" applyBorder="1" applyAlignment="1">
      <alignment horizontal="right" vertical="center"/>
    </xf>
    <xf numFmtId="176" fontId="3" fillId="0" borderId="86" xfId="0" applyNumberFormat="1" applyFont="1" applyBorder="1" applyAlignment="1">
      <alignment horizontal="right" vertical="center"/>
    </xf>
    <xf numFmtId="176" fontId="3" fillId="0" borderId="71" xfId="0" applyNumberFormat="1" applyFont="1" applyBorder="1" applyAlignment="1">
      <alignment horizontal="right" vertical="center"/>
    </xf>
    <xf numFmtId="0" fontId="3" fillId="0" borderId="80" xfId="0" applyFont="1" applyBorder="1" applyAlignment="1">
      <alignment horizontal="center" vertical="center"/>
    </xf>
    <xf numFmtId="0" fontId="3" fillId="0" borderId="71" xfId="0" applyFont="1" applyBorder="1" applyAlignment="1">
      <alignment horizontal="center" vertical="center"/>
    </xf>
    <xf numFmtId="0" fontId="3" fillId="0" borderId="56" xfId="0" applyFont="1" applyBorder="1" applyAlignment="1">
      <alignment horizontal="center" vertical="center"/>
    </xf>
    <xf numFmtId="176" fontId="3" fillId="0" borderId="71" xfId="0" applyNumberFormat="1" applyFont="1" applyBorder="1" applyAlignment="1" applyProtection="1">
      <alignment horizontal="right" vertical="center"/>
      <protection locked="0"/>
    </xf>
    <xf numFmtId="0" fontId="3" fillId="0" borderId="77" xfId="0" applyFont="1" applyBorder="1" applyAlignment="1">
      <alignment horizontal="center" vertical="center"/>
    </xf>
    <xf numFmtId="0" fontId="3" fillId="0" borderId="74" xfId="0" applyFont="1" applyBorder="1" applyAlignment="1">
      <alignment horizontal="center" vertical="center"/>
    </xf>
    <xf numFmtId="0" fontId="3" fillId="0" borderId="91" xfId="0" applyFont="1" applyBorder="1" applyAlignment="1">
      <alignment horizontal="center" vertical="center"/>
    </xf>
    <xf numFmtId="176" fontId="3" fillId="3" borderId="80" xfId="0" applyNumberFormat="1" applyFont="1" applyFill="1" applyBorder="1" applyAlignment="1">
      <alignment horizontal="right" vertical="center"/>
    </xf>
    <xf numFmtId="176" fontId="3" fillId="3" borderId="71" xfId="0" applyNumberFormat="1" applyFont="1" applyFill="1" applyBorder="1" applyAlignment="1">
      <alignment horizontal="right" vertical="center"/>
    </xf>
    <xf numFmtId="176" fontId="3" fillId="3" borderId="115" xfId="0" applyNumberFormat="1" applyFont="1" applyFill="1" applyBorder="1" applyAlignment="1">
      <alignment horizontal="right" vertical="center"/>
    </xf>
    <xf numFmtId="176" fontId="3" fillId="3" borderId="36" xfId="0" applyNumberFormat="1" applyFont="1" applyFill="1" applyBorder="1" applyAlignment="1">
      <alignment horizontal="right" vertical="center"/>
    </xf>
    <xf numFmtId="176" fontId="3" fillId="0" borderId="80" xfId="0" applyNumberFormat="1" applyFont="1" applyBorder="1" applyAlignment="1">
      <alignment horizontal="right" vertical="center"/>
    </xf>
    <xf numFmtId="176" fontId="3" fillId="0" borderId="74" xfId="0" applyNumberFormat="1" applyFont="1" applyBorder="1" applyAlignment="1" applyProtection="1">
      <alignment horizontal="right" vertical="center"/>
      <protection locked="0"/>
    </xf>
    <xf numFmtId="176" fontId="3" fillId="0" borderId="115" xfId="0" applyNumberFormat="1" applyFont="1" applyBorder="1" applyAlignment="1">
      <alignment horizontal="right" vertical="center"/>
    </xf>
    <xf numFmtId="0" fontId="3" fillId="5" borderId="81" xfId="0" applyFont="1" applyFill="1" applyBorder="1" applyAlignment="1">
      <alignment horizontal="center" vertical="center"/>
    </xf>
    <xf numFmtId="0" fontId="3" fillId="5" borderId="82" xfId="0" applyFont="1" applyFill="1" applyBorder="1" applyAlignment="1">
      <alignment horizontal="center" vertical="center"/>
    </xf>
    <xf numFmtId="0" fontId="3" fillId="5" borderId="116" xfId="0" applyFont="1" applyFill="1" applyBorder="1" applyAlignment="1">
      <alignment horizontal="center" vertical="center"/>
    </xf>
    <xf numFmtId="0" fontId="11" fillId="7" borderId="0" xfId="0" applyFont="1" applyFill="1" applyAlignment="1" applyProtection="1">
      <alignment vertical="center"/>
      <protection locked="0"/>
    </xf>
    <xf numFmtId="0" fontId="3" fillId="0" borderId="73"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116" xfId="0" applyFont="1" applyBorder="1" applyAlignment="1">
      <alignment horizontal="center" vertical="center"/>
    </xf>
    <xf numFmtId="176" fontId="3" fillId="3" borderId="79" xfId="0" applyNumberFormat="1" applyFont="1" applyFill="1" applyBorder="1" applyAlignment="1">
      <alignment horizontal="right" vertical="center"/>
    </xf>
    <xf numFmtId="0" fontId="3" fillId="0" borderId="117" xfId="0" applyFont="1" applyBorder="1" applyAlignment="1">
      <alignment horizontal="center" vertical="center"/>
    </xf>
    <xf numFmtId="0" fontId="3" fillId="0" borderId="32" xfId="0" applyFont="1" applyBorder="1" applyAlignment="1">
      <alignment horizontal="center" vertical="center"/>
    </xf>
    <xf numFmtId="0" fontId="3" fillId="0" borderId="118" xfId="0" applyFont="1" applyBorder="1" applyAlignment="1">
      <alignment horizontal="center" vertical="center"/>
    </xf>
    <xf numFmtId="0" fontId="3" fillId="0" borderId="22" xfId="0" applyFont="1" applyBorder="1" applyAlignment="1">
      <alignment horizontal="center" vertical="center"/>
    </xf>
    <xf numFmtId="0" fontId="3" fillId="0" borderId="119" xfId="0" applyFont="1" applyBorder="1" applyAlignment="1">
      <alignment horizontal="center" vertical="center"/>
    </xf>
    <xf numFmtId="176" fontId="3" fillId="0" borderId="120" xfId="0" applyNumberFormat="1" applyFont="1" applyBorder="1" applyAlignment="1">
      <alignment horizontal="right" vertical="center"/>
    </xf>
    <xf numFmtId="176" fontId="3" fillId="0" borderId="60" xfId="0" applyNumberFormat="1" applyFont="1" applyBorder="1" applyAlignment="1">
      <alignment horizontal="right" vertical="center"/>
    </xf>
    <xf numFmtId="0" fontId="3" fillId="0" borderId="121" xfId="0" applyFont="1" applyBorder="1" applyAlignment="1">
      <alignment horizontal="center" vertical="center"/>
    </xf>
    <xf numFmtId="0" fontId="3" fillId="0" borderId="60" xfId="0" applyFont="1" applyBorder="1" applyAlignment="1">
      <alignment horizontal="center" vertical="center"/>
    </xf>
    <xf numFmtId="0" fontId="3" fillId="0" borderId="96" xfId="0" applyFont="1" applyBorder="1" applyAlignment="1">
      <alignment horizontal="center" vertical="center"/>
    </xf>
    <xf numFmtId="176" fontId="3" fillId="0" borderId="79" xfId="0" applyNumberFormat="1" applyFont="1" applyBorder="1" applyAlignment="1">
      <alignment horizontal="right" vertical="center"/>
    </xf>
    <xf numFmtId="0" fontId="3" fillId="0" borderId="83"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58"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0" fillId="0" borderId="1" xfId="0" applyNumberFormat="1" applyBorder="1" applyAlignment="1">
      <alignment vertical="center"/>
    </xf>
    <xf numFmtId="176" fontId="3" fillId="0" borderId="18" xfId="0" applyNumberFormat="1" applyFont="1" applyBorder="1" applyAlignment="1">
      <alignment horizontal="right" vertical="center"/>
    </xf>
    <xf numFmtId="0" fontId="3" fillId="0" borderId="11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3" fillId="3" borderId="120" xfId="0" applyNumberFormat="1" applyFont="1" applyFill="1" applyBorder="1" applyAlignment="1">
      <alignment horizontal="right" vertical="center"/>
    </xf>
    <xf numFmtId="176" fontId="0" fillId="3" borderId="60" xfId="0" applyNumberFormat="1" applyFill="1" applyBorder="1" applyAlignment="1">
      <alignment vertical="center"/>
    </xf>
    <xf numFmtId="0" fontId="3" fillId="3" borderId="62"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63" xfId="0" applyFont="1" applyFill="1" applyBorder="1" applyAlignment="1">
      <alignment horizontal="center" vertical="center"/>
    </xf>
    <xf numFmtId="0" fontId="3" fillId="0" borderId="123" xfId="0" applyFont="1" applyBorder="1" applyAlignment="1">
      <alignment horizontal="center" vertical="center"/>
    </xf>
    <xf numFmtId="176" fontId="3" fillId="3" borderId="74" xfId="0" applyNumberFormat="1" applyFont="1" applyFill="1" applyBorder="1" applyAlignment="1">
      <alignment horizontal="right" vertical="center"/>
    </xf>
    <xf numFmtId="176" fontId="3" fillId="0" borderId="73" xfId="0" applyNumberFormat="1" applyFont="1" applyBorder="1" applyAlignment="1">
      <alignment horizontal="right" vertical="center"/>
    </xf>
    <xf numFmtId="176" fontId="3" fillId="3" borderId="73" xfId="0" applyNumberFormat="1" applyFont="1" applyFill="1" applyBorder="1" applyAlignment="1">
      <alignment horizontal="right" vertical="center"/>
    </xf>
    <xf numFmtId="178" fontId="3" fillId="0" borderId="86" xfId="0" applyNumberFormat="1" applyFont="1" applyBorder="1" applyAlignment="1">
      <alignment horizontal="right"/>
    </xf>
    <xf numFmtId="178" fontId="3" fillId="0" borderId="71" xfId="0" applyNumberFormat="1" applyFont="1" applyBorder="1" applyAlignment="1">
      <alignment horizontal="right"/>
    </xf>
    <xf numFmtId="178" fontId="3" fillId="0" borderId="85" xfId="0" applyNumberFormat="1" applyFont="1" applyBorder="1" applyAlignment="1">
      <alignment horizontal="right"/>
    </xf>
    <xf numFmtId="178" fontId="3" fillId="0" borderId="3" xfId="0" applyNumberFormat="1" applyFont="1" applyBorder="1" applyAlignment="1">
      <alignment horizontal="right"/>
    </xf>
    <xf numFmtId="178" fontId="3" fillId="5" borderId="120" xfId="0" applyNumberFormat="1" applyFont="1" applyFill="1" applyBorder="1" applyAlignment="1">
      <alignment horizontal="center"/>
    </xf>
    <xf numFmtId="178" fontId="3" fillId="5" borderId="60" xfId="0" applyNumberFormat="1" applyFont="1" applyFill="1" applyBorder="1" applyAlignment="1">
      <alignment horizontal="center"/>
    </xf>
    <xf numFmtId="178" fontId="3" fillId="5" borderId="121" xfId="0" applyNumberFormat="1" applyFont="1" applyFill="1" applyBorder="1" applyAlignment="1">
      <alignment horizontal="right"/>
    </xf>
    <xf numFmtId="178" fontId="3" fillId="5" borderId="60" xfId="0" applyNumberFormat="1" applyFont="1" applyFill="1" applyBorder="1" applyAlignment="1">
      <alignment horizontal="right"/>
    </xf>
    <xf numFmtId="178" fontId="3" fillId="0" borderId="124" xfId="0" applyNumberFormat="1" applyFont="1" applyBorder="1" applyAlignment="1">
      <alignment horizontal="center"/>
    </xf>
    <xf numFmtId="178" fontId="3" fillId="0" borderId="1" xfId="0" applyNumberFormat="1" applyFont="1" applyBorder="1" applyAlignment="1">
      <alignment horizontal="center"/>
    </xf>
    <xf numFmtId="178" fontId="3" fillId="0" borderId="76" xfId="0" applyNumberFormat="1" applyFont="1" applyBorder="1" applyAlignment="1">
      <alignment horizontal="right"/>
    </xf>
    <xf numFmtId="178" fontId="12" fillId="0" borderId="80" xfId="0" applyNumberFormat="1" applyFont="1" applyBorder="1" applyAlignment="1">
      <alignment horizontal="center"/>
    </xf>
    <xf numFmtId="178" fontId="12" fillId="0" borderId="71" xfId="0" applyNumberFormat="1" applyFont="1" applyBorder="1" applyAlignment="1">
      <alignment horizontal="center"/>
    </xf>
    <xf numFmtId="178" fontId="3" fillId="0" borderId="83" xfId="0" applyNumberFormat="1" applyFont="1" applyBorder="1" applyAlignment="1">
      <alignment horizontal="right"/>
    </xf>
    <xf numFmtId="178" fontId="3" fillId="5" borderId="58" xfId="0" applyNumberFormat="1" applyFont="1" applyFill="1" applyBorder="1" applyAlignment="1">
      <alignment horizontal="right"/>
    </xf>
    <xf numFmtId="0" fontId="11" fillId="0" borderId="0" xfId="0" applyFont="1" applyAlignment="1">
      <alignment horizontal="left" vertical="top" wrapText="1"/>
    </xf>
    <xf numFmtId="0" fontId="3" fillId="0" borderId="54" xfId="0" applyFont="1" applyBorder="1" applyAlignment="1">
      <alignment horizontal="center" vertical="center"/>
    </xf>
    <xf numFmtId="176" fontId="3" fillId="0" borderId="23"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4" xfId="0" applyNumberFormat="1" applyFont="1" applyBorder="1" applyAlignment="1">
      <alignment horizontal="right" vertical="center"/>
    </xf>
    <xf numFmtId="0" fontId="11" fillId="7" borderId="0" xfId="0" applyFont="1" applyFill="1" applyAlignment="1">
      <alignment vertical="center"/>
    </xf>
    <xf numFmtId="0" fontId="3" fillId="0" borderId="11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1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0" xfId="0" applyFont="1" applyAlignment="1">
      <alignment horizontal="right" vertical="top" wrapText="1"/>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6" fontId="3" fillId="0" borderId="130" xfId="0" applyNumberFormat="1" applyFont="1" applyBorder="1" applyAlignment="1">
      <alignment horizontal="right" vertical="center"/>
    </xf>
    <xf numFmtId="176" fontId="3" fillId="0" borderId="104" xfId="0" applyNumberFormat="1" applyFont="1" applyBorder="1" applyAlignment="1">
      <alignment horizontal="right" vertical="center"/>
    </xf>
    <xf numFmtId="0" fontId="3" fillId="0" borderId="131" xfId="0" applyFont="1" applyBorder="1" applyAlignment="1">
      <alignment horizontal="center" vertical="center"/>
    </xf>
    <xf numFmtId="0" fontId="3" fillId="0" borderId="61" xfId="0" applyFont="1" applyBorder="1" applyAlignment="1">
      <alignment horizontal="center" vertical="center"/>
    </xf>
    <xf numFmtId="0" fontId="3" fillId="0" borderId="69" xfId="0" applyFont="1" applyBorder="1" applyAlignment="1">
      <alignment horizontal="center" vertical="center"/>
    </xf>
    <xf numFmtId="0" fontId="0" fillId="0" borderId="0" xfId="0" applyAlignment="1">
      <alignment horizontal="right" vertical="top" wrapText="1"/>
    </xf>
    <xf numFmtId="0" fontId="11" fillId="0" borderId="0" xfId="0" applyFont="1" applyAlignment="1">
      <alignment vertical="top" wrapText="1"/>
    </xf>
    <xf numFmtId="0" fontId="0" fillId="0" borderId="0" xfId="0" applyAlignment="1">
      <alignment vertical="top" wrapText="1"/>
    </xf>
    <xf numFmtId="0" fontId="12" fillId="0" borderId="0" xfId="0" applyFont="1" applyAlignment="1">
      <alignment horizontal="left" vertical="center" wrapText="1"/>
    </xf>
    <xf numFmtId="0" fontId="3" fillId="0" borderId="132" xfId="0" applyFont="1" applyBorder="1" applyAlignment="1">
      <alignment horizontal="center" vertical="center"/>
    </xf>
    <xf numFmtId="0" fontId="3" fillId="0" borderId="0" xfId="0" applyFont="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85"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35" xfId="0" applyFont="1" applyBorder="1" applyAlignment="1">
      <alignment horizontal="center" vertical="center"/>
    </xf>
    <xf numFmtId="0" fontId="11" fillId="0" borderId="49" xfId="0" applyFont="1" applyBorder="1" applyAlignment="1">
      <alignment horizontal="center" vertical="center"/>
    </xf>
    <xf numFmtId="0" fontId="11" fillId="0" borderId="0" xfId="0" applyFont="1" applyAlignment="1">
      <alignment horizontal="center" vertical="center"/>
    </xf>
    <xf numFmtId="0" fontId="11" fillId="0" borderId="67" xfId="0" applyFont="1" applyBorder="1" applyAlignment="1">
      <alignment horizontal="center" vertical="center"/>
    </xf>
    <xf numFmtId="0" fontId="11" fillId="0" borderId="81" xfId="0" applyFont="1" applyBorder="1" applyAlignment="1">
      <alignment vertical="center" wrapText="1"/>
    </xf>
    <xf numFmtId="0" fontId="11" fillId="0" borderId="82" xfId="0" applyFont="1" applyBorder="1" applyAlignment="1">
      <alignment vertical="center" wrapText="1"/>
    </xf>
    <xf numFmtId="0" fontId="11" fillId="0" borderId="116" xfId="0" applyFont="1" applyBorder="1" applyAlignment="1">
      <alignment vertical="center" wrapText="1"/>
    </xf>
    <xf numFmtId="0" fontId="11" fillId="0" borderId="64" xfId="0" applyFont="1" applyBorder="1" applyAlignment="1">
      <alignment vertical="center" wrapText="1"/>
    </xf>
    <xf numFmtId="0" fontId="11" fillId="0" borderId="0" xfId="0" applyFont="1" applyAlignment="1">
      <alignment vertical="center" wrapText="1"/>
    </xf>
    <xf numFmtId="0" fontId="11" fillId="0" borderId="133" xfId="0" applyFont="1" applyBorder="1" applyAlignment="1">
      <alignment vertical="center" wrapText="1"/>
    </xf>
    <xf numFmtId="0" fontId="3" fillId="0" borderId="18" xfId="0" applyFont="1" applyBorder="1" applyAlignment="1">
      <alignment horizontal="center"/>
    </xf>
    <xf numFmtId="0" fontId="3" fillId="0" borderId="53" xfId="0" applyFont="1" applyBorder="1" applyAlignment="1">
      <alignment horizontal="center"/>
    </xf>
    <xf numFmtId="0" fontId="11" fillId="0" borderId="74" xfId="0" applyFont="1" applyBorder="1" applyAlignment="1">
      <alignment horizontal="center" vertical="distributed" wrapText="1"/>
    </xf>
    <xf numFmtId="0" fontId="0" fillId="0" borderId="74" xfId="0" applyBorder="1"/>
    <xf numFmtId="0" fontId="0" fillId="0" borderId="91" xfId="0" applyBorder="1"/>
    <xf numFmtId="0" fontId="3" fillId="0" borderId="0" xfId="0" applyFont="1" applyAlignment="1">
      <alignment horizontal="center"/>
    </xf>
    <xf numFmtId="0" fontId="3" fillId="0" borderId="24" xfId="0" applyFont="1" applyBorder="1" applyAlignment="1">
      <alignment horizontal="center"/>
    </xf>
    <xf numFmtId="0" fontId="11" fillId="0" borderId="49" xfId="0" applyFont="1" applyBorder="1" applyAlignment="1">
      <alignment horizontal="center"/>
    </xf>
    <xf numFmtId="0" fontId="11" fillId="0" borderId="0" xfId="0" applyFont="1" applyAlignment="1">
      <alignment horizontal="center"/>
    </xf>
    <xf numFmtId="0" fontId="11" fillId="0" borderId="24" xfId="0" applyFont="1" applyBorder="1" applyAlignment="1">
      <alignment horizontal="center"/>
    </xf>
    <xf numFmtId="0" fontId="0" fillId="0" borderId="18" xfId="0" applyBorder="1" applyAlignment="1">
      <alignment horizontal="center" vertical="center"/>
    </xf>
    <xf numFmtId="0" fontId="0" fillId="0" borderId="53" xfId="0" applyBorder="1" applyAlignment="1">
      <alignment horizontal="center" vertical="center"/>
    </xf>
    <xf numFmtId="0" fontId="11" fillId="0" borderId="44" xfId="0" applyFont="1"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11" fillId="0" borderId="23" xfId="0" applyFont="1" applyBorder="1" applyAlignment="1">
      <alignment horizontal="center"/>
    </xf>
    <xf numFmtId="0" fontId="11" fillId="0" borderId="18" xfId="0" applyFont="1" applyBorder="1" applyAlignment="1">
      <alignment horizontal="center"/>
    </xf>
    <xf numFmtId="0" fontId="11" fillId="0" borderId="53" xfId="0" applyFont="1" applyBorder="1" applyAlignment="1">
      <alignment horizontal="center"/>
    </xf>
    <xf numFmtId="0" fontId="11" fillId="0" borderId="23" xfId="0" applyFont="1" applyBorder="1" applyAlignment="1">
      <alignment horizontal="distributed"/>
    </xf>
    <xf numFmtId="0" fontId="11" fillId="0" borderId="18" xfId="0" applyFont="1" applyBorder="1" applyAlignment="1">
      <alignment horizontal="distributed"/>
    </xf>
    <xf numFmtId="0" fontId="11" fillId="0" borderId="53" xfId="0" applyFont="1" applyBorder="1" applyAlignment="1">
      <alignment horizontal="distributed"/>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49" xfId="0" applyFont="1" applyBorder="1" applyAlignment="1">
      <alignment horizontal="center" vertical="center"/>
    </xf>
    <xf numFmtId="176" fontId="3" fillId="3" borderId="124" xfId="0" applyNumberFormat="1" applyFont="1" applyFill="1" applyBorder="1" applyAlignment="1">
      <alignment horizontal="right" vertical="center"/>
    </xf>
    <xf numFmtId="176" fontId="3" fillId="3" borderId="1" xfId="0" applyNumberFormat="1" applyFont="1" applyFill="1" applyBorder="1" applyAlignment="1">
      <alignment horizontal="right" vertical="center"/>
    </xf>
    <xf numFmtId="0" fontId="3" fillId="0" borderId="104" xfId="0" applyFont="1" applyBorder="1" applyAlignment="1">
      <alignment horizontal="center" vertical="center"/>
    </xf>
    <xf numFmtId="0" fontId="3" fillId="0" borderId="21" xfId="0" applyFont="1" applyBorder="1" applyAlignment="1">
      <alignment horizontal="center" vertical="center"/>
    </xf>
    <xf numFmtId="3" fontId="11" fillId="0" borderId="22" xfId="0" applyNumberFormat="1" applyFont="1" applyBorder="1" applyAlignment="1">
      <alignment horizontal="center" vertical="center"/>
    </xf>
    <xf numFmtId="3" fontId="11" fillId="0" borderId="32" xfId="0" applyNumberFormat="1" applyFont="1" applyBorder="1" applyAlignment="1">
      <alignment horizontal="center" vertical="center"/>
    </xf>
    <xf numFmtId="3" fontId="11" fillId="0" borderId="118" xfId="0" applyNumberFormat="1" applyFont="1" applyBorder="1" applyAlignment="1">
      <alignment horizontal="center" vertical="center"/>
    </xf>
    <xf numFmtId="0" fontId="3" fillId="0" borderId="134" xfId="0" applyFont="1" applyBorder="1" applyAlignment="1">
      <alignment horizontal="center" vertical="center"/>
    </xf>
    <xf numFmtId="176" fontId="3" fillId="0" borderId="56" xfId="0" applyNumberFormat="1" applyFont="1" applyBorder="1" applyAlignment="1">
      <alignment horizontal="right" vertical="center"/>
    </xf>
    <xf numFmtId="0" fontId="3" fillId="5" borderId="73" xfId="0" applyFont="1" applyFill="1" applyBorder="1" applyAlignment="1">
      <alignment horizontal="center" vertical="center"/>
    </xf>
    <xf numFmtId="0" fontId="3" fillId="5" borderId="74" xfId="0" applyFont="1" applyFill="1" applyBorder="1" applyAlignment="1">
      <alignment horizontal="center" vertical="center"/>
    </xf>
    <xf numFmtId="0" fontId="3" fillId="5" borderId="91" xfId="0" applyFont="1" applyFill="1" applyBorder="1" applyAlignment="1">
      <alignment horizontal="center" vertical="center"/>
    </xf>
    <xf numFmtId="0" fontId="3" fillId="0" borderId="135" xfId="0" applyFont="1" applyBorder="1" applyAlignment="1">
      <alignment horizontal="center" vertical="center"/>
    </xf>
    <xf numFmtId="0" fontId="3" fillId="0" borderId="1" xfId="0" applyFont="1" applyBorder="1" applyAlignment="1">
      <alignment horizontal="center" vertical="center"/>
    </xf>
    <xf numFmtId="0" fontId="0" fillId="3" borderId="1" xfId="0" applyFont="1" applyFill="1" applyBorder="1"/>
    <xf numFmtId="176" fontId="3" fillId="3" borderId="87" xfId="0" applyNumberFormat="1" applyFont="1" applyFill="1" applyBorder="1" applyAlignment="1">
      <alignment horizontal="right" vertical="center"/>
    </xf>
    <xf numFmtId="176" fontId="3" fillId="3" borderId="18" xfId="0" applyNumberFormat="1" applyFont="1" applyFill="1" applyBorder="1" applyAlignment="1">
      <alignment horizontal="right" vertical="center"/>
    </xf>
    <xf numFmtId="0" fontId="3" fillId="0" borderId="89" xfId="0" applyFont="1" applyBorder="1" applyAlignment="1">
      <alignment horizontal="center" vertic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58"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3" fillId="0" borderId="138" xfId="0" applyFont="1" applyBorder="1" applyAlignment="1">
      <alignment horizontal="center"/>
    </xf>
    <xf numFmtId="0" fontId="3" fillId="0" borderId="103"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98" xfId="0" applyFont="1" applyBorder="1" applyAlignment="1">
      <alignment horizontal="center" vertical="center"/>
    </xf>
    <xf numFmtId="0" fontId="3" fillId="0" borderId="5" xfId="0" applyFont="1" applyBorder="1" applyAlignment="1">
      <alignment horizontal="center" vertical="center"/>
    </xf>
    <xf numFmtId="176" fontId="3" fillId="3" borderId="124" xfId="0" applyNumberFormat="1" applyFont="1" applyFill="1" applyBorder="1" applyAlignment="1">
      <alignment horizontal="right"/>
    </xf>
    <xf numFmtId="176" fontId="3" fillId="3" borderId="1" xfId="0" applyNumberFormat="1" applyFont="1" applyFill="1" applyBorder="1" applyAlignment="1">
      <alignment horizontal="right"/>
    </xf>
    <xf numFmtId="176" fontId="3" fillId="0" borderId="1" xfId="0" applyNumberFormat="1" applyFont="1" applyBorder="1" applyAlignment="1">
      <alignment horizontal="right"/>
    </xf>
    <xf numFmtId="176" fontId="3" fillId="0" borderId="98" xfId="0" applyNumberFormat="1" applyFont="1" applyBorder="1" applyAlignment="1">
      <alignment horizontal="right"/>
    </xf>
    <xf numFmtId="176" fontId="3" fillId="0" borderId="5" xfId="0" applyNumberFormat="1" applyFont="1" applyBorder="1" applyAlignment="1">
      <alignment horizontal="right"/>
    </xf>
    <xf numFmtId="176" fontId="3" fillId="0" borderId="85" xfId="0" applyNumberFormat="1" applyFont="1" applyBorder="1" applyAlignment="1">
      <alignment horizontal="right"/>
    </xf>
    <xf numFmtId="176" fontId="3" fillId="0" borderId="3" xfId="0" applyNumberFormat="1" applyFont="1" applyBorder="1" applyAlignment="1">
      <alignment horizontal="right"/>
    </xf>
    <xf numFmtId="0" fontId="3" fillId="0" borderId="140" xfId="0" applyFont="1" applyBorder="1" applyAlignment="1">
      <alignment horizontal="center" vertical="center"/>
    </xf>
    <xf numFmtId="176" fontId="3" fillId="3" borderId="79" xfId="0" applyNumberFormat="1" applyFont="1" applyFill="1" applyBorder="1" applyAlignment="1">
      <alignment horizontal="right"/>
    </xf>
    <xf numFmtId="176" fontId="3" fillId="3" borderId="3" xfId="0" applyNumberFormat="1" applyFont="1" applyFill="1" applyBorder="1" applyAlignment="1">
      <alignment horizontal="right"/>
    </xf>
    <xf numFmtId="176" fontId="3" fillId="0" borderId="27" xfId="0" applyNumberFormat="1" applyFont="1" applyBorder="1" applyAlignment="1">
      <alignment horizontal="right"/>
    </xf>
    <xf numFmtId="176" fontId="3" fillId="0" borderId="138" xfId="0" applyNumberFormat="1" applyFont="1" applyBorder="1" applyAlignment="1">
      <alignment horizontal="right"/>
    </xf>
    <xf numFmtId="176" fontId="3" fillId="0" borderId="104" xfId="0" applyNumberFormat="1" applyFont="1" applyBorder="1" applyAlignment="1">
      <alignment horizontal="right"/>
    </xf>
    <xf numFmtId="176" fontId="3" fillId="3" borderId="80" xfId="0" applyNumberFormat="1" applyFont="1" applyFill="1" applyBorder="1" applyAlignment="1">
      <alignment horizontal="right"/>
    </xf>
    <xf numFmtId="176" fontId="3" fillId="3" borderId="71" xfId="0" applyNumberFormat="1" applyFont="1" applyFill="1" applyBorder="1" applyAlignment="1">
      <alignment horizontal="right"/>
    </xf>
    <xf numFmtId="176" fontId="3" fillId="0" borderId="128" xfId="0" applyNumberFormat="1" applyFont="1" applyBorder="1" applyAlignment="1">
      <alignment horizontal="right"/>
    </xf>
    <xf numFmtId="0" fontId="3" fillId="0" borderId="38" xfId="0" applyFont="1" applyBorder="1" applyAlignment="1">
      <alignment horizontal="center" vertical="center" shrinkToFit="1"/>
    </xf>
    <xf numFmtId="0" fontId="0" fillId="0" borderId="28" xfId="0" applyBorder="1" applyAlignment="1">
      <alignment horizontal="center" vertical="center" shrinkToFit="1"/>
    </xf>
    <xf numFmtId="0" fontId="0" fillId="0" borderId="47" xfId="0" applyBorder="1" applyAlignment="1">
      <alignment horizontal="center" vertical="center" shrinkToFit="1"/>
    </xf>
    <xf numFmtId="0" fontId="12" fillId="0" borderId="141" xfId="0" applyFont="1" applyBorder="1" applyAlignment="1">
      <alignment horizontal="center" vertical="center" shrinkToFit="1"/>
    </xf>
    <xf numFmtId="0" fontId="0" fillId="0" borderId="142" xfId="0" applyBorder="1" applyAlignment="1">
      <alignment horizontal="center" vertical="center" shrinkToFit="1"/>
    </xf>
    <xf numFmtId="0" fontId="12" fillId="0" borderId="0" xfId="0" applyFont="1" applyAlignment="1">
      <alignment shrinkToFit="1"/>
    </xf>
    <xf numFmtId="49" fontId="12" fillId="0" borderId="0" xfId="0" applyNumberFormat="1" applyFont="1" applyAlignment="1">
      <alignment shrinkToFit="1"/>
    </xf>
    <xf numFmtId="0" fontId="0" fillId="0" borderId="0" xfId="0" applyAlignment="1">
      <alignment shrinkToFit="1"/>
    </xf>
    <xf numFmtId="0" fontId="3" fillId="0" borderId="48" xfId="0" applyFont="1" applyBorder="1" applyAlignment="1">
      <alignment horizontal="center" vertical="center" shrinkToFit="1"/>
    </xf>
    <xf numFmtId="0" fontId="0" fillId="0" borderId="45" xfId="0" applyBorder="1" applyAlignment="1">
      <alignment horizontal="center" vertical="center" shrinkToFit="1"/>
    </xf>
    <xf numFmtId="0" fontId="3" fillId="2" borderId="38" xfId="0" applyFont="1" applyFill="1" applyBorder="1" applyAlignment="1">
      <alignment horizontal="center" vertical="center" shrinkToFit="1"/>
    </xf>
    <xf numFmtId="0" fontId="12" fillId="2" borderId="143" xfId="0" applyFont="1" applyFill="1" applyBorder="1" applyAlignment="1">
      <alignment horizontal="center" vertical="center" shrinkToFit="1"/>
    </xf>
    <xf numFmtId="0" fontId="0" fillId="2" borderId="142" xfId="0" applyFill="1" applyBorder="1" applyAlignment="1">
      <alignment horizontal="center" vertical="center" shrinkToFit="1"/>
    </xf>
    <xf numFmtId="0" fontId="12" fillId="0" borderId="54" xfId="0" applyFont="1" applyBorder="1" applyAlignment="1">
      <alignment shrinkToFit="1"/>
    </xf>
    <xf numFmtId="0" fontId="12" fillId="0" borderId="134" xfId="0" applyFont="1" applyBorder="1" applyAlignment="1">
      <alignment horizontal="center" vertical="center" shrinkToFit="1"/>
    </xf>
    <xf numFmtId="0" fontId="0" fillId="0" borderId="144"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0" fillId="0" borderId="131" xfId="0" applyBorder="1" applyAlignment="1">
      <alignment horizontal="center" vertical="center" shrinkToFit="1"/>
    </xf>
    <xf numFmtId="0" fontId="0" fillId="0" borderId="145" xfId="0" applyBorder="1" applyAlignment="1">
      <alignment horizontal="center" vertical="center" shrinkToFit="1"/>
    </xf>
    <xf numFmtId="0" fontId="12" fillId="0" borderId="146"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8" xfId="0" applyFont="1" applyBorder="1" applyAlignment="1">
      <alignment horizontal="right"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right" vertical="center"/>
    </xf>
    <xf numFmtId="0" fontId="3" fillId="0" borderId="0" xfId="0" applyFont="1" applyAlignment="1">
      <alignment horizontal="right" vertical="center"/>
    </xf>
    <xf numFmtId="0" fontId="3" fillId="0" borderId="151" xfId="0" applyFont="1" applyBorder="1" applyAlignment="1">
      <alignment horizontal="center" vertical="center"/>
    </xf>
    <xf numFmtId="0" fontId="3" fillId="0" borderId="152" xfId="0" applyFont="1" applyBorder="1" applyAlignment="1">
      <alignment horizontal="right" vertical="center"/>
    </xf>
    <xf numFmtId="0" fontId="3" fillId="0" borderId="1" xfId="0" applyFont="1" applyBorder="1" applyAlignment="1">
      <alignment horizontal="right" vertical="center"/>
    </xf>
    <xf numFmtId="0" fontId="3" fillId="0" borderId="153" xfId="0" applyFont="1" applyBorder="1" applyAlignment="1">
      <alignment horizontal="center" vertical="center"/>
    </xf>
    <xf numFmtId="0" fontId="3" fillId="0" borderId="154" xfId="0" applyFont="1" applyBorder="1" applyAlignment="1">
      <alignment horizontal="right" vertical="center"/>
    </xf>
    <xf numFmtId="179" fontId="3" fillId="0" borderId="6" xfId="0" applyNumberFormat="1" applyFont="1" applyBorder="1" applyAlignment="1">
      <alignment horizontal="right" vertical="center"/>
    </xf>
    <xf numFmtId="179" fontId="3" fillId="0" borderId="155"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156" xfId="0" applyNumberFormat="1" applyFont="1" applyBorder="1" applyAlignment="1">
      <alignment horizontal="right" vertical="center"/>
    </xf>
    <xf numFmtId="0" fontId="29" fillId="0" borderId="0"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'８職種計推移グラフ'!$C$4:$C$483</c:f>
              <c:numCache/>
            </c:numRef>
          </c:val>
          <c:smooth val="0"/>
        </c:ser>
        <c:axId val="7738588"/>
        <c:axId val="2538429"/>
      </c:lineChart>
      <c:catAx>
        <c:axId val="7738588"/>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2538429"/>
        <c:crossesAt val="0"/>
        <c:auto val="0"/>
        <c:lblOffset val="100"/>
        <c:tickLblSkip val="1"/>
        <c:tickMarkSkip val="12"/>
        <c:noMultiLvlLbl val="0"/>
      </c:catAx>
      <c:valAx>
        <c:axId val="2538429"/>
        <c:scaling>
          <c:orientation val="minMax"/>
          <c:max val="4"/>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7738588"/>
        <c:crosses val="autoZero"/>
        <c:crossBetween val="midCat"/>
        <c:dispUnits/>
        <c:majorUnit val="0.2"/>
      </c:valAx>
      <c:spPr>
        <a:noFill/>
        <a:ln w="12700">
          <a:solidFill>
            <a:srgbClr val="000000"/>
          </a:solidFill>
          <a:prstDash val="solid"/>
        </a:ln>
      </c:spPr>
    </c:plotArea>
    <c:legend>
      <c:legendPos val="r"/>
      <c:layout>
        <c:manualLayout>
          <c:xMode val="edge"/>
          <c:yMode val="edge"/>
          <c:x val="0.8645"/>
          <c:y val="0.164"/>
          <c:w val="0.10425"/>
          <c:h val="0.0812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'６職種計推移グラフ'!$C$4:$C$531</c:f>
              <c:numCache/>
            </c:numRef>
          </c:val>
          <c:smooth val="0"/>
        </c:ser>
        <c:axId val="22845862"/>
        <c:axId val="4286167"/>
      </c:lineChart>
      <c:catAx>
        <c:axId val="22845862"/>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4286167"/>
        <c:crossesAt val="0"/>
        <c:auto val="0"/>
        <c:lblOffset val="100"/>
        <c:tickLblSkip val="1"/>
        <c:tickMarkSkip val="12"/>
        <c:noMultiLvlLbl val="0"/>
      </c:catAx>
      <c:valAx>
        <c:axId val="4286167"/>
        <c:scaling>
          <c:orientation val="minMax"/>
          <c:max val="6"/>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22845862"/>
        <c:crosses val="autoZero"/>
        <c:crossBetween val="midCat"/>
        <c:dispUnits/>
        <c:majorUnit val="0.2"/>
      </c:valAx>
      <c:spPr>
        <a:noFill/>
        <a:ln w="12700">
          <a:solidFill>
            <a:srgbClr val="000000"/>
          </a:solidFill>
          <a:prstDash val="solid"/>
        </a:ln>
      </c:spPr>
    </c:plotArea>
    <c:legend>
      <c:legendPos val="r"/>
      <c:layout>
        <c:manualLayout>
          <c:xMode val="edge"/>
          <c:yMode val="edge"/>
          <c:x val="0.1835"/>
          <c:y val="0.18625"/>
          <c:w val="0.09375"/>
          <c:h val="0.0657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macro="" textlink="">
      <xdr:nvSpPr>
        <xdr:cNvPr id="7642851" name="AutoShape 3"/>
        <xdr:cNvSpPr>
          <a:spLocks noChangeArrowheads="1"/>
        </xdr:cNvSpPr>
      </xdr:nvSpPr>
      <xdr:spPr bwMode="auto">
        <a:xfrm>
          <a:off x="3629025" y="1981200"/>
          <a:ext cx="3467100" cy="1200150"/>
        </a:xfrm>
        <a:prstGeom prst="roundRect">
          <a:avLst>
            <a:gd name="adj" fmla="val 16667"/>
          </a:avLst>
        </a:prstGeom>
        <a:noFill/>
        <a:ln w="9525">
          <a:solidFill>
            <a:srgbClr val="000000"/>
          </a:solidFill>
          <a:prstDash val="lgDashDotDot"/>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39</xdr:row>
      <xdr:rowOff>9525</xdr:rowOff>
    </xdr:from>
    <xdr:to>
      <xdr:col>34</xdr:col>
      <xdr:colOff>0</xdr:colOff>
      <xdr:row>48</xdr:row>
      <xdr:rowOff>0</xdr:rowOff>
    </xdr:to>
    <xdr:sp macro="" textlink="">
      <xdr:nvSpPr>
        <xdr:cNvPr id="7642852" name="Rectangle 4"/>
        <xdr:cNvSpPr>
          <a:spLocks noChangeArrowheads="1"/>
        </xdr:cNvSpPr>
      </xdr:nvSpPr>
      <xdr:spPr bwMode="auto">
        <a:xfrm>
          <a:off x="381000" y="7924800"/>
          <a:ext cx="6505575" cy="1838325"/>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21</xdr:row>
      <xdr:rowOff>57150</xdr:rowOff>
    </xdr:from>
    <xdr:to>
      <xdr:col>34</xdr:col>
      <xdr:colOff>0</xdr:colOff>
      <xdr:row>32</xdr:row>
      <xdr:rowOff>0</xdr:rowOff>
    </xdr:to>
    <xdr:sp macro="" textlink="">
      <xdr:nvSpPr>
        <xdr:cNvPr id="7642853" name="Rectangle 4"/>
        <xdr:cNvSpPr>
          <a:spLocks noChangeArrowheads="1"/>
        </xdr:cNvSpPr>
      </xdr:nvSpPr>
      <xdr:spPr bwMode="auto">
        <a:xfrm>
          <a:off x="381000" y="4019550"/>
          <a:ext cx="6505575" cy="2676525"/>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macro="" textlink="">
      <xdr:nvSpPr>
        <xdr:cNvPr id="7644000" name="Rectangle 4"/>
        <xdr:cNvSpPr>
          <a:spLocks noChangeArrowheads="1"/>
        </xdr:cNvSpPr>
      </xdr:nvSpPr>
      <xdr:spPr bwMode="auto">
        <a:xfrm>
          <a:off x="381000" y="457200"/>
          <a:ext cx="6886575" cy="1600200"/>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macro="" textlink="">
      <xdr:nvSpPr>
        <xdr:cNvPr id="7572710" name="Line 1"/>
        <xdr:cNvSpPr>
          <a:spLocks noChangeShapeType="1"/>
        </xdr:cNvSpPr>
      </xdr:nvSpPr>
      <xdr:spPr bwMode="auto">
        <a:xfrm>
          <a:off x="9525" y="781050"/>
          <a:ext cx="1266825" cy="895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macro="" textlink="">
      <xdr:nvSpPr>
        <xdr:cNvPr id="7637784"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5"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6"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7"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8"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9"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0.03575</cdr:y>
    </cdr:from>
    <cdr:to>
      <cdr:x>0.8115</cdr:x>
      <cdr:y>0.11675</cdr:y>
    </cdr:to>
    <cdr:sp macro="" textlink="">
      <cdr:nvSpPr>
        <cdr:cNvPr id="15361" name="Text Box 1"/>
        <cdr:cNvSpPr txBox="1">
          <a:spLocks noChangeArrowheads="1"/>
        </cdr:cNvSpPr>
      </cdr:nvSpPr>
      <cdr:spPr bwMode="auto">
        <a:xfrm>
          <a:off x="2028825" y="238125"/>
          <a:ext cx="8343900" cy="542925"/>
        </a:xfrm>
        <a:prstGeom prst="rect">
          <a:avLst/>
        </a:prstGeom>
        <a:noFill/>
        <a:ln>
          <a:noFill/>
        </a:ln>
      </cdr:spPr>
      <cdr:txBody>
        <a:bodyPr vertOverflow="clip"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８職種計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0.07475</cdr:x>
      <cdr:y>0.1605</cdr:y>
    </cdr:from>
    <cdr:to>
      <cdr:x>0.2665</cdr:x>
      <cdr:y>0.297</cdr:y>
    </cdr:to>
    <cdr:sp macro="" textlink="">
      <cdr:nvSpPr>
        <cdr:cNvPr id="15362" name="Text Box 2"/>
        <cdr:cNvSpPr txBox="1">
          <a:spLocks noChangeArrowheads="1"/>
        </cdr:cNvSpPr>
      </cdr:nvSpPr>
      <cdr:spPr bwMode="auto">
        <a:xfrm>
          <a:off x="952500" y="1066800"/>
          <a:ext cx="2447925" cy="914400"/>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18288" tIns="0" rIns="0" bIns="0" anchor="ctr" upright="1"/>
        <a:lstStyle/>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令和</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4</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年</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7</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月</a:t>
          </a:r>
        </a:p>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原数値　　　</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p>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季節調整値　</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3</a:t>
          </a:r>
          <a:endParaRPr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0.00275</cdr:x>
      <cdr:y>0.28575</cdr:y>
    </cdr:from>
    <cdr:to>
      <cdr:x>0.0135</cdr:x>
      <cdr:y>0.83575</cdr:y>
    </cdr:to>
    <cdr:grpSp>
      <cdr:nvGrpSpPr>
        <cdr:cNvPr id="8" name="Group 8"/>
        <cdr:cNvGrpSpPr>
          <a:grpSpLocks/>
        </cdr:cNvGrpSpPr>
      </cdr:nvGrpSpPr>
      <cdr:grpSpPr bwMode="auto">
        <a:xfrm>
          <a:off x="28575" y="1905000"/>
          <a:ext cx="133350" cy="3676650"/>
          <a:chOff x="0" y="2754704"/>
          <a:chExt cx="379714" cy="3524183"/>
        </a:xfrm>
      </cdr:grpSpPr>
      <cdr:sp macro="" textlink="">
        <cdr:nvSpPr>
          <cdr:cNvPr id="15366" name="AutoShape 6"/>
          <cdr:cNvSpPr>
            <a:spLocks noChangeArrowheads="1"/>
          </cdr:cNvSpPr>
        </cdr:nvSpPr>
        <cdr:spPr bwMode="auto">
          <a:xfrm rot="-5400000">
            <a:off x="-750124" y="3505355"/>
            <a:ext cx="1880249"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r>
              <a:rPr lang="ja-JP" altLang="en-US" sz="1025" b="1" i="0" u="none" strike="noStrike" baseline="0">
                <a:solidFill>
                  <a:srgbClr val="000000"/>
                </a:solidFill>
                <a:latin typeface="ＭＳ Ｐゴシック"/>
                <a:ea typeface="ＭＳ Ｐゴシック"/>
              </a:rPr>
              <a:t>不</a:t>
            </a:r>
          </a:p>
          <a:p>
            <a:pPr algn="ctr" rtl="0">
              <a:lnSpc>
                <a:spcPts val="1000"/>
              </a:lnSpc>
              <a:defRPr sz="1000"/>
            </a:pPr>
            <a:endParaRPr lang="ja-JP" altLang="en-US" sz="1025" b="1" i="0" u="none" strike="noStrike" baseline="0">
              <a:solidFill>
                <a:srgbClr val="000000"/>
              </a:solidFill>
              <a:latin typeface="ＭＳ Ｐゴシック"/>
              <a:ea typeface="ＭＳ Ｐゴシック"/>
            </a:endParaRPr>
          </a:p>
          <a:p>
            <a:pPr algn="ctr" rtl="0">
              <a:lnSpc>
                <a:spcPts val="900"/>
              </a:lnSpc>
              <a:defRPr sz="1000"/>
            </a:pPr>
            <a:r>
              <a:rPr lang="ja-JP" altLang="en-US" sz="1025" b="1" i="0" u="none" strike="noStrike" baseline="0">
                <a:solidFill>
                  <a:srgbClr val="000000"/>
                </a:solidFill>
                <a:latin typeface="ＭＳ Ｐゴシック"/>
                <a:ea typeface="ＭＳ Ｐゴシック"/>
              </a:rPr>
              <a:t>足</a:t>
            </a:r>
          </a:p>
        </cdr:txBody>
      </cdr:sp>
      <cdr:sp macro="" textlink="">
        <cdr:nvSpPr>
          <cdr:cNvPr id="15367" name="AutoShape 7"/>
          <cdr:cNvSpPr>
            <a:spLocks noChangeArrowheads="1"/>
          </cdr:cNvSpPr>
        </cdr:nvSpPr>
        <cdr:spPr bwMode="auto">
          <a:xfrm rot="5400000" flipV="1">
            <a:off x="-600896" y="5298283"/>
            <a:ext cx="1581604"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defRPr sz="1000"/>
            </a:pPr>
            <a:r>
              <a:rPr lang="ja-JP" altLang="en-US" sz="1025" b="1" i="0" u="none" strike="noStrike" baseline="0">
                <a:solidFill>
                  <a:srgbClr val="000000"/>
                </a:solidFill>
                <a:latin typeface="ＭＳ Ｐゴシック"/>
                <a:ea typeface="ＭＳ Ｐゴシック"/>
              </a:rPr>
              <a:t>　過</a:t>
            </a:r>
          </a:p>
          <a:p>
            <a:pPr algn="ctr" rtl="0">
              <a:lnSpc>
                <a:spcPts val="1100"/>
              </a:lnSpc>
              <a:defRPr sz="1000"/>
            </a:pPr>
            <a:endParaRPr lang="ja-JP" altLang="en-US" sz="1025" b="1" i="0" u="none" strike="noStrike" baseline="0">
              <a:solidFill>
                <a:srgbClr val="000000"/>
              </a:solidFill>
              <a:latin typeface="ＭＳ Ｐゴシック"/>
              <a:ea typeface="ＭＳ Ｐゴシック"/>
            </a:endParaRPr>
          </a:p>
          <a:p>
            <a:pPr algn="ctr" rtl="0">
              <a:lnSpc>
                <a:spcPts val="1000"/>
              </a:lnSpc>
              <a:defRPr sz="1000"/>
            </a:pPr>
            <a:r>
              <a:rPr lang="ja-JP" altLang="en-US" sz="1025" b="1" i="0" u="none" strike="noStrike" baseline="0">
                <a:solidFill>
                  <a:srgbClr val="000000"/>
                </a:solidFill>
                <a:latin typeface="ＭＳ Ｐゴシック"/>
                <a:ea typeface="ＭＳ Ｐゴシック"/>
              </a:rPr>
              <a:t>剰</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macro="">
      <xdr:nvGraphicFramePr>
        <xdr:cNvPr id="7638143"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0.0385</cdr:y>
    </cdr:from>
    <cdr:to>
      <cdr:x>0.81325</cdr:x>
      <cdr:y>0.11875</cdr:y>
    </cdr:to>
    <cdr:sp macro="" textlink="">
      <cdr:nvSpPr>
        <cdr:cNvPr id="13313" name="Text Box 1"/>
        <cdr:cNvSpPr txBox="1">
          <a:spLocks noChangeArrowheads="1"/>
        </cdr:cNvSpPr>
      </cdr:nvSpPr>
      <cdr:spPr bwMode="auto">
        <a:xfrm>
          <a:off x="2057400" y="247650"/>
          <a:ext cx="8343900" cy="533400"/>
        </a:xfrm>
        <a:prstGeom prst="rect">
          <a:avLst/>
        </a:prstGeom>
        <a:noFill/>
        <a:ln>
          <a:noFill/>
        </a:ln>
      </cdr:spPr>
      <cdr:txBody>
        <a:bodyPr vertOverflow="clip"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６職種計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0.7845</cdr:x>
      <cdr:y>0.17625</cdr:y>
    </cdr:from>
    <cdr:to>
      <cdr:x>0.98225</cdr:x>
      <cdr:y>0.31025</cdr:y>
    </cdr:to>
    <cdr:sp macro="" textlink="">
      <cdr:nvSpPr>
        <cdr:cNvPr id="13314" name="Text Box 2"/>
        <cdr:cNvSpPr txBox="1">
          <a:spLocks noChangeArrowheads="1"/>
        </cdr:cNvSpPr>
      </cdr:nvSpPr>
      <cdr:spPr bwMode="auto">
        <a:xfrm>
          <a:off x="10029825" y="1152525"/>
          <a:ext cx="2533650" cy="885825"/>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36576" tIns="18288" rIns="36576" bIns="18288" anchor="ctr" upright="1"/>
        <a:lstStyle/>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令和</a:t>
          </a:r>
          <a:r>
            <a:rPr lang="en-US" altLang="ja-JP" sz="1100" b="0" i="0" u="none" strike="noStrike" baseline="0">
              <a:solidFill>
                <a:sysClr val="windowText" lastClr="000000"/>
              </a:solidFill>
              <a:latin typeface="HG丸ｺﾞｼｯｸM-PRO"/>
              <a:ea typeface="HG丸ｺﾞｼｯｸM-PRO"/>
            </a:rPr>
            <a:t>4</a:t>
          </a:r>
          <a:r>
            <a:rPr lang="ja-JP" altLang="en-US" sz="1100" b="0" i="0" u="none" strike="noStrike" baseline="0">
              <a:solidFill>
                <a:sysClr val="windowText" lastClr="000000"/>
              </a:solidFill>
              <a:latin typeface="HG丸ｺﾞｼｯｸM-PRO"/>
              <a:ea typeface="HG丸ｺﾞｼｯｸM-PRO"/>
            </a:rPr>
            <a:t>年</a:t>
          </a:r>
          <a:r>
            <a:rPr lang="en-US" altLang="ja-JP" sz="1100" b="0" i="0" u="none" strike="noStrike" baseline="0">
              <a:solidFill>
                <a:sysClr val="windowText" lastClr="000000"/>
              </a:solidFill>
              <a:latin typeface="HG丸ｺﾞｼｯｸM-PRO"/>
              <a:ea typeface="HG丸ｺﾞｼｯｸM-PRO"/>
            </a:rPr>
            <a:t>7</a:t>
          </a:r>
          <a:r>
            <a:rPr lang="ja-JP" altLang="en-US" sz="1100" b="0" i="0" u="none" strike="noStrike" baseline="0">
              <a:solidFill>
                <a:sysClr val="windowText" lastClr="000000"/>
              </a:solidFill>
              <a:latin typeface="HG丸ｺﾞｼｯｸM-PRO"/>
              <a:ea typeface="HG丸ｺﾞｼｯｸM-PRO"/>
            </a:rPr>
            <a:t>月</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原数値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6</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季節調整値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9</a:t>
          </a:r>
          <a:endParaRPr lang="ja-JP" altLang="en-US" sz="1100" b="0" i="0" u="none" strike="noStrike" baseline="0">
            <a:solidFill>
              <a:sysClr val="windowText" lastClr="000000"/>
            </a:solidFill>
            <a:latin typeface="HG丸ｺﾞｼｯｸM-PRO"/>
            <a:ea typeface="HG丸ｺﾞｼｯｸM-PRO"/>
          </a:endParaRPr>
        </a:p>
      </cdr:txBody>
    </cdr:sp>
  </cdr:relSizeAnchor>
  <cdr:relSizeAnchor xmlns:cdr="http://schemas.openxmlformats.org/drawingml/2006/chartDrawing">
    <cdr:from>
      <cdr:x>0.0035</cdr:x>
      <cdr:y>0.28375</cdr:y>
    </cdr:from>
    <cdr:to>
      <cdr:x>0.0145</cdr:x>
      <cdr:y>0.843</cdr:y>
    </cdr:to>
    <cdr:grpSp>
      <cdr:nvGrpSpPr>
        <cdr:cNvPr id="8" name="Group 18"/>
        <cdr:cNvGrpSpPr>
          <a:grpSpLocks/>
        </cdr:cNvGrpSpPr>
      </cdr:nvGrpSpPr>
      <cdr:grpSpPr bwMode="auto">
        <a:xfrm>
          <a:off x="38100" y="1866900"/>
          <a:ext cx="142875" cy="3686175"/>
          <a:chOff x="76581" y="2818645"/>
          <a:chExt cx="373332" cy="3532768"/>
        </a:xfrm>
      </cdr:grpSpPr>
      <cdr:sp macro="" textlink="">
        <cdr:nvSpPr>
          <cdr:cNvPr id="13331" name="AutoShape 19"/>
          <cdr:cNvSpPr>
            <a:spLocks noChangeArrowheads="1"/>
          </cdr:cNvSpPr>
        </cdr:nvSpPr>
        <cdr:spPr bwMode="auto">
          <a:xfrm rot="-5400000">
            <a:off x="-677829" y="3572891"/>
            <a:ext cx="1882433"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不</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足</a:t>
            </a:r>
          </a:p>
        </cdr:txBody>
      </cdr:sp>
      <cdr:sp macro="" textlink="">
        <cdr:nvSpPr>
          <cdr:cNvPr id="13332" name="AutoShape 20"/>
          <cdr:cNvSpPr>
            <a:spLocks noChangeArrowheads="1"/>
          </cdr:cNvSpPr>
        </cdr:nvSpPr>
        <cdr:spPr bwMode="auto">
          <a:xfrm rot="5400000" flipV="1">
            <a:off x="-530549" y="5371070"/>
            <a:ext cx="1587874"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lnSpc>
                <a:spcPts val="1200"/>
              </a:lnSpc>
              <a:defRPr sz="1000"/>
            </a:pPr>
            <a:r>
              <a:rPr lang="ja-JP" altLang="en-US" sz="1000" b="1" i="0" u="none" strike="noStrike" baseline="0">
                <a:solidFill>
                  <a:srgbClr val="000000"/>
                </a:solidFill>
                <a:latin typeface="ＭＳ Ｐゴシック"/>
                <a:ea typeface="ＭＳ Ｐゴシック"/>
              </a:rPr>
              <a:t>　過</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剰</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macro="">
      <xdr:nvGraphicFramePr>
        <xdr:cNvPr id="7639167"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macro="" textlink="">
      <xdr:nvSpPr>
        <xdr:cNvPr id="6147" name="Text Box 3"/>
        <xdr:cNvSpPr txBox="1">
          <a:spLocks noChangeArrowheads="1"/>
        </xdr:cNvSpPr>
      </xdr:nvSpPr>
      <xdr:spPr bwMode="auto">
        <a:xfrm>
          <a:off x="1990725" y="0"/>
          <a:ext cx="14382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最近１ヶ月以内に</a:t>
          </a:r>
        </a:p>
        <a:p>
          <a:pPr algn="l" rtl="0">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macro="" textlink="">
      <xdr:nvSpPr>
        <xdr:cNvPr id="6148" name="Text Box 4"/>
        <xdr:cNvSpPr txBox="1">
          <a:spLocks noChangeArrowheads="1"/>
        </xdr:cNvSpPr>
      </xdr:nvSpPr>
      <xdr:spPr bwMode="auto">
        <a:xfrm>
          <a:off x="3800475" y="0"/>
          <a:ext cx="16287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a:t>
          </a:r>
        </a:p>
        <a:p>
          <a:pPr algn="l" rtl="0">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macro="" textlink="">
      <xdr:nvSpPr>
        <xdr:cNvPr id="6149" name="Text Box 5"/>
        <xdr:cNvSpPr txBox="1">
          <a:spLocks noChangeArrowheads="1"/>
        </xdr:cNvSpPr>
      </xdr:nvSpPr>
      <xdr:spPr bwMode="auto">
        <a:xfrm>
          <a:off x="2238375" y="0"/>
          <a:ext cx="28479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macro="" textlink="">
      <xdr:nvSpPr>
        <xdr:cNvPr id="6150" name="Text Box 6"/>
        <xdr:cNvSpPr txBox="1">
          <a:spLocks noChangeArrowheads="1"/>
        </xdr:cNvSpPr>
      </xdr:nvSpPr>
      <xdr:spPr bwMode="auto">
        <a:xfrm>
          <a:off x="3438525" y="0"/>
          <a:ext cx="1809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30</xdr:col>
      <xdr:colOff>0</xdr:colOff>
      <xdr:row>0</xdr:row>
      <xdr:rowOff>0</xdr:rowOff>
    </xdr:from>
    <xdr:to>
      <xdr:col>35</xdr:col>
      <xdr:colOff>133350</xdr:colOff>
      <xdr:row>0</xdr:row>
      <xdr:rowOff>0</xdr:rowOff>
    </xdr:to>
    <xdr:sp macro="" textlink="">
      <xdr:nvSpPr>
        <xdr:cNvPr id="6151" name="Text Box 7"/>
        <xdr:cNvSpPr txBox="1">
          <a:spLocks noChangeArrowheads="1"/>
        </xdr:cNvSpPr>
      </xdr:nvSpPr>
      <xdr:spPr bwMode="auto">
        <a:xfrm>
          <a:off x="5715000" y="0"/>
          <a:ext cx="1085850" cy="0"/>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　１００</a:t>
          </a:r>
        </a:p>
      </xdr:txBody>
    </xdr:sp>
    <xdr:clientData/>
  </xdr:twoCellAnchor>
  <xdr:twoCellAnchor>
    <xdr:from>
      <xdr:col>7</xdr:col>
      <xdr:colOff>190500</xdr:colOff>
      <xdr:row>25</xdr:row>
      <xdr:rowOff>180975</xdr:rowOff>
    </xdr:from>
    <xdr:to>
      <xdr:col>28</xdr:col>
      <xdr:colOff>190500</xdr:colOff>
      <xdr:row>25</xdr:row>
      <xdr:rowOff>180975</xdr:rowOff>
    </xdr:to>
    <xdr:sp macro="" textlink="">
      <xdr:nvSpPr>
        <xdr:cNvPr id="7903553" name="Line 8"/>
        <xdr:cNvSpPr>
          <a:spLocks noChangeShapeType="1"/>
        </xdr:cNvSpPr>
      </xdr:nvSpPr>
      <xdr:spPr bwMode="auto">
        <a:xfrm>
          <a:off x="1524000" y="4648200"/>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8</xdr:col>
      <xdr:colOff>0</xdr:colOff>
      <xdr:row>26</xdr:row>
      <xdr:rowOff>123825</xdr:rowOff>
    </xdr:from>
    <xdr:to>
      <xdr:col>16</xdr:col>
      <xdr:colOff>142875</xdr:colOff>
      <xdr:row>28</xdr:row>
      <xdr:rowOff>123825</xdr:rowOff>
    </xdr:to>
    <xdr:sp macro="" textlink="">
      <xdr:nvSpPr>
        <xdr:cNvPr id="38" name="Text Box 11"/>
        <xdr:cNvSpPr txBox="1">
          <a:spLocks noChangeArrowheads="1"/>
        </xdr:cNvSpPr>
      </xdr:nvSpPr>
      <xdr:spPr bwMode="auto">
        <a:xfrm>
          <a:off x="1524000" y="4772025"/>
          <a:ext cx="1666875" cy="36195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HG丸ｺﾞｼｯｸM-PRO"/>
              <a:ea typeface="HG丸ｺﾞｼｯｸM-PRO"/>
            </a:rPr>
            <a:t>確保している労働者数</a:t>
          </a:r>
        </a:p>
      </xdr:txBody>
    </xdr:sp>
    <xdr:clientData/>
  </xdr:twoCellAnchor>
  <xdr:twoCellAnchor>
    <xdr:from>
      <xdr:col>19</xdr:col>
      <xdr:colOff>9525</xdr:colOff>
      <xdr:row>26</xdr:row>
      <xdr:rowOff>123825</xdr:rowOff>
    </xdr:from>
    <xdr:to>
      <xdr:col>27</xdr:col>
      <xdr:colOff>133350</xdr:colOff>
      <xdr:row>29</xdr:row>
      <xdr:rowOff>133350</xdr:rowOff>
    </xdr:to>
    <xdr:sp macro="" textlink="">
      <xdr:nvSpPr>
        <xdr:cNvPr id="39" name="Text Box 12"/>
        <xdr:cNvSpPr txBox="1">
          <a:spLocks noChangeArrowheads="1"/>
        </xdr:cNvSpPr>
      </xdr:nvSpPr>
      <xdr:spPr bwMode="auto">
        <a:xfrm>
          <a:off x="3629025" y="4772025"/>
          <a:ext cx="1647825" cy="5524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0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17</xdr:col>
      <xdr:colOff>0</xdr:colOff>
      <xdr:row>26</xdr:row>
      <xdr:rowOff>123825</xdr:rowOff>
    </xdr:from>
    <xdr:to>
      <xdr:col>18</xdr:col>
      <xdr:colOff>66675</xdr:colOff>
      <xdr:row>28</xdr:row>
      <xdr:rowOff>123825</xdr:rowOff>
    </xdr:to>
    <xdr:sp macro="" textlink="">
      <xdr:nvSpPr>
        <xdr:cNvPr id="41" name="Text Box 14"/>
        <xdr:cNvSpPr txBox="1">
          <a:spLocks noChangeArrowheads="1"/>
        </xdr:cNvSpPr>
      </xdr:nvSpPr>
      <xdr:spPr bwMode="auto">
        <a:xfrm>
          <a:off x="3238500" y="4772025"/>
          <a:ext cx="257175" cy="36195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42"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43"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44"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45"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46"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62"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48"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64"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28"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29"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30"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31"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32"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70"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34"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72"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7</xdr:col>
      <xdr:colOff>180975</xdr:colOff>
      <xdr:row>23</xdr:row>
      <xdr:rowOff>123825</xdr:rowOff>
    </xdr:from>
    <xdr:to>
      <xdr:col>16</xdr:col>
      <xdr:colOff>0</xdr:colOff>
      <xdr:row>25</xdr:row>
      <xdr:rowOff>133350</xdr:rowOff>
    </xdr:to>
    <xdr:sp macro="" textlink="">
      <xdr:nvSpPr>
        <xdr:cNvPr id="35" name="Text Box 9"/>
        <xdr:cNvSpPr txBox="1">
          <a:spLocks noChangeArrowheads="1"/>
        </xdr:cNvSpPr>
      </xdr:nvSpPr>
      <xdr:spPr bwMode="auto">
        <a:xfrm>
          <a:off x="1514475" y="4095750"/>
          <a:ext cx="1533525" cy="504825"/>
        </a:xfrm>
        <a:prstGeom prst="rect">
          <a:avLst/>
        </a:prstGeom>
        <a:solidFill>
          <a:srgbClr val="FFFFFF"/>
        </a:solidFill>
        <a:ln w="9525">
          <a:noFill/>
        </a:ln>
      </xdr:spPr>
      <xdr:txBody>
        <a:bodyPr vertOverflow="clip" wrap="square" lIns="36576" tIns="18288" rIns="0" bIns="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19</xdr:col>
      <xdr:colOff>85725</xdr:colOff>
      <xdr:row>23</xdr:row>
      <xdr:rowOff>133350</xdr:rowOff>
    </xdr:from>
    <xdr:to>
      <xdr:col>27</xdr:col>
      <xdr:colOff>171450</xdr:colOff>
      <xdr:row>25</xdr:row>
      <xdr:rowOff>123825</xdr:rowOff>
    </xdr:to>
    <xdr:sp macro="" textlink="">
      <xdr:nvSpPr>
        <xdr:cNvPr id="47" name="Text Box 10"/>
        <xdr:cNvSpPr txBox="1">
          <a:spLocks noChangeArrowheads="1"/>
        </xdr:cNvSpPr>
      </xdr:nvSpPr>
      <xdr:spPr bwMode="auto">
        <a:xfrm>
          <a:off x="3705225" y="4105275"/>
          <a:ext cx="1609725" cy="48577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macro="" textlink="">
      <xdr:nvSpPr>
        <xdr:cNvPr id="51" name="Text Box 13"/>
        <xdr:cNvSpPr txBox="1">
          <a:spLocks noChangeArrowheads="1"/>
        </xdr:cNvSpPr>
      </xdr:nvSpPr>
      <xdr:spPr bwMode="auto">
        <a:xfrm>
          <a:off x="3228975" y="4219575"/>
          <a:ext cx="200025" cy="3810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53"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54"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55"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56"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57"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1"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59"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83"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66"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67"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68"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69"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70"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9"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72"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1"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77"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78"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79"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80"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81"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97"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83"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9"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90"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91"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92"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93"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94"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05"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96"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07"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03"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04"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05"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06"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07"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13"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09"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15"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16"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17"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18"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19"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20"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21"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22"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Y54"/>
  <sheetViews>
    <sheetView tabSelected="1" view="pageBreakPreview" zoomScale="70" zoomScaleSheetLayoutView="70" workbookViewId="0" topLeftCell="A1">
      <selection activeCell="R50" sqref="R5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38" width="7.375" style="1" bestFit="1" customWidth="1"/>
    <col min="39" max="39" width="57.50390625" style="1" customWidth="1"/>
    <col min="40" max="49" width="5.75390625" style="1" customWidth="1"/>
    <col min="50" max="51" width="6.75390625" style="1" customWidth="1"/>
    <col min="52" max="16384" width="2.50390625" style="1" customWidth="1"/>
  </cols>
  <sheetData>
    <row r="1" spans="24:37" s="6" customFormat="1" ht="14.25">
      <c r="X1" s="252" t="s">
        <v>224</v>
      </c>
      <c r="Y1" s="252"/>
      <c r="Z1" s="399">
        <v>4</v>
      </c>
      <c r="AA1" s="399"/>
      <c r="AB1" s="252" t="s">
        <v>0</v>
      </c>
      <c r="AC1" s="400">
        <v>8</v>
      </c>
      <c r="AD1" s="400"/>
      <c r="AE1" s="252" t="s">
        <v>1</v>
      </c>
      <c r="AF1" s="400">
        <v>25</v>
      </c>
      <c r="AG1" s="400"/>
      <c r="AH1" s="252" t="s">
        <v>2</v>
      </c>
      <c r="AI1" s="252"/>
      <c r="AJ1" s="252"/>
      <c r="AK1" s="252"/>
    </row>
    <row r="2" spans="24:37" s="6" customFormat="1" ht="14.25">
      <c r="X2" s="342"/>
      <c r="Y2" s="342"/>
      <c r="Z2" s="343"/>
      <c r="AA2" s="343"/>
      <c r="AB2" s="342"/>
      <c r="AC2" s="343"/>
      <c r="AD2" s="343"/>
      <c r="AE2" s="342"/>
      <c r="AF2" s="343"/>
      <c r="AG2" s="343"/>
      <c r="AH2" s="342"/>
      <c r="AI2" s="342"/>
      <c r="AJ2" s="342"/>
      <c r="AK2" s="342"/>
    </row>
    <row r="3" spans="24:37" s="6" customFormat="1" ht="14.25">
      <c r="X3" s="342"/>
      <c r="Y3" s="342"/>
      <c r="Z3" s="343"/>
      <c r="AA3" s="343"/>
      <c r="AB3" s="342"/>
      <c r="AC3" s="343"/>
      <c r="AD3" s="343"/>
      <c r="AE3" s="342"/>
      <c r="AF3" s="343"/>
      <c r="AG3" s="343"/>
      <c r="AH3" s="342"/>
      <c r="AI3" s="342"/>
      <c r="AJ3" s="342"/>
      <c r="AK3" s="342"/>
    </row>
    <row r="4" ht="4.5" customHeight="1"/>
    <row r="5" spans="1:38" ht="30.75">
      <c r="A5" s="401" t="s">
        <v>3</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9" s="6" customFormat="1" ht="20.25">
      <c r="A6" s="264"/>
      <c r="B6" s="5"/>
      <c r="C6" s="5"/>
      <c r="D6" s="5"/>
      <c r="E6" s="5"/>
      <c r="F6" s="5"/>
      <c r="G6" s="5"/>
      <c r="H6" s="5"/>
      <c r="I6" s="5"/>
      <c r="J6" s="5"/>
      <c r="K6" s="5"/>
      <c r="M6" s="5" t="s">
        <v>225</v>
      </c>
      <c r="N6" s="5"/>
      <c r="O6" s="5"/>
      <c r="P6" s="402">
        <f>YEAR(DATE(Z1+2018,AC1-1,1))-2018</f>
        <v>4</v>
      </c>
      <c r="Q6" s="402"/>
      <c r="R6" s="402"/>
      <c r="S6" s="264" t="s">
        <v>0</v>
      </c>
      <c r="T6" s="5"/>
      <c r="U6" s="402">
        <f>MONTH(DATE(Z1+2018,AC1-1,1))</f>
        <v>7</v>
      </c>
      <c r="V6" s="402"/>
      <c r="W6" s="402"/>
      <c r="X6" s="264" t="s">
        <v>4</v>
      </c>
      <c r="Z6" s="5"/>
      <c r="AB6" s="5"/>
      <c r="AC6" s="5"/>
      <c r="AD6" s="5"/>
      <c r="AE6" s="5"/>
      <c r="AF6" s="5"/>
      <c r="AG6" s="5"/>
      <c r="AH6" s="5"/>
      <c r="AI6" s="5"/>
      <c r="AJ6" s="5"/>
      <c r="AK6" s="5"/>
      <c r="AL6" s="5"/>
      <c r="AM6" s="289"/>
    </row>
    <row r="7" spans="1:39" s="6" customFormat="1" ht="20.25">
      <c r="A7" s="264"/>
      <c r="B7" s="5"/>
      <c r="C7" s="5"/>
      <c r="D7" s="5"/>
      <c r="E7" s="5"/>
      <c r="F7" s="5"/>
      <c r="G7" s="5"/>
      <c r="H7" s="5"/>
      <c r="I7" s="5"/>
      <c r="J7" s="5"/>
      <c r="K7" s="5"/>
      <c r="M7" s="5"/>
      <c r="N7" s="5"/>
      <c r="O7" s="5"/>
      <c r="P7" s="5"/>
      <c r="Q7" s="5"/>
      <c r="R7" s="5"/>
      <c r="S7" s="264"/>
      <c r="T7" s="5"/>
      <c r="U7" s="5"/>
      <c r="V7" s="5"/>
      <c r="W7" s="5"/>
      <c r="X7" s="264"/>
      <c r="Z7" s="5"/>
      <c r="AB7" s="5"/>
      <c r="AC7" s="5"/>
      <c r="AD7" s="5"/>
      <c r="AE7" s="5"/>
      <c r="AF7" s="5"/>
      <c r="AG7" s="5"/>
      <c r="AH7" s="5"/>
      <c r="AI7" s="5"/>
      <c r="AJ7" s="5"/>
      <c r="AK7" s="5"/>
      <c r="AL7" s="5"/>
      <c r="AM7" s="289"/>
    </row>
    <row r="8" spans="1:38" s="6" customFormat="1" ht="20.25">
      <c r="A8" s="264"/>
      <c r="B8" s="5"/>
      <c r="C8" s="5"/>
      <c r="D8" s="5"/>
      <c r="E8" s="5"/>
      <c r="F8" s="5"/>
      <c r="G8" s="5"/>
      <c r="H8" s="5"/>
      <c r="I8" s="5"/>
      <c r="J8" s="5"/>
      <c r="K8" s="5"/>
      <c r="M8" s="5"/>
      <c r="N8" s="5"/>
      <c r="O8" s="5"/>
      <c r="P8" s="5"/>
      <c r="Q8" s="5"/>
      <c r="R8" s="5"/>
      <c r="S8" s="264"/>
      <c r="T8" s="5"/>
      <c r="U8" s="5"/>
      <c r="V8" s="5"/>
      <c r="W8" s="5"/>
      <c r="X8" s="264"/>
      <c r="Z8" s="5"/>
      <c r="AB8" s="5"/>
      <c r="AC8" s="5"/>
      <c r="AD8" s="5"/>
      <c r="AE8" s="5"/>
      <c r="AF8" s="5"/>
      <c r="AG8" s="5"/>
      <c r="AH8" s="5"/>
      <c r="AI8" s="5"/>
      <c r="AJ8" s="5"/>
      <c r="AK8" s="5"/>
      <c r="AL8" s="5"/>
    </row>
    <row r="9" ht="4.5" customHeight="1"/>
    <row r="11" spans="21:34" ht="13.5">
      <c r="U11" s="265" t="s">
        <v>226</v>
      </c>
      <c r="V11" s="265"/>
      <c r="W11" s="265"/>
      <c r="X11" s="265"/>
      <c r="Y11" s="265"/>
      <c r="Z11" s="265"/>
      <c r="AA11" s="265"/>
      <c r="AB11" s="265"/>
      <c r="AC11" s="265"/>
      <c r="AD11" s="265"/>
      <c r="AE11" s="265"/>
      <c r="AF11" s="265"/>
      <c r="AG11" s="265"/>
      <c r="AH11" s="265"/>
    </row>
    <row r="12" spans="21:34" ht="13.5">
      <c r="U12" s="265"/>
      <c r="V12" s="265"/>
      <c r="W12" s="386" t="s">
        <v>332</v>
      </c>
      <c r="X12" s="265"/>
      <c r="Y12" s="265"/>
      <c r="Z12" s="265"/>
      <c r="AA12" s="266"/>
      <c r="AB12" s="265"/>
      <c r="AC12" s="265"/>
      <c r="AD12" s="265"/>
      <c r="AE12" s="265"/>
      <c r="AF12" s="265"/>
      <c r="AG12" s="265"/>
      <c r="AH12" s="265"/>
    </row>
    <row r="13" spans="21:34" ht="13.5">
      <c r="U13" s="265"/>
      <c r="V13" s="265"/>
      <c r="W13" s="265" t="s">
        <v>271</v>
      </c>
      <c r="X13" s="265"/>
      <c r="Y13" s="265"/>
      <c r="Z13" s="265"/>
      <c r="AA13" s="266"/>
      <c r="AB13" s="265"/>
      <c r="AC13" s="265"/>
      <c r="AD13" s="265"/>
      <c r="AE13" s="265"/>
      <c r="AF13" s="265"/>
      <c r="AG13" s="265"/>
      <c r="AH13" s="265"/>
    </row>
    <row r="14" spans="21:34" ht="13.5">
      <c r="U14" s="265"/>
      <c r="V14" s="265"/>
      <c r="W14" s="265" t="s">
        <v>5</v>
      </c>
      <c r="X14" s="265"/>
      <c r="Y14" s="265"/>
      <c r="Z14" s="265"/>
      <c r="AA14" s="265"/>
      <c r="AB14" s="265"/>
      <c r="AC14" s="265"/>
      <c r="AD14" s="265"/>
      <c r="AE14" s="265"/>
      <c r="AF14" s="265"/>
      <c r="AG14" s="265"/>
      <c r="AH14" s="265"/>
    </row>
    <row r="15" spans="21:34" ht="13.5">
      <c r="U15" s="265"/>
      <c r="V15" s="265"/>
      <c r="W15" s="265" t="s">
        <v>6</v>
      </c>
      <c r="X15" s="265"/>
      <c r="Y15" s="265"/>
      <c r="Z15" s="265"/>
      <c r="AA15" s="265"/>
      <c r="AB15" s="265"/>
      <c r="AC15" s="265"/>
      <c r="AD15" s="265"/>
      <c r="AE15" s="265"/>
      <c r="AF15" s="265"/>
      <c r="AG15" s="265"/>
      <c r="AH15" s="265"/>
    </row>
    <row r="16" spans="21:34" ht="13.5">
      <c r="U16" s="386" t="s">
        <v>330</v>
      </c>
      <c r="V16" s="265"/>
      <c r="W16" s="265"/>
      <c r="X16" s="265"/>
      <c r="Y16" s="265"/>
      <c r="Z16" s="265"/>
      <c r="AA16" s="265"/>
      <c r="AB16" s="265"/>
      <c r="AC16" s="265"/>
      <c r="AD16" s="265"/>
      <c r="AE16" s="265"/>
      <c r="AF16" s="265"/>
      <c r="AG16" s="265"/>
      <c r="AH16" s="265"/>
    </row>
    <row r="17" spans="21:34" ht="13.5">
      <c r="U17" s="265"/>
      <c r="V17" s="265"/>
      <c r="W17" s="265"/>
      <c r="X17" s="265"/>
      <c r="Y17" s="265"/>
      <c r="Z17" s="265"/>
      <c r="AA17" s="265"/>
      <c r="AB17" s="265"/>
      <c r="AC17" s="265"/>
      <c r="AD17" s="265"/>
      <c r="AE17" s="265"/>
      <c r="AF17" s="265"/>
      <c r="AG17" s="265"/>
      <c r="AH17" s="265"/>
    </row>
    <row r="21" ht="19.5" customHeight="1">
      <c r="A21" s="4" t="s">
        <v>196</v>
      </c>
    </row>
    <row r="22" ht="5.25" customHeight="1">
      <c r="A22" s="4"/>
    </row>
    <row r="23" ht="7.5" customHeight="1"/>
    <row r="24" spans="4:33" ht="33" customHeight="1">
      <c r="D24" s="152" t="s">
        <v>193</v>
      </c>
      <c r="E24" s="395" t="s">
        <v>338</v>
      </c>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row>
    <row r="25" ht="3.75" customHeight="1"/>
    <row r="26" spans="4:51" ht="51.75" customHeight="1">
      <c r="D26" s="152" t="s">
        <v>193</v>
      </c>
      <c r="E26" s="395" t="s">
        <v>339</v>
      </c>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L26" s="283"/>
      <c r="AM26" s="290"/>
      <c r="AN26" s="288"/>
      <c r="AP26" s="288"/>
      <c r="AR26" s="288"/>
      <c r="AT26" s="288"/>
      <c r="AV26" s="288"/>
      <c r="AX26" s="287"/>
      <c r="AY26" s="287"/>
    </row>
    <row r="27" spans="4:33" ht="2.45" customHeight="1">
      <c r="D27" s="152"/>
      <c r="E27" s="393"/>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row>
    <row r="28" spans="4:51" ht="55.5" customHeight="1">
      <c r="D28" s="152" t="s">
        <v>193</v>
      </c>
      <c r="E28" s="395" t="s">
        <v>340</v>
      </c>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L28" s="283"/>
      <c r="AM28" s="290"/>
      <c r="AN28" s="288"/>
      <c r="AP28" s="288"/>
      <c r="AR28" s="288"/>
      <c r="AT28" s="288"/>
      <c r="AV28" s="288"/>
      <c r="AX28" s="287"/>
      <c r="AY28" s="287"/>
    </row>
    <row r="29" spans="4:33" ht="2.45" customHeight="1">
      <c r="D29" s="152"/>
      <c r="E29" s="393"/>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row>
    <row r="30" spans="4:51" ht="43.5" customHeight="1">
      <c r="D30" s="152" t="s">
        <v>193</v>
      </c>
      <c r="E30" s="395" t="s">
        <v>341</v>
      </c>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L30" s="283"/>
      <c r="AM30" s="291"/>
      <c r="AX30" s="287"/>
      <c r="AY30" s="287"/>
    </row>
    <row r="31" spans="4:33" ht="4.5" customHeight="1">
      <c r="D31" s="344"/>
      <c r="E31" s="345" t="s">
        <v>219</v>
      </c>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row>
    <row r="32" ht="6" customHeight="1"/>
    <row r="36" ht="9" customHeight="1"/>
    <row r="37" ht="24" customHeight="1">
      <c r="A37" s="4" t="s">
        <v>7</v>
      </c>
    </row>
    <row r="38" ht="17.25">
      <c r="A38" s="4"/>
    </row>
    <row r="39" ht="5.25" customHeight="1">
      <c r="A39" s="4"/>
    </row>
    <row r="40" ht="7.5" customHeight="1"/>
    <row r="41" spans="4:26" ht="17.25" customHeight="1">
      <c r="D41" s="1" t="s">
        <v>8</v>
      </c>
      <c r="I41" s="397">
        <f>ABS('過不足率状況'!K29)</f>
        <v>1.1</v>
      </c>
      <c r="J41" s="397"/>
      <c r="K41" s="398"/>
      <c r="L41" s="1" t="str">
        <f>IF('過不足率状況'!K29&gt;0,"%の不足。",IF('過不足率状況'!K29&lt;0,"%の過剰。","%の均衡。"))</f>
        <v>%の不足。</v>
      </c>
      <c r="S41" s="285"/>
      <c r="T41" s="285"/>
      <c r="U41" s="285"/>
      <c r="V41" s="230"/>
      <c r="W41" s="230"/>
      <c r="X41" s="6"/>
      <c r="Z41" s="285"/>
    </row>
    <row r="42" spans="8:39" ht="13.5" customHeight="1">
      <c r="H42" s="152" t="s">
        <v>193</v>
      </c>
      <c r="I42" s="392" t="s">
        <v>342</v>
      </c>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L42" s="283"/>
      <c r="AM42" s="282"/>
    </row>
    <row r="43" spans="8:39" ht="30.75" customHeight="1">
      <c r="H43" s="15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L43" s="283"/>
      <c r="AM43" s="284"/>
    </row>
    <row r="44" ht="9" customHeight="1"/>
    <row r="45" spans="4:25" ht="17.25" customHeight="1">
      <c r="D45" s="1" t="s">
        <v>10</v>
      </c>
      <c r="I45" s="397">
        <f>ABS('過不足率状況'!K26)</f>
        <v>1.6</v>
      </c>
      <c r="J45" s="397"/>
      <c r="K45" s="398"/>
      <c r="L45" s="1" t="str">
        <f>IF('過不足率状況'!K26&gt;0,"%の不足。",IF('過不足率状況'!K26&lt;0,"%の過剰。","%の均衡。"))</f>
        <v>%の不足。</v>
      </c>
      <c r="V45" s="230"/>
      <c r="W45" s="230"/>
      <c r="X45" s="6"/>
      <c r="Y45" s="286"/>
    </row>
    <row r="46" spans="8:39" ht="13.5">
      <c r="H46" s="152" t="s">
        <v>193</v>
      </c>
      <c r="I46" s="392" t="s">
        <v>343</v>
      </c>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L46" s="283"/>
      <c r="AM46" s="282"/>
    </row>
    <row r="47" spans="8:39" ht="30.75" customHeight="1">
      <c r="H47" s="15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L47" s="283"/>
      <c r="AM47" s="284"/>
    </row>
    <row r="48" ht="6" customHeight="1"/>
    <row r="52" spans="3:34" ht="16.5" customHeight="1">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row>
    <row r="53" spans="3:34" ht="16.5" customHeight="1">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c r="AH53" s="647"/>
    </row>
    <row r="54" spans="3:34" ht="16.5" customHeight="1">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7"/>
      <c r="AH54" s="647"/>
    </row>
  </sheetData>
  <mergeCells count="19">
    <mergeCell ref="E24:AG24"/>
    <mergeCell ref="E26:AG26"/>
    <mergeCell ref="Z1:AA1"/>
    <mergeCell ref="AC1:AD1"/>
    <mergeCell ref="AF1:AG1"/>
    <mergeCell ref="A5:AK5"/>
    <mergeCell ref="P6:R6"/>
    <mergeCell ref="U6:W6"/>
    <mergeCell ref="C52:AH54"/>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4:AJ28"/>
  <sheetViews>
    <sheetView view="pageBreakPreview" zoomScale="60" workbookViewId="0" topLeftCell="A1">
      <selection activeCell="V12" sqref="V12:W12"/>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3" customFormat="1" ht="12.75"/>
    <row r="3" s="13" customFormat="1" ht="12.75"/>
    <row r="4" spans="1:28" ht="13.5">
      <c r="A4" s="1" t="s">
        <v>143</v>
      </c>
      <c r="K4" s="1" t="s">
        <v>223</v>
      </c>
      <c r="M4" s="628">
        <v>4</v>
      </c>
      <c r="N4" s="628"/>
      <c r="O4" s="1" t="s">
        <v>144</v>
      </c>
      <c r="W4" s="356"/>
      <c r="X4" s="53"/>
      <c r="Y4" s="629">
        <v>0.5833333333333334</v>
      </c>
      <c r="Z4" s="629"/>
      <c r="AA4" s="629"/>
      <c r="AB4" s="357" t="s">
        <v>145</v>
      </c>
    </row>
    <row r="6" spans="3:36" s="17" customFormat="1" ht="17.25" customHeight="1" thickBot="1">
      <c r="C6" s="18"/>
      <c r="D6" s="19"/>
      <c r="E6" s="19"/>
      <c r="F6" s="19"/>
      <c r="G6" s="19"/>
      <c r="H6" s="19"/>
      <c r="I6" s="19"/>
      <c r="J6" s="20"/>
      <c r="K6" s="630" t="s">
        <v>146</v>
      </c>
      <c r="L6" s="631"/>
      <c r="M6" s="631"/>
      <c r="N6" s="631"/>
      <c r="O6" s="631"/>
      <c r="P6" s="631"/>
      <c r="Q6" s="631"/>
      <c r="R6" s="631"/>
      <c r="S6" s="632"/>
      <c r="T6" s="18"/>
      <c r="U6" s="19"/>
      <c r="V6" s="19"/>
      <c r="W6" s="19"/>
      <c r="X6" s="19"/>
      <c r="Y6" s="19"/>
      <c r="Z6" s="19"/>
      <c r="AA6" s="20"/>
      <c r="AB6" s="630" t="s">
        <v>146</v>
      </c>
      <c r="AC6" s="631"/>
      <c r="AD6" s="631"/>
      <c r="AE6" s="631"/>
      <c r="AF6" s="631"/>
      <c r="AG6" s="631"/>
      <c r="AH6" s="631"/>
      <c r="AI6" s="631"/>
      <c r="AJ6" s="632"/>
    </row>
    <row r="7" spans="3:36" s="17" customFormat="1" ht="17.25" customHeight="1" thickTop="1">
      <c r="C7" s="241" t="s">
        <v>223</v>
      </c>
      <c r="E7" s="633">
        <v>4</v>
      </c>
      <c r="F7" s="633"/>
      <c r="G7" s="17" t="s">
        <v>0</v>
      </c>
      <c r="H7" s="17">
        <v>3</v>
      </c>
      <c r="I7" s="634" t="s">
        <v>147</v>
      </c>
      <c r="J7" s="635"/>
      <c r="K7" s="636">
        <v>4</v>
      </c>
      <c r="L7" s="633"/>
      <c r="M7" s="17" t="s">
        <v>1</v>
      </c>
      <c r="N7" s="633">
        <v>25</v>
      </c>
      <c r="O7" s="633"/>
      <c r="P7" s="17" t="s">
        <v>148</v>
      </c>
      <c r="Q7" s="17" t="s">
        <v>149</v>
      </c>
      <c r="R7" s="242">
        <f aca="true" t="shared" si="0" ref="R7:R12">DATE(2022,K7,N7)</f>
        <v>44676</v>
      </c>
      <c r="S7" s="243" t="s">
        <v>150</v>
      </c>
      <c r="T7" s="241" t="s">
        <v>223</v>
      </c>
      <c r="V7" s="633">
        <v>4</v>
      </c>
      <c r="W7" s="633"/>
      <c r="X7" s="17" t="s">
        <v>0</v>
      </c>
      <c r="Y7" s="17">
        <v>9</v>
      </c>
      <c r="Z7" s="634" t="s">
        <v>147</v>
      </c>
      <c r="AA7" s="635"/>
      <c r="AB7" s="636">
        <v>10</v>
      </c>
      <c r="AC7" s="633"/>
      <c r="AD7" s="17" t="s">
        <v>1</v>
      </c>
      <c r="AE7" s="633">
        <v>25</v>
      </c>
      <c r="AF7" s="633"/>
      <c r="AG7" s="17" t="s">
        <v>148</v>
      </c>
      <c r="AH7" s="17" t="s">
        <v>149</v>
      </c>
      <c r="AI7" s="242">
        <f>DATE(2022,AB7,AE7)</f>
        <v>44859</v>
      </c>
      <c r="AJ7" s="243" t="s">
        <v>150</v>
      </c>
    </row>
    <row r="8" spans="3:36" s="17" customFormat="1" ht="17.25" customHeight="1">
      <c r="C8" s="241" t="s">
        <v>223</v>
      </c>
      <c r="E8" s="637">
        <v>4</v>
      </c>
      <c r="F8" s="637"/>
      <c r="G8" s="17" t="s">
        <v>0</v>
      </c>
      <c r="H8" s="17">
        <v>4</v>
      </c>
      <c r="I8" s="519" t="s">
        <v>147</v>
      </c>
      <c r="J8" s="638"/>
      <c r="K8" s="639">
        <v>5</v>
      </c>
      <c r="L8" s="637"/>
      <c r="M8" s="17" t="s">
        <v>1</v>
      </c>
      <c r="N8" s="637">
        <v>25</v>
      </c>
      <c r="O8" s="637"/>
      <c r="P8" s="17" t="s">
        <v>148</v>
      </c>
      <c r="Q8" s="17" t="s">
        <v>149</v>
      </c>
      <c r="R8" s="242">
        <f t="shared" si="0"/>
        <v>44706</v>
      </c>
      <c r="S8" s="243" t="s">
        <v>150</v>
      </c>
      <c r="T8" s="241" t="s">
        <v>223</v>
      </c>
      <c r="V8" s="637">
        <v>4</v>
      </c>
      <c r="W8" s="637"/>
      <c r="X8" s="17" t="s">
        <v>0</v>
      </c>
      <c r="Y8" s="17">
        <v>10</v>
      </c>
      <c r="Z8" s="519" t="s">
        <v>147</v>
      </c>
      <c r="AA8" s="638"/>
      <c r="AB8" s="639">
        <v>11</v>
      </c>
      <c r="AC8" s="637"/>
      <c r="AD8" s="17" t="s">
        <v>1</v>
      </c>
      <c r="AE8" s="637">
        <v>25</v>
      </c>
      <c r="AF8" s="637"/>
      <c r="AG8" s="17" t="s">
        <v>148</v>
      </c>
      <c r="AH8" s="17" t="s">
        <v>149</v>
      </c>
      <c r="AI8" s="242">
        <f>DATE(2022,AB8,AE8)</f>
        <v>44890</v>
      </c>
      <c r="AJ8" s="243" t="s">
        <v>150</v>
      </c>
    </row>
    <row r="9" spans="3:36" s="17" customFormat="1" ht="17.25" customHeight="1">
      <c r="C9" s="241" t="s">
        <v>223</v>
      </c>
      <c r="E9" s="637">
        <v>4</v>
      </c>
      <c r="F9" s="637"/>
      <c r="G9" s="17" t="s">
        <v>0</v>
      </c>
      <c r="H9" s="17">
        <v>5</v>
      </c>
      <c r="I9" s="519" t="s">
        <v>147</v>
      </c>
      <c r="J9" s="638"/>
      <c r="K9" s="639">
        <v>6</v>
      </c>
      <c r="L9" s="637"/>
      <c r="M9" s="17" t="s">
        <v>1</v>
      </c>
      <c r="N9" s="637">
        <v>27</v>
      </c>
      <c r="O9" s="637"/>
      <c r="P9" s="17" t="s">
        <v>148</v>
      </c>
      <c r="Q9" s="17" t="s">
        <v>149</v>
      </c>
      <c r="R9" s="242">
        <f t="shared" si="0"/>
        <v>44739</v>
      </c>
      <c r="S9" s="243" t="s">
        <v>150</v>
      </c>
      <c r="T9" s="241" t="s">
        <v>223</v>
      </c>
      <c r="V9" s="637">
        <v>4</v>
      </c>
      <c r="W9" s="637"/>
      <c r="X9" s="17" t="s">
        <v>0</v>
      </c>
      <c r="Y9" s="17">
        <v>11</v>
      </c>
      <c r="Z9" s="519" t="s">
        <v>147</v>
      </c>
      <c r="AA9" s="638"/>
      <c r="AB9" s="639">
        <v>12</v>
      </c>
      <c r="AC9" s="637"/>
      <c r="AD9" s="17" t="s">
        <v>1</v>
      </c>
      <c r="AE9" s="637">
        <v>26</v>
      </c>
      <c r="AF9" s="637"/>
      <c r="AG9" s="17" t="s">
        <v>148</v>
      </c>
      <c r="AH9" s="17" t="s">
        <v>149</v>
      </c>
      <c r="AI9" s="242">
        <f>DATE(2022,AB9,AE9)</f>
        <v>44921</v>
      </c>
      <c r="AJ9" s="243" t="s">
        <v>150</v>
      </c>
    </row>
    <row r="10" spans="3:36" s="17" customFormat="1" ht="17.25" customHeight="1">
      <c r="C10" s="241" t="s">
        <v>223</v>
      </c>
      <c r="E10" s="637">
        <v>4</v>
      </c>
      <c r="F10" s="637"/>
      <c r="G10" s="17" t="s">
        <v>0</v>
      </c>
      <c r="H10" s="17">
        <v>6</v>
      </c>
      <c r="I10" s="519" t="s">
        <v>147</v>
      </c>
      <c r="J10" s="638"/>
      <c r="K10" s="639">
        <v>7</v>
      </c>
      <c r="L10" s="637"/>
      <c r="M10" s="17" t="s">
        <v>1</v>
      </c>
      <c r="N10" s="637">
        <v>25</v>
      </c>
      <c r="O10" s="637"/>
      <c r="P10" s="17" t="s">
        <v>148</v>
      </c>
      <c r="Q10" s="17" t="s">
        <v>149</v>
      </c>
      <c r="R10" s="242">
        <f t="shared" si="0"/>
        <v>44767</v>
      </c>
      <c r="S10" s="243" t="s">
        <v>150</v>
      </c>
      <c r="T10" s="241" t="s">
        <v>223</v>
      </c>
      <c r="V10" s="637">
        <v>4</v>
      </c>
      <c r="W10" s="637"/>
      <c r="X10" s="17" t="s">
        <v>0</v>
      </c>
      <c r="Y10" s="17">
        <v>12</v>
      </c>
      <c r="Z10" s="519" t="s">
        <v>147</v>
      </c>
      <c r="AA10" s="638"/>
      <c r="AB10" s="639">
        <v>1</v>
      </c>
      <c r="AC10" s="637"/>
      <c r="AD10" s="17" t="s">
        <v>1</v>
      </c>
      <c r="AE10" s="637">
        <v>25</v>
      </c>
      <c r="AF10" s="637"/>
      <c r="AG10" s="17" t="s">
        <v>148</v>
      </c>
      <c r="AH10" s="17" t="s">
        <v>149</v>
      </c>
      <c r="AI10" s="242">
        <f>DATE(2022,AB10,AE10)</f>
        <v>44586</v>
      </c>
      <c r="AJ10" s="243" t="s">
        <v>150</v>
      </c>
    </row>
    <row r="11" spans="3:36" s="17" customFormat="1" ht="17.25" customHeight="1">
      <c r="C11" s="241" t="s">
        <v>223</v>
      </c>
      <c r="E11" s="637">
        <v>4</v>
      </c>
      <c r="F11" s="637"/>
      <c r="G11" s="17" t="s">
        <v>0</v>
      </c>
      <c r="H11" s="17">
        <v>7</v>
      </c>
      <c r="I11" s="519" t="s">
        <v>147</v>
      </c>
      <c r="J11" s="638"/>
      <c r="K11" s="639">
        <v>8</v>
      </c>
      <c r="L11" s="637"/>
      <c r="M11" s="17" t="s">
        <v>1</v>
      </c>
      <c r="N11" s="637">
        <v>25</v>
      </c>
      <c r="O11" s="637"/>
      <c r="P11" s="17" t="s">
        <v>148</v>
      </c>
      <c r="Q11" s="17" t="s">
        <v>149</v>
      </c>
      <c r="R11" s="242">
        <f t="shared" si="0"/>
        <v>44798</v>
      </c>
      <c r="S11" s="243" t="s">
        <v>150</v>
      </c>
      <c r="T11" s="241" t="s">
        <v>223</v>
      </c>
      <c r="V11" s="637">
        <v>5</v>
      </c>
      <c r="W11" s="637"/>
      <c r="X11" s="17" t="s">
        <v>0</v>
      </c>
      <c r="Y11" s="17">
        <v>1</v>
      </c>
      <c r="Z11" s="519" t="s">
        <v>147</v>
      </c>
      <c r="AA11" s="638"/>
      <c r="AB11" s="639">
        <v>2</v>
      </c>
      <c r="AC11" s="637"/>
      <c r="AD11" s="17" t="s">
        <v>1</v>
      </c>
      <c r="AE11" s="637">
        <v>27</v>
      </c>
      <c r="AF11" s="637"/>
      <c r="AG11" s="17" t="s">
        <v>148</v>
      </c>
      <c r="AH11" s="17" t="s">
        <v>149</v>
      </c>
      <c r="AI11" s="242">
        <f>DATE(2023,AB11,AE11)</f>
        <v>44984</v>
      </c>
      <c r="AJ11" s="243" t="s">
        <v>150</v>
      </c>
    </row>
    <row r="12" spans="3:36" s="17" customFormat="1" ht="17.25" customHeight="1">
      <c r="C12" s="244" t="s">
        <v>223</v>
      </c>
      <c r="D12" s="21"/>
      <c r="E12" s="640">
        <v>4</v>
      </c>
      <c r="F12" s="640"/>
      <c r="G12" s="21" t="s">
        <v>0</v>
      </c>
      <c r="H12" s="21">
        <v>8</v>
      </c>
      <c r="I12" s="573" t="s">
        <v>147</v>
      </c>
      <c r="J12" s="641"/>
      <c r="K12" s="642">
        <v>9</v>
      </c>
      <c r="L12" s="640"/>
      <c r="M12" s="21" t="s">
        <v>1</v>
      </c>
      <c r="N12" s="640">
        <v>26</v>
      </c>
      <c r="O12" s="640"/>
      <c r="P12" s="21" t="s">
        <v>148</v>
      </c>
      <c r="Q12" s="21" t="s">
        <v>149</v>
      </c>
      <c r="R12" s="245">
        <f t="shared" si="0"/>
        <v>44830</v>
      </c>
      <c r="S12" s="246" t="s">
        <v>150</v>
      </c>
      <c r="T12" s="244" t="s">
        <v>223</v>
      </c>
      <c r="U12" s="21"/>
      <c r="V12" s="640">
        <v>5</v>
      </c>
      <c r="W12" s="640"/>
      <c r="X12" s="21" t="s">
        <v>0</v>
      </c>
      <c r="Y12" s="21">
        <v>2</v>
      </c>
      <c r="Z12" s="573" t="s">
        <v>147</v>
      </c>
      <c r="AA12" s="641"/>
      <c r="AB12" s="642">
        <v>3</v>
      </c>
      <c r="AC12" s="640"/>
      <c r="AD12" s="21" t="s">
        <v>1</v>
      </c>
      <c r="AE12" s="640">
        <v>27</v>
      </c>
      <c r="AF12" s="640"/>
      <c r="AG12" s="21" t="s">
        <v>148</v>
      </c>
      <c r="AH12" s="21" t="s">
        <v>149</v>
      </c>
      <c r="AI12" s="245">
        <f>DATE(2023,AB12,AE12)</f>
        <v>45012</v>
      </c>
      <c r="AJ12" s="246" t="s">
        <v>150</v>
      </c>
    </row>
    <row r="13" ht="13.5">
      <c r="C13" s="231" t="s">
        <v>151</v>
      </c>
    </row>
    <row r="19" spans="3:30" ht="17.25" customHeight="1" thickBot="1">
      <c r="C19" s="18" t="s">
        <v>152</v>
      </c>
      <c r="D19" s="11"/>
      <c r="E19" s="11"/>
      <c r="F19" s="11"/>
      <c r="G19" s="11"/>
      <c r="H19" s="643">
        <v>1549</v>
      </c>
      <c r="I19" s="643"/>
      <c r="J19" s="643"/>
      <c r="K19" s="643"/>
      <c r="L19" s="643"/>
      <c r="M19" s="643"/>
      <c r="N19" s="19" t="s">
        <v>153</v>
      </c>
      <c r="O19" s="11"/>
      <c r="P19" s="16"/>
      <c r="Q19" s="19" t="s">
        <v>154</v>
      </c>
      <c r="R19" s="11"/>
      <c r="S19" s="11"/>
      <c r="T19" s="11"/>
      <c r="U19" s="366"/>
      <c r="V19" s="643">
        <v>9465</v>
      </c>
      <c r="W19" s="643"/>
      <c r="X19" s="643"/>
      <c r="Y19" s="643"/>
      <c r="Z19" s="643"/>
      <c r="AA19" s="643"/>
      <c r="AB19" s="19" t="s">
        <v>155</v>
      </c>
      <c r="AC19" s="11"/>
      <c r="AD19" s="16"/>
    </row>
    <row r="20" spans="3:30" ht="17.25" customHeight="1" thickBot="1" thickTop="1">
      <c r="C20" s="64" t="s">
        <v>156</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9"/>
    </row>
    <row r="21" spans="3:30" ht="17.25" customHeight="1" thickTop="1">
      <c r="C21" s="65" t="s">
        <v>15</v>
      </c>
      <c r="D21" s="22"/>
      <c r="E21" s="22"/>
      <c r="F21" s="22"/>
      <c r="G21" s="22"/>
      <c r="H21" s="22"/>
      <c r="I21" s="644">
        <v>1663</v>
      </c>
      <c r="J21" s="644"/>
      <c r="K21" s="644"/>
      <c r="L21" s="644"/>
      <c r="M21" s="644"/>
      <c r="N21" s="644"/>
      <c r="O21" s="67" t="s">
        <v>157</v>
      </c>
      <c r="P21" s="24"/>
      <c r="Q21" s="67" t="s">
        <v>17</v>
      </c>
      <c r="R21" s="22"/>
      <c r="S21" s="22"/>
      <c r="T21" s="22"/>
      <c r="U21" s="22"/>
      <c r="V21" s="22"/>
      <c r="W21" s="22"/>
      <c r="X21" s="644">
        <v>2467</v>
      </c>
      <c r="Y21" s="644"/>
      <c r="Z21" s="644"/>
      <c r="AA21" s="644"/>
      <c r="AB21" s="644"/>
      <c r="AC21" s="67" t="s">
        <v>157</v>
      </c>
      <c r="AD21" s="26"/>
    </row>
    <row r="22" spans="3:30" ht="17.25" customHeight="1">
      <c r="C22" s="66" t="s">
        <v>158</v>
      </c>
      <c r="D22" s="23"/>
      <c r="E22" s="23"/>
      <c r="F22" s="23"/>
      <c r="G22" s="23"/>
      <c r="H22" s="23"/>
      <c r="I22" s="645">
        <v>747</v>
      </c>
      <c r="J22" s="645"/>
      <c r="K22" s="645"/>
      <c r="L22" s="645"/>
      <c r="M22" s="645"/>
      <c r="N22" s="645"/>
      <c r="O22" s="68" t="s">
        <v>157</v>
      </c>
      <c r="P22" s="25"/>
      <c r="Q22" s="68" t="s">
        <v>19</v>
      </c>
      <c r="R22" s="23"/>
      <c r="S22" s="23"/>
      <c r="T22" s="23"/>
      <c r="U22" s="23"/>
      <c r="V22" s="23"/>
      <c r="W22" s="23"/>
      <c r="X22" s="645">
        <v>8140</v>
      </c>
      <c r="Y22" s="645"/>
      <c r="Z22" s="645"/>
      <c r="AA22" s="645"/>
      <c r="AB22" s="645"/>
      <c r="AC22" s="68" t="s">
        <v>157</v>
      </c>
      <c r="AD22" s="27"/>
    </row>
    <row r="23" spans="3:30" ht="17.25" customHeight="1">
      <c r="C23" s="66" t="s">
        <v>20</v>
      </c>
      <c r="D23" s="23"/>
      <c r="E23" s="23"/>
      <c r="F23" s="23"/>
      <c r="G23" s="23"/>
      <c r="H23" s="23"/>
      <c r="I23" s="645">
        <v>821</v>
      </c>
      <c r="J23" s="645"/>
      <c r="K23" s="645"/>
      <c r="L23" s="645"/>
      <c r="M23" s="645"/>
      <c r="N23" s="645"/>
      <c r="O23" s="68" t="s">
        <v>157</v>
      </c>
      <c r="P23" s="25"/>
      <c r="Q23" s="68" t="s">
        <v>21</v>
      </c>
      <c r="R23" s="23"/>
      <c r="S23" s="23"/>
      <c r="T23" s="23"/>
      <c r="U23" s="23"/>
      <c r="V23" s="23"/>
      <c r="W23" s="23"/>
      <c r="X23" s="645">
        <v>2743</v>
      </c>
      <c r="Y23" s="645"/>
      <c r="Z23" s="645"/>
      <c r="AA23" s="645"/>
      <c r="AB23" s="645"/>
      <c r="AC23" s="68" t="s">
        <v>157</v>
      </c>
      <c r="AD23" s="27"/>
    </row>
    <row r="24" spans="3:30" ht="17.25" customHeight="1">
      <c r="C24" s="66" t="s">
        <v>159</v>
      </c>
      <c r="D24" s="23"/>
      <c r="E24" s="23"/>
      <c r="F24" s="23"/>
      <c r="G24" s="23"/>
      <c r="H24" s="23"/>
      <c r="I24" s="645">
        <v>7148</v>
      </c>
      <c r="J24" s="645"/>
      <c r="K24" s="645"/>
      <c r="L24" s="645"/>
      <c r="M24" s="645"/>
      <c r="N24" s="645"/>
      <c r="O24" s="68" t="s">
        <v>157</v>
      </c>
      <c r="P24" s="25"/>
      <c r="Q24" s="68" t="s">
        <v>24</v>
      </c>
      <c r="R24" s="23"/>
      <c r="S24" s="23"/>
      <c r="T24" s="23"/>
      <c r="U24" s="23"/>
      <c r="V24" s="23"/>
      <c r="W24" s="23"/>
      <c r="X24" s="645">
        <v>2475</v>
      </c>
      <c r="Y24" s="645"/>
      <c r="Z24" s="645"/>
      <c r="AA24" s="645"/>
      <c r="AB24" s="645"/>
      <c r="AC24" s="68" t="s">
        <v>157</v>
      </c>
      <c r="AD24" s="27"/>
    </row>
    <row r="25" spans="3:30" ht="17.25" customHeight="1">
      <c r="C25" s="10"/>
      <c r="D25" s="2"/>
      <c r="E25" s="2"/>
      <c r="F25" s="2"/>
      <c r="G25" s="2"/>
      <c r="H25" s="2"/>
      <c r="I25" s="2"/>
      <c r="J25" s="21" t="s">
        <v>160</v>
      </c>
      <c r="K25" s="2"/>
      <c r="L25" s="2"/>
      <c r="M25" s="2"/>
      <c r="N25" s="2"/>
      <c r="O25" s="646">
        <f>SUM(I21:N24,X21:AB24)</f>
        <v>26204</v>
      </c>
      <c r="P25" s="646"/>
      <c r="Q25" s="646"/>
      <c r="R25" s="646"/>
      <c r="S25" s="646"/>
      <c r="T25" s="646"/>
      <c r="U25" s="646"/>
      <c r="V25" s="646"/>
      <c r="W25" s="21" t="s">
        <v>157</v>
      </c>
      <c r="X25" s="2"/>
      <c r="Y25" s="2"/>
      <c r="Z25" s="2"/>
      <c r="AA25" s="2"/>
      <c r="AB25" s="2"/>
      <c r="AC25" s="2"/>
      <c r="AD25" s="7"/>
    </row>
    <row r="27" ht="13.5">
      <c r="C27" s="63" t="s">
        <v>161</v>
      </c>
    </row>
    <row r="28" ht="13.5">
      <c r="C28" s="63" t="s">
        <v>162</v>
      </c>
    </row>
  </sheetData>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AE8:AF8"/>
    <mergeCell ref="AB9:AC9"/>
    <mergeCell ref="AE9:AF9"/>
    <mergeCell ref="E8:F8"/>
    <mergeCell ref="I8:J8"/>
    <mergeCell ref="K8:L8"/>
    <mergeCell ref="N8:O8"/>
    <mergeCell ref="V8:W8"/>
    <mergeCell ref="M4:N4"/>
    <mergeCell ref="Y4:AA4"/>
    <mergeCell ref="K6:S6"/>
    <mergeCell ref="AB6:AJ6"/>
    <mergeCell ref="E7:F7"/>
    <mergeCell ref="I7:J7"/>
    <mergeCell ref="K7:L7"/>
    <mergeCell ref="N7:O7"/>
    <mergeCell ref="V7:W7"/>
    <mergeCell ref="Z7:AA7"/>
    <mergeCell ref="AB7:AC7"/>
    <mergeCell ref="AE7:AF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CB51"/>
  <sheetViews>
    <sheetView view="pageBreakPreview" zoomScale="60" workbookViewId="0" topLeftCell="A1">
      <selection activeCell="AS1" sqref="AS1:DK104857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51" width="2.50390625" style="1" customWidth="1"/>
    <col min="52" max="52" width="3.125" style="1" bestFit="1" customWidth="1"/>
    <col min="53" max="54" width="6.75390625" style="1" customWidth="1"/>
    <col min="55" max="55" width="16.00390625" style="1" customWidth="1"/>
    <col min="56" max="56" width="17.50390625" style="1" bestFit="1" customWidth="1"/>
    <col min="57" max="57" width="10.125" style="1" bestFit="1" customWidth="1"/>
    <col min="58" max="58" width="3.875" style="1" customWidth="1"/>
    <col min="59" max="59" width="11.375" style="1" bestFit="1" customWidth="1"/>
    <col min="60" max="60" width="12.625" style="1" customWidth="1"/>
    <col min="61" max="63" width="3.875" style="1" customWidth="1"/>
    <col min="64" max="64" width="6.00390625" style="1" customWidth="1"/>
    <col min="65" max="72" width="3.875" style="1" customWidth="1"/>
    <col min="73" max="79" width="2.50390625" style="1" customWidth="1"/>
    <col min="80" max="80" width="6.125" style="1" customWidth="1"/>
    <col min="81" max="81" width="33.50390625" style="1" customWidth="1"/>
    <col min="82" max="16384" width="2.50390625" style="1" customWidth="1"/>
  </cols>
  <sheetData>
    <row r="1" ht="17.25">
      <c r="A1" s="4" t="s">
        <v>195</v>
      </c>
    </row>
    <row r="2" ht="6" customHeight="1">
      <c r="A2" s="4"/>
    </row>
    <row r="3" ht="5.25" customHeight="1">
      <c r="A3" s="4"/>
    </row>
    <row r="4" ht="7.5" customHeight="1"/>
    <row r="5" spans="4:58" ht="17.25" customHeight="1">
      <c r="D5" s="1" t="s">
        <v>8</v>
      </c>
      <c r="I5" s="397">
        <f>ABS('地域別表'!$E$45)</f>
        <v>1.10995490808186</v>
      </c>
      <c r="J5" s="397"/>
      <c r="K5" s="398"/>
      <c r="L5" s="1" t="str">
        <f>IF('地域別表'!$E$45&gt;0,"%の不足。",IF('地域別表'!$E$45&lt;0,"%の過剰。","%の均衡。"))</f>
        <v>%の不足。</v>
      </c>
      <c r="AI5" s="397"/>
      <c r="AJ5" s="397"/>
      <c r="BD5" s="397"/>
      <c r="BE5" s="397"/>
      <c r="BF5" s="397"/>
    </row>
    <row r="6" spans="4:36" ht="17.25" customHeight="1">
      <c r="D6" s="1" t="s">
        <v>10</v>
      </c>
      <c r="I6" s="397">
        <f>ABS('地域別表'!$E$33)</f>
        <v>2.87234042553191</v>
      </c>
      <c r="J6" s="397"/>
      <c r="K6" s="398"/>
      <c r="L6" s="1" t="str">
        <f>IF('地域別表'!$E$33&gt;0,"%の不足。",IF('地域別表'!$E$33&lt;0,"%の過剰。","%の均衡。"))</f>
        <v>%の不足。</v>
      </c>
      <c r="AI6" s="230"/>
      <c r="AJ6"/>
    </row>
    <row r="7" spans="9:36" ht="6" customHeight="1">
      <c r="I7" s="230"/>
      <c r="J7" s="230"/>
      <c r="K7" s="230"/>
      <c r="AI7" s="230"/>
      <c r="AJ7"/>
    </row>
    <row r="8" spans="8:56" ht="45.75" customHeight="1">
      <c r="H8" s="152" t="s">
        <v>193</v>
      </c>
      <c r="I8" s="461" t="s">
        <v>333</v>
      </c>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267"/>
      <c r="BC8" s="283"/>
      <c r="BD8" s="282"/>
    </row>
    <row r="9" spans="9:42" ht="6.75" customHeight="1">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row>
    <row r="10" spans="8:42" ht="33" customHeight="1">
      <c r="H10" s="152" t="s">
        <v>193</v>
      </c>
      <c r="I10" s="461" t="s">
        <v>285</v>
      </c>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267"/>
    </row>
    <row r="11" ht="6" customHeight="1"/>
    <row r="12" ht="6.75" customHeight="1"/>
    <row r="13" ht="17.25">
      <c r="A13" s="4" t="s">
        <v>194</v>
      </c>
    </row>
    <row r="14" ht="6.75" customHeight="1">
      <c r="A14" s="4"/>
    </row>
    <row r="15" spans="2:56" ht="28.5" customHeight="1">
      <c r="B15" s="56"/>
      <c r="C15" s="151" t="s">
        <v>11</v>
      </c>
      <c r="D15" s="403" t="s">
        <v>334</v>
      </c>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13"/>
      <c r="AR15" s="32"/>
      <c r="BC15" s="283"/>
      <c r="BD15" s="282"/>
    </row>
    <row r="16" spans="2:56" ht="42" customHeight="1">
      <c r="B16" s="56"/>
      <c r="C16" s="151" t="s">
        <v>193</v>
      </c>
      <c r="D16" s="403" t="s">
        <v>335</v>
      </c>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13"/>
      <c r="AR16" s="32"/>
      <c r="BC16" s="283"/>
      <c r="BD16" s="282"/>
    </row>
    <row r="17" spans="2:44" ht="28.5" customHeight="1">
      <c r="B17" s="56"/>
      <c r="C17" s="151" t="s">
        <v>193</v>
      </c>
      <c r="D17" s="403" t="s">
        <v>298</v>
      </c>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13"/>
      <c r="AR17" s="32"/>
    </row>
    <row r="18" ht="6" customHeight="1" thickBot="1"/>
    <row r="19" spans="3:42" ht="19.5" customHeight="1" thickBot="1" thickTop="1">
      <c r="C19" s="46"/>
      <c r="D19" s="69"/>
      <c r="E19" s="69"/>
      <c r="F19" s="69"/>
      <c r="G19" s="69"/>
      <c r="H19" s="69"/>
      <c r="I19" s="69"/>
      <c r="J19" s="69"/>
      <c r="K19" s="471" t="s">
        <v>12</v>
      </c>
      <c r="L19" s="472"/>
      <c r="M19" s="472"/>
      <c r="N19" s="472"/>
      <c r="O19" s="472"/>
      <c r="P19" s="472"/>
      <c r="Q19" s="473"/>
      <c r="R19" s="474" t="s">
        <v>197</v>
      </c>
      <c r="S19" s="449"/>
      <c r="T19" s="449"/>
      <c r="U19" s="449"/>
      <c r="V19" s="449"/>
      <c r="W19" s="452"/>
      <c r="X19" s="448" t="s">
        <v>198</v>
      </c>
      <c r="Y19" s="449"/>
      <c r="Z19" s="449"/>
      <c r="AA19" s="449"/>
      <c r="AB19" s="449"/>
      <c r="AC19" s="450"/>
      <c r="AD19" s="451" t="s">
        <v>13</v>
      </c>
      <c r="AE19" s="449"/>
      <c r="AF19" s="449"/>
      <c r="AG19" s="449"/>
      <c r="AH19" s="449"/>
      <c r="AI19" s="449"/>
      <c r="AJ19" s="452"/>
      <c r="AK19" s="448" t="s">
        <v>14</v>
      </c>
      <c r="AL19" s="449"/>
      <c r="AM19" s="449"/>
      <c r="AN19" s="449"/>
      <c r="AO19" s="449"/>
      <c r="AP19" s="450"/>
    </row>
    <row r="20" spans="3:80" ht="19.5" customHeight="1">
      <c r="C20" s="455" t="s">
        <v>230</v>
      </c>
      <c r="D20" s="456"/>
      <c r="E20" s="456"/>
      <c r="F20" s="456"/>
      <c r="G20" s="456"/>
      <c r="H20" s="456"/>
      <c r="I20" s="456"/>
      <c r="J20" s="457"/>
      <c r="K20" s="469">
        <f>ROUND('職種別表'!B113,1)</f>
        <v>0.9</v>
      </c>
      <c r="L20" s="470"/>
      <c r="M20" s="470"/>
      <c r="N20" s="470"/>
      <c r="O20" s="470"/>
      <c r="P20" s="70" t="s">
        <v>16</v>
      </c>
      <c r="Q20" s="71"/>
      <c r="R20" s="453">
        <f>ROUND('職種別表'!B112,1)</f>
        <v>0.3</v>
      </c>
      <c r="S20" s="454"/>
      <c r="T20" s="454"/>
      <c r="U20" s="454"/>
      <c r="V20" s="454"/>
      <c r="W20" s="157" t="s">
        <v>16</v>
      </c>
      <c r="X20" s="462">
        <f>K20-R20</f>
        <v>0.6000000000000001</v>
      </c>
      <c r="Y20" s="454"/>
      <c r="Z20" s="454"/>
      <c r="AA20" s="454"/>
      <c r="AB20" s="454"/>
      <c r="AC20" s="250"/>
      <c r="AD20" s="463">
        <f>ROUND('職種別表'!B101,1)</f>
        <v>-0.1</v>
      </c>
      <c r="AE20" s="464"/>
      <c r="AF20" s="464"/>
      <c r="AG20" s="464"/>
      <c r="AH20" s="464"/>
      <c r="AI20" s="72" t="s">
        <v>16</v>
      </c>
      <c r="AJ20" s="33"/>
      <c r="AK20" s="462">
        <f aca="true" t="shared" si="0" ref="AK20:AK28">K20-AD20</f>
        <v>1</v>
      </c>
      <c r="AL20" s="454"/>
      <c r="AM20" s="454"/>
      <c r="AN20" s="454"/>
      <c r="AO20" s="454"/>
      <c r="AP20" s="250"/>
      <c r="BD20" s="227"/>
      <c r="BE20" s="227"/>
      <c r="BH20" s="227"/>
      <c r="CB20" s="288"/>
    </row>
    <row r="21" spans="3:80" ht="19.5" customHeight="1">
      <c r="C21" s="460" t="s">
        <v>227</v>
      </c>
      <c r="D21" s="405"/>
      <c r="E21" s="405"/>
      <c r="F21" s="405"/>
      <c r="G21" s="405"/>
      <c r="H21" s="405"/>
      <c r="I21" s="405"/>
      <c r="J21" s="406"/>
      <c r="K21" s="447">
        <f>ROUND('職種別表'!D113,1)</f>
        <v>4.1</v>
      </c>
      <c r="L21" s="422"/>
      <c r="M21" s="422"/>
      <c r="N21" s="422"/>
      <c r="O21" s="422"/>
      <c r="P21" s="73" t="s">
        <v>16</v>
      </c>
      <c r="Q21" s="76"/>
      <c r="R21" s="458">
        <f>ROUND('職種別表'!D112,1)</f>
        <v>1.7</v>
      </c>
      <c r="S21" s="408"/>
      <c r="T21" s="408"/>
      <c r="U21" s="408"/>
      <c r="V21" s="408"/>
      <c r="W21" s="158" t="s">
        <v>16</v>
      </c>
      <c r="X21" s="407">
        <f aca="true" t="shared" si="1" ref="X21:X29">K21-R21</f>
        <v>2.3999999999999995</v>
      </c>
      <c r="Y21" s="408"/>
      <c r="Z21" s="408"/>
      <c r="AA21" s="408"/>
      <c r="AB21" s="408"/>
      <c r="AC21" s="153"/>
      <c r="AD21" s="408">
        <f>ROUND('職種別表'!D101,1)</f>
        <v>-1</v>
      </c>
      <c r="AE21" s="408"/>
      <c r="AF21" s="408"/>
      <c r="AG21" s="408"/>
      <c r="AH21" s="408"/>
      <c r="AI21" s="8" t="s">
        <v>16</v>
      </c>
      <c r="AJ21" s="8"/>
      <c r="AK21" s="407">
        <f t="shared" si="0"/>
        <v>5.1</v>
      </c>
      <c r="AL21" s="408"/>
      <c r="AM21" s="408"/>
      <c r="AN21" s="408"/>
      <c r="AO21" s="408"/>
      <c r="AP21" s="153"/>
      <c r="BD21" s="227"/>
      <c r="BE21" s="227"/>
      <c r="BH21" s="227"/>
      <c r="CB21" s="288"/>
    </row>
    <row r="22" spans="3:80" ht="19.5" customHeight="1">
      <c r="C22" s="460" t="s">
        <v>229</v>
      </c>
      <c r="D22" s="405"/>
      <c r="E22" s="405"/>
      <c r="F22" s="405"/>
      <c r="G22" s="405"/>
      <c r="H22" s="405"/>
      <c r="I22" s="405"/>
      <c r="J22" s="406"/>
      <c r="K22" s="447">
        <f>ROUND('職種別表'!F113,1)</f>
        <v>1.7</v>
      </c>
      <c r="L22" s="422"/>
      <c r="M22" s="422"/>
      <c r="N22" s="422"/>
      <c r="O22" s="422"/>
      <c r="P22" s="74" t="s">
        <v>16</v>
      </c>
      <c r="Q22" s="75"/>
      <c r="R22" s="458">
        <f>ROUND('職種別表'!F112,1)</f>
        <v>2.8</v>
      </c>
      <c r="S22" s="408"/>
      <c r="T22" s="408"/>
      <c r="U22" s="408"/>
      <c r="V22" s="408"/>
      <c r="W22" s="159" t="s">
        <v>16</v>
      </c>
      <c r="X22" s="407">
        <f t="shared" si="1"/>
        <v>-1.0999999999999999</v>
      </c>
      <c r="Y22" s="408"/>
      <c r="Z22" s="408"/>
      <c r="AA22" s="408"/>
      <c r="AB22" s="408"/>
      <c r="AC22" s="153"/>
      <c r="AD22" s="408">
        <f>ROUND('職種別表'!F101,1)</f>
        <v>-0.5</v>
      </c>
      <c r="AE22" s="408"/>
      <c r="AF22" s="408"/>
      <c r="AG22" s="408"/>
      <c r="AH22" s="408"/>
      <c r="AI22" s="36" t="s">
        <v>16</v>
      </c>
      <c r="AJ22" s="8"/>
      <c r="AK22" s="407">
        <f t="shared" si="0"/>
        <v>2.2</v>
      </c>
      <c r="AL22" s="408"/>
      <c r="AM22" s="408"/>
      <c r="AN22" s="408"/>
      <c r="AO22" s="408"/>
      <c r="AP22" s="153"/>
      <c r="BD22" s="227"/>
      <c r="BE22" s="227"/>
      <c r="BH22" s="227"/>
      <c r="CB22" s="288"/>
    </row>
    <row r="23" spans="3:80" ht="19.5" customHeight="1">
      <c r="C23" s="460" t="s">
        <v>19</v>
      </c>
      <c r="D23" s="405"/>
      <c r="E23" s="405"/>
      <c r="F23" s="405"/>
      <c r="G23" s="405"/>
      <c r="H23" s="405"/>
      <c r="I23" s="405"/>
      <c r="J23" s="406"/>
      <c r="K23" s="447">
        <f>ROUND('職種別表'!H113,1)</f>
        <v>1.2</v>
      </c>
      <c r="L23" s="422"/>
      <c r="M23" s="422"/>
      <c r="N23" s="422"/>
      <c r="O23" s="422"/>
      <c r="P23" s="73" t="s">
        <v>16</v>
      </c>
      <c r="Q23" s="76"/>
      <c r="R23" s="458">
        <f>ROUND('職種別表'!H112,1)</f>
        <v>0.8</v>
      </c>
      <c r="S23" s="408"/>
      <c r="T23" s="408"/>
      <c r="U23" s="408"/>
      <c r="V23" s="408"/>
      <c r="W23" s="158" t="s">
        <v>16</v>
      </c>
      <c r="X23" s="407">
        <f t="shared" si="1"/>
        <v>0.3999999999999999</v>
      </c>
      <c r="Y23" s="408"/>
      <c r="Z23" s="408"/>
      <c r="AA23" s="408"/>
      <c r="AB23" s="408"/>
      <c r="AC23" s="153"/>
      <c r="AD23" s="408">
        <f>ROUND('職種別表'!H101,1)</f>
        <v>0.3</v>
      </c>
      <c r="AE23" s="408"/>
      <c r="AF23" s="408"/>
      <c r="AG23" s="408"/>
      <c r="AH23" s="408"/>
      <c r="AI23" s="8" t="s">
        <v>16</v>
      </c>
      <c r="AJ23" s="8"/>
      <c r="AK23" s="407">
        <f t="shared" si="0"/>
        <v>0.8999999999999999</v>
      </c>
      <c r="AL23" s="408"/>
      <c r="AM23" s="408"/>
      <c r="AN23" s="408"/>
      <c r="AO23" s="408"/>
      <c r="AP23" s="153"/>
      <c r="BD23" s="227"/>
      <c r="BE23" s="227"/>
      <c r="BH23" s="227"/>
      <c r="CB23" s="288"/>
    </row>
    <row r="24" spans="3:80" ht="19.5" customHeight="1">
      <c r="C24" s="460" t="s">
        <v>294</v>
      </c>
      <c r="D24" s="405"/>
      <c r="E24" s="405"/>
      <c r="F24" s="405"/>
      <c r="G24" s="405"/>
      <c r="H24" s="405"/>
      <c r="I24" s="405"/>
      <c r="J24" s="406"/>
      <c r="K24" s="447">
        <f>ROUND('職種別表'!J113,1)</f>
        <v>0.8</v>
      </c>
      <c r="L24" s="422"/>
      <c r="M24" s="422"/>
      <c r="N24" s="422"/>
      <c r="O24" s="422"/>
      <c r="P24" s="73" t="s">
        <v>16</v>
      </c>
      <c r="Q24" s="76"/>
      <c r="R24" s="458">
        <f>ROUND('職種別表'!J112,1)</f>
        <v>0.1</v>
      </c>
      <c r="S24" s="408"/>
      <c r="T24" s="408"/>
      <c r="U24" s="408"/>
      <c r="V24" s="408"/>
      <c r="W24" s="158" t="s">
        <v>16</v>
      </c>
      <c r="X24" s="407">
        <f t="shared" si="1"/>
        <v>0.7000000000000001</v>
      </c>
      <c r="Y24" s="408"/>
      <c r="Z24" s="408"/>
      <c r="AA24" s="408"/>
      <c r="AB24" s="408"/>
      <c r="AC24" s="153"/>
      <c r="AD24" s="408">
        <f>ROUND('職種別表'!J101,1)</f>
        <v>0.6</v>
      </c>
      <c r="AE24" s="408"/>
      <c r="AF24" s="408"/>
      <c r="AG24" s="408"/>
      <c r="AH24" s="408"/>
      <c r="AI24" s="8" t="s">
        <v>16</v>
      </c>
      <c r="AJ24" s="8"/>
      <c r="AK24" s="407">
        <f t="shared" si="0"/>
        <v>0.20000000000000007</v>
      </c>
      <c r="AL24" s="408"/>
      <c r="AM24" s="408"/>
      <c r="AN24" s="408"/>
      <c r="AO24" s="408"/>
      <c r="AP24" s="153"/>
      <c r="BD24" s="227"/>
      <c r="BE24" s="227"/>
      <c r="BH24" s="227"/>
      <c r="CB24" s="288"/>
    </row>
    <row r="25" spans="3:80" ht="19.5" customHeight="1" thickBot="1">
      <c r="C25" s="459" t="s">
        <v>21</v>
      </c>
      <c r="D25" s="426"/>
      <c r="E25" s="426"/>
      <c r="F25" s="426"/>
      <c r="G25" s="426"/>
      <c r="H25" s="426"/>
      <c r="I25" s="426"/>
      <c r="J25" s="427"/>
      <c r="K25" s="432">
        <f>ROUND('職種別表'!L113,1)</f>
        <v>1.1</v>
      </c>
      <c r="L25" s="433"/>
      <c r="M25" s="433"/>
      <c r="N25" s="433"/>
      <c r="O25" s="433"/>
      <c r="P25" s="77" t="s">
        <v>16</v>
      </c>
      <c r="Q25" s="78"/>
      <c r="R25" s="436">
        <f>ROUND('職種別表'!L112,1)</f>
        <v>2</v>
      </c>
      <c r="S25" s="424"/>
      <c r="T25" s="424"/>
      <c r="U25" s="424"/>
      <c r="V25" s="424"/>
      <c r="W25" s="160" t="s">
        <v>16</v>
      </c>
      <c r="X25" s="423">
        <f t="shared" si="1"/>
        <v>-0.8999999999999999</v>
      </c>
      <c r="Y25" s="424"/>
      <c r="Z25" s="424"/>
      <c r="AA25" s="424"/>
      <c r="AB25" s="424"/>
      <c r="AC25" s="154"/>
      <c r="AD25" s="465">
        <f>ROUND('職種別表'!L101,1)</f>
        <v>0</v>
      </c>
      <c r="AE25" s="465"/>
      <c r="AF25" s="465"/>
      <c r="AG25" s="465"/>
      <c r="AH25" s="465"/>
      <c r="AI25" s="34" t="s">
        <v>16</v>
      </c>
      <c r="AJ25" s="34"/>
      <c r="AK25" s="423">
        <f t="shared" si="0"/>
        <v>1.1</v>
      </c>
      <c r="AL25" s="424"/>
      <c r="AM25" s="424"/>
      <c r="AN25" s="424"/>
      <c r="AO25" s="424"/>
      <c r="AP25" s="154"/>
      <c r="BD25" s="227"/>
      <c r="BE25" s="227"/>
      <c r="BH25" s="227"/>
      <c r="CB25" s="288"/>
    </row>
    <row r="26" spans="3:80" ht="19.5" customHeight="1" thickBot="1" thickTop="1">
      <c r="C26" s="466" t="s">
        <v>22</v>
      </c>
      <c r="D26" s="467"/>
      <c r="E26" s="467"/>
      <c r="F26" s="467"/>
      <c r="G26" s="467"/>
      <c r="H26" s="467"/>
      <c r="I26" s="467"/>
      <c r="J26" s="468"/>
      <c r="K26" s="434">
        <f>ROUND('職種別表'!N113,1)</f>
        <v>1.6</v>
      </c>
      <c r="L26" s="435"/>
      <c r="M26" s="435"/>
      <c r="N26" s="435"/>
      <c r="O26" s="435"/>
      <c r="P26" s="80" t="s">
        <v>16</v>
      </c>
      <c r="Q26" s="81"/>
      <c r="R26" s="438">
        <f>ROUND('職種別表'!N112,1)</f>
        <v>1.2</v>
      </c>
      <c r="S26" s="413"/>
      <c r="T26" s="413"/>
      <c r="U26" s="413"/>
      <c r="V26" s="413"/>
      <c r="W26" s="161" t="s">
        <v>16</v>
      </c>
      <c r="X26" s="412">
        <f t="shared" si="1"/>
        <v>0.40000000000000013</v>
      </c>
      <c r="Y26" s="413"/>
      <c r="Z26" s="413"/>
      <c r="AA26" s="413"/>
      <c r="AB26" s="413"/>
      <c r="AC26" s="292"/>
      <c r="AD26" s="414">
        <f>ROUND('職種別表'!N101,1)</f>
        <v>-0.1</v>
      </c>
      <c r="AE26" s="413"/>
      <c r="AF26" s="413"/>
      <c r="AG26" s="413"/>
      <c r="AH26" s="413"/>
      <c r="AI26" s="79" t="s">
        <v>16</v>
      </c>
      <c r="AJ26" s="79"/>
      <c r="AK26" s="412">
        <f t="shared" si="0"/>
        <v>1.7000000000000002</v>
      </c>
      <c r="AL26" s="413"/>
      <c r="AM26" s="413"/>
      <c r="AN26" s="413"/>
      <c r="AO26" s="413"/>
      <c r="AP26" s="155"/>
      <c r="BD26" s="227"/>
      <c r="BE26" s="227"/>
      <c r="BH26" s="227"/>
      <c r="CB26" s="288"/>
    </row>
    <row r="27" spans="3:80" ht="19.5" customHeight="1" thickTop="1">
      <c r="C27" s="429" t="s">
        <v>23</v>
      </c>
      <c r="D27" s="430"/>
      <c r="E27" s="430"/>
      <c r="F27" s="430"/>
      <c r="G27" s="430"/>
      <c r="H27" s="430"/>
      <c r="I27" s="430"/>
      <c r="J27" s="431"/>
      <c r="K27" s="477">
        <f>ROUND('職種別表'!P113,1)</f>
        <v>0.4</v>
      </c>
      <c r="L27" s="475"/>
      <c r="M27" s="475"/>
      <c r="N27" s="475"/>
      <c r="O27" s="475"/>
      <c r="P27" s="82" t="s">
        <v>16</v>
      </c>
      <c r="Q27" s="83"/>
      <c r="R27" s="476">
        <f>ROUND('職種別表'!P112,1)</f>
        <v>0.1</v>
      </c>
      <c r="S27" s="416"/>
      <c r="T27" s="416"/>
      <c r="U27" s="416"/>
      <c r="V27" s="416"/>
      <c r="W27" s="162" t="s">
        <v>16</v>
      </c>
      <c r="X27" s="415">
        <f t="shared" si="1"/>
        <v>0.30000000000000004</v>
      </c>
      <c r="Y27" s="416"/>
      <c r="Z27" s="416"/>
      <c r="AA27" s="416"/>
      <c r="AB27" s="416"/>
      <c r="AC27" s="156"/>
      <c r="AD27" s="463">
        <f>ROUND('職種別表'!P101,1)</f>
        <v>0.2</v>
      </c>
      <c r="AE27" s="463"/>
      <c r="AF27" s="463"/>
      <c r="AG27" s="463"/>
      <c r="AH27" s="463"/>
      <c r="AI27" s="33" t="s">
        <v>16</v>
      </c>
      <c r="AJ27" s="33"/>
      <c r="AK27" s="415">
        <f t="shared" si="0"/>
        <v>0.2</v>
      </c>
      <c r="AL27" s="416"/>
      <c r="AM27" s="416"/>
      <c r="AN27" s="416"/>
      <c r="AO27" s="416"/>
      <c r="AP27" s="156"/>
      <c r="BD27" s="227"/>
      <c r="BE27" s="227"/>
      <c r="BF27" s="227"/>
      <c r="BG27" s="227"/>
      <c r="BH27" s="227"/>
      <c r="CB27" s="288"/>
    </row>
    <row r="28" spans="3:56" ht="19.5" customHeight="1" thickBot="1">
      <c r="C28" s="459" t="s">
        <v>24</v>
      </c>
      <c r="D28" s="426"/>
      <c r="E28" s="426"/>
      <c r="F28" s="426"/>
      <c r="G28" s="426"/>
      <c r="H28" s="426"/>
      <c r="I28" s="426"/>
      <c r="J28" s="427"/>
      <c r="K28" s="432">
        <f>ROUND('職種別表'!R113,1)</f>
        <v>-0.3</v>
      </c>
      <c r="L28" s="433"/>
      <c r="M28" s="433"/>
      <c r="N28" s="433"/>
      <c r="O28" s="433"/>
      <c r="P28" s="77" t="s">
        <v>16</v>
      </c>
      <c r="Q28" s="78"/>
      <c r="R28" s="436">
        <f>ROUND('職種別表'!R112,1)</f>
        <v>1.3</v>
      </c>
      <c r="S28" s="424"/>
      <c r="T28" s="424"/>
      <c r="U28" s="424"/>
      <c r="V28" s="424"/>
      <c r="W28" s="160" t="s">
        <v>16</v>
      </c>
      <c r="X28" s="423">
        <f t="shared" si="1"/>
        <v>-1.6</v>
      </c>
      <c r="Y28" s="424"/>
      <c r="Z28" s="424"/>
      <c r="AA28" s="424"/>
      <c r="AB28" s="424"/>
      <c r="AC28" s="154"/>
      <c r="AD28" s="465">
        <f>ROUND('職種別表'!R101,1)</f>
        <v>-0.1</v>
      </c>
      <c r="AE28" s="465"/>
      <c r="AF28" s="465"/>
      <c r="AG28" s="465"/>
      <c r="AH28" s="465"/>
      <c r="AI28" s="34" t="s">
        <v>16</v>
      </c>
      <c r="AJ28" s="34"/>
      <c r="AK28" s="423">
        <f t="shared" si="0"/>
        <v>-0.19999999999999998</v>
      </c>
      <c r="AL28" s="424"/>
      <c r="AM28" s="424"/>
      <c r="AN28" s="424"/>
      <c r="AO28" s="424"/>
      <c r="AP28" s="154"/>
      <c r="BD28" s="227"/>
    </row>
    <row r="29" spans="3:60" ht="19.5" customHeight="1" thickBot="1" thickTop="1">
      <c r="C29" s="466" t="s">
        <v>25</v>
      </c>
      <c r="D29" s="467"/>
      <c r="E29" s="467"/>
      <c r="F29" s="467"/>
      <c r="G29" s="467"/>
      <c r="H29" s="467"/>
      <c r="I29" s="467"/>
      <c r="J29" s="468"/>
      <c r="K29" s="434">
        <f>ROUND('職種別表'!T113,1)</f>
        <v>1.1</v>
      </c>
      <c r="L29" s="435"/>
      <c r="M29" s="435"/>
      <c r="N29" s="435"/>
      <c r="O29" s="435"/>
      <c r="P29" s="80" t="s">
        <v>16</v>
      </c>
      <c r="Q29" s="81"/>
      <c r="R29" s="438">
        <f>ROUND('職種別表'!T112,1)</f>
        <v>0.9</v>
      </c>
      <c r="S29" s="413"/>
      <c r="T29" s="413"/>
      <c r="U29" s="413"/>
      <c r="V29" s="413"/>
      <c r="W29" s="161" t="s">
        <v>16</v>
      </c>
      <c r="X29" s="412">
        <f t="shared" si="1"/>
        <v>0.20000000000000007</v>
      </c>
      <c r="Y29" s="413"/>
      <c r="Z29" s="413"/>
      <c r="AA29" s="413"/>
      <c r="AB29" s="413"/>
      <c r="AC29" s="292"/>
      <c r="AD29" s="414">
        <f>ROUND('職種別表'!T101,1)</f>
        <v>0</v>
      </c>
      <c r="AE29" s="413"/>
      <c r="AF29" s="413"/>
      <c r="AG29" s="413"/>
      <c r="AH29" s="413"/>
      <c r="AI29" s="79" t="s">
        <v>16</v>
      </c>
      <c r="AJ29" s="79"/>
      <c r="AK29" s="412">
        <f>K29-AD29</f>
        <v>1.1</v>
      </c>
      <c r="AL29" s="413"/>
      <c r="AM29" s="413"/>
      <c r="AN29" s="413"/>
      <c r="AO29" s="413"/>
      <c r="AP29" s="155"/>
      <c r="BH29" s="227"/>
    </row>
    <row r="30" ht="13.5" customHeight="1" thickTop="1"/>
    <row r="31" ht="9.75" customHeight="1" hidden="1"/>
    <row r="32" ht="6" customHeight="1" hidden="1"/>
    <row r="33" ht="17.25">
      <c r="A33" s="4" t="s">
        <v>208</v>
      </c>
    </row>
    <row r="34" spans="1:56" ht="28.5" customHeight="1">
      <c r="A34" s="12"/>
      <c r="B34" s="151" t="s">
        <v>11</v>
      </c>
      <c r="C34" s="403" t="s">
        <v>336</v>
      </c>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BC34" s="283"/>
      <c r="BD34" s="282"/>
    </row>
    <row r="35" spans="2:42" ht="2.25" customHeight="1">
      <c r="B35" s="1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307"/>
      <c r="AK35" s="308"/>
      <c r="AL35" s="308"/>
      <c r="AM35" s="308"/>
      <c r="AN35" s="308"/>
      <c r="AO35" s="308"/>
      <c r="AP35" s="308"/>
    </row>
    <row r="36" spans="1:56" ht="33.75" customHeight="1">
      <c r="A36" s="12"/>
      <c r="B36" s="151" t="s">
        <v>11</v>
      </c>
      <c r="C36" s="403" t="s">
        <v>337</v>
      </c>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BC36" s="283"/>
      <c r="BD36" s="282"/>
    </row>
    <row r="37" ht="3.75" customHeight="1" thickBot="1"/>
    <row r="38" spans="3:42" ht="21" customHeight="1" thickBot="1" thickTop="1">
      <c r="C38" s="200"/>
      <c r="D38" s="201"/>
      <c r="E38" s="201"/>
      <c r="F38" s="201"/>
      <c r="G38" s="201"/>
      <c r="H38" s="201"/>
      <c r="I38" s="439" t="s">
        <v>12</v>
      </c>
      <c r="J38" s="440"/>
      <c r="K38" s="440"/>
      <c r="L38" s="440"/>
      <c r="M38" s="440"/>
      <c r="N38" s="440"/>
      <c r="O38" s="440"/>
      <c r="P38" s="441"/>
      <c r="Q38" s="417" t="s">
        <v>197</v>
      </c>
      <c r="R38" s="418"/>
      <c r="S38" s="418"/>
      <c r="T38" s="418"/>
      <c r="U38" s="418"/>
      <c r="V38" s="419"/>
      <c r="W38" s="420" t="s">
        <v>198</v>
      </c>
      <c r="X38" s="418"/>
      <c r="Y38" s="418"/>
      <c r="Z38" s="418"/>
      <c r="AA38" s="418"/>
      <c r="AB38" s="418"/>
      <c r="AC38" s="446"/>
      <c r="AD38" s="417" t="s">
        <v>13</v>
      </c>
      <c r="AE38" s="418"/>
      <c r="AF38" s="418"/>
      <c r="AG38" s="418"/>
      <c r="AH38" s="418"/>
      <c r="AI38" s="418"/>
      <c r="AJ38" s="419"/>
      <c r="AK38" s="420" t="s">
        <v>14</v>
      </c>
      <c r="AL38" s="418"/>
      <c r="AM38" s="418"/>
      <c r="AN38" s="418"/>
      <c r="AO38" s="418"/>
      <c r="AP38" s="421"/>
    </row>
    <row r="39" spans="3:44" ht="21" customHeight="1" thickTop="1">
      <c r="C39" s="443" t="s">
        <v>30</v>
      </c>
      <c r="D39" s="430"/>
      <c r="E39" s="430"/>
      <c r="F39" s="430"/>
      <c r="G39" s="430"/>
      <c r="H39" s="431"/>
      <c r="I39" s="194"/>
      <c r="J39" s="475">
        <f>ROUND('地域別表'!$D45,1)</f>
        <v>2</v>
      </c>
      <c r="K39" s="475"/>
      <c r="L39" s="475"/>
      <c r="M39" s="188" t="s">
        <v>16</v>
      </c>
      <c r="N39" s="189"/>
      <c r="O39" s="189"/>
      <c r="P39" s="188"/>
      <c r="Q39" s="190"/>
      <c r="R39" s="196"/>
      <c r="S39" s="437">
        <v>0.8</v>
      </c>
      <c r="T39" s="437"/>
      <c r="U39" s="437"/>
      <c r="V39" s="191" t="s">
        <v>16</v>
      </c>
      <c r="W39" s="415">
        <f>ROUND(J39,1)-ROUND(S39,1)</f>
        <v>1.2</v>
      </c>
      <c r="X39" s="416"/>
      <c r="Y39" s="416"/>
      <c r="Z39" s="416"/>
      <c r="AA39" s="416"/>
      <c r="AB39" s="416"/>
      <c r="AC39" s="192"/>
      <c r="AD39" s="190"/>
      <c r="AE39" s="196"/>
      <c r="AF39" s="416">
        <f>ROUND('地域別表'!$D46,1)</f>
        <v>0.7</v>
      </c>
      <c r="AG39" s="416"/>
      <c r="AH39" s="416"/>
      <c r="AI39" s="193" t="s">
        <v>16</v>
      </c>
      <c r="AJ39" s="186"/>
      <c r="AK39" s="415">
        <f aca="true" t="shared" si="2" ref="AK39:AK40">ROUND(J39,1)-ROUND(AF39,1)</f>
        <v>1.3</v>
      </c>
      <c r="AL39" s="416"/>
      <c r="AM39" s="416"/>
      <c r="AN39" s="416"/>
      <c r="AO39" s="416"/>
      <c r="AP39" s="251"/>
      <c r="AR39" s="227"/>
    </row>
    <row r="40" spans="3:60" ht="21" customHeight="1">
      <c r="C40" s="404" t="s">
        <v>32</v>
      </c>
      <c r="D40" s="405"/>
      <c r="E40" s="405"/>
      <c r="F40" s="444"/>
      <c r="G40" s="444"/>
      <c r="H40" s="445"/>
      <c r="I40" s="214"/>
      <c r="J40" s="422">
        <f>ROUND('地域別表'!$E45,1)</f>
        <v>1.1</v>
      </c>
      <c r="K40" s="422"/>
      <c r="L40" s="422"/>
      <c r="M40" s="215" t="s">
        <v>16</v>
      </c>
      <c r="N40" s="216"/>
      <c r="O40" s="216"/>
      <c r="P40" s="215"/>
      <c r="Q40" s="224"/>
      <c r="R40" s="221"/>
      <c r="S40" s="411">
        <v>1.2</v>
      </c>
      <c r="T40" s="411"/>
      <c r="U40" s="411"/>
      <c r="V40" s="169" t="s">
        <v>16</v>
      </c>
      <c r="W40" s="407">
        <f aca="true" t="shared" si="3" ref="W40:W49">ROUND(J40,1)-ROUND(S40,1)</f>
        <v>-0.09999999999999987</v>
      </c>
      <c r="X40" s="408"/>
      <c r="Y40" s="408"/>
      <c r="Z40" s="408"/>
      <c r="AA40" s="408"/>
      <c r="AB40" s="408"/>
      <c r="AC40" s="180"/>
      <c r="AD40" s="187"/>
      <c r="AE40" s="197"/>
      <c r="AF40" s="408">
        <f>ROUND('地域別表'!$E46,1)</f>
        <v>-0.5</v>
      </c>
      <c r="AG40" s="408"/>
      <c r="AH40" s="408"/>
      <c r="AI40" s="8" t="s">
        <v>16</v>
      </c>
      <c r="AJ40" s="9"/>
      <c r="AK40" s="407">
        <f t="shared" si="2"/>
        <v>1.6</v>
      </c>
      <c r="AL40" s="408"/>
      <c r="AM40" s="408"/>
      <c r="AN40" s="408"/>
      <c r="AO40" s="408"/>
      <c r="AP40" s="202"/>
      <c r="AR40" s="227"/>
      <c r="BD40" s="227"/>
      <c r="BH40" s="227"/>
    </row>
    <row r="41" spans="3:60" ht="21" customHeight="1">
      <c r="C41" s="213"/>
      <c r="D41" s="8"/>
      <c r="E41" s="8"/>
      <c r="F41" s="409" t="s">
        <v>216</v>
      </c>
      <c r="G41" s="405"/>
      <c r="H41" s="406"/>
      <c r="I41" s="195"/>
      <c r="J41" s="422">
        <v>0.10335917312661498</v>
      </c>
      <c r="K41" s="422"/>
      <c r="L41" s="422"/>
      <c r="M41" s="268" t="s">
        <v>213</v>
      </c>
      <c r="N41" s="269"/>
      <c r="O41" s="269"/>
      <c r="P41" s="270"/>
      <c r="Q41" s="271"/>
      <c r="R41" s="272"/>
      <c r="S41" s="411">
        <v>0.6550218340611353</v>
      </c>
      <c r="T41" s="411"/>
      <c r="U41" s="411"/>
      <c r="V41" s="273" t="s">
        <v>16</v>
      </c>
      <c r="W41" s="410">
        <f t="shared" si="3"/>
        <v>-0.6</v>
      </c>
      <c r="X41" s="411"/>
      <c r="Y41" s="411"/>
      <c r="Z41" s="411"/>
      <c r="AA41" s="411"/>
      <c r="AB41" s="411"/>
      <c r="AC41" s="274"/>
      <c r="AD41" s="271"/>
      <c r="AE41" s="272"/>
      <c r="AF41" s="408">
        <v>0.2</v>
      </c>
      <c r="AG41" s="408"/>
      <c r="AH41" s="408"/>
      <c r="AI41" s="275" t="s">
        <v>16</v>
      </c>
      <c r="AJ41" s="276"/>
      <c r="AK41" s="410">
        <f>ROUND(J41,1)-ROUND(AF41,1)</f>
        <v>-0.1</v>
      </c>
      <c r="AL41" s="411"/>
      <c r="AM41" s="411"/>
      <c r="AN41" s="411"/>
      <c r="AO41" s="411"/>
      <c r="AP41" s="277"/>
      <c r="AR41" s="227"/>
      <c r="BD41" s="227"/>
      <c r="BH41" s="227"/>
    </row>
    <row r="42" spans="3:60" ht="21" customHeight="1">
      <c r="C42" s="404" t="s">
        <v>33</v>
      </c>
      <c r="D42" s="405"/>
      <c r="E42" s="405"/>
      <c r="F42" s="405"/>
      <c r="G42" s="405"/>
      <c r="H42" s="406"/>
      <c r="I42" s="195"/>
      <c r="J42" s="422">
        <f>ROUND('地域別表'!$F45,1)</f>
        <v>1</v>
      </c>
      <c r="K42" s="422"/>
      <c r="L42" s="422"/>
      <c r="M42" s="175" t="s">
        <v>16</v>
      </c>
      <c r="N42" s="173"/>
      <c r="O42" s="173"/>
      <c r="P42" s="175"/>
      <c r="Q42" s="187"/>
      <c r="R42" s="197"/>
      <c r="S42" s="411">
        <v>1.1</v>
      </c>
      <c r="T42" s="411"/>
      <c r="U42" s="411"/>
      <c r="V42" s="170" t="s">
        <v>16</v>
      </c>
      <c r="W42" s="407">
        <f t="shared" si="3"/>
        <v>-0.10000000000000009</v>
      </c>
      <c r="X42" s="408"/>
      <c r="Y42" s="408"/>
      <c r="Z42" s="408"/>
      <c r="AA42" s="408"/>
      <c r="AB42" s="408"/>
      <c r="AC42" s="180"/>
      <c r="AD42" s="187"/>
      <c r="AE42" s="197"/>
      <c r="AF42" s="408">
        <f>ROUND('地域別表'!$F46,1)</f>
        <v>-0.6</v>
      </c>
      <c r="AG42" s="408"/>
      <c r="AH42" s="408"/>
      <c r="AI42" s="36" t="s">
        <v>16</v>
      </c>
      <c r="AJ42" s="9"/>
      <c r="AK42" s="407">
        <f aca="true" t="shared" si="4" ref="AK42:AK49">ROUND(J42,1)-ROUND(AF42,1)</f>
        <v>1.6</v>
      </c>
      <c r="AL42" s="408"/>
      <c r="AM42" s="408"/>
      <c r="AN42" s="408"/>
      <c r="AO42" s="408"/>
      <c r="AP42" s="202"/>
      <c r="AR42" s="227"/>
      <c r="BD42" s="227"/>
      <c r="BH42" s="227"/>
    </row>
    <row r="43" spans="3:60" ht="21" customHeight="1">
      <c r="C43" s="404" t="s">
        <v>34</v>
      </c>
      <c r="D43" s="405"/>
      <c r="E43" s="405"/>
      <c r="F43" s="405"/>
      <c r="G43" s="405"/>
      <c r="H43" s="406"/>
      <c r="I43" s="195"/>
      <c r="J43" s="422">
        <f>ROUND('地域別表'!$G45,1)</f>
        <v>1.7</v>
      </c>
      <c r="K43" s="422"/>
      <c r="L43" s="422"/>
      <c r="M43" s="174" t="s">
        <v>16</v>
      </c>
      <c r="N43" s="173"/>
      <c r="O43" s="173"/>
      <c r="P43" s="174"/>
      <c r="Q43" s="187"/>
      <c r="R43" s="197"/>
      <c r="S43" s="411">
        <v>0.9</v>
      </c>
      <c r="T43" s="411"/>
      <c r="U43" s="411"/>
      <c r="V43" s="169" t="s">
        <v>16</v>
      </c>
      <c r="W43" s="407">
        <f t="shared" si="3"/>
        <v>0.7999999999999999</v>
      </c>
      <c r="X43" s="408"/>
      <c r="Y43" s="408"/>
      <c r="Z43" s="408"/>
      <c r="AA43" s="408"/>
      <c r="AB43" s="408"/>
      <c r="AC43" s="180"/>
      <c r="AD43" s="187"/>
      <c r="AE43" s="197"/>
      <c r="AF43" s="408">
        <f>ROUND('地域別表'!$G46,1)</f>
        <v>1.7</v>
      </c>
      <c r="AG43" s="408"/>
      <c r="AH43" s="408"/>
      <c r="AI43" s="8" t="s">
        <v>16</v>
      </c>
      <c r="AJ43" s="9"/>
      <c r="AK43" s="407">
        <f t="shared" si="4"/>
        <v>0</v>
      </c>
      <c r="AL43" s="408"/>
      <c r="AM43" s="408"/>
      <c r="AN43" s="408"/>
      <c r="AO43" s="408"/>
      <c r="AP43" s="202"/>
      <c r="AR43" s="227"/>
      <c r="BD43" s="227"/>
      <c r="BH43" s="227"/>
    </row>
    <row r="44" spans="3:60" ht="21" customHeight="1">
      <c r="C44" s="404" t="s">
        <v>35</v>
      </c>
      <c r="D44" s="405"/>
      <c r="E44" s="405"/>
      <c r="F44" s="405"/>
      <c r="G44" s="405"/>
      <c r="H44" s="406"/>
      <c r="I44" s="195"/>
      <c r="J44" s="422">
        <f>ROUND('地域別表'!$H45,1)</f>
        <v>0.5</v>
      </c>
      <c r="K44" s="422"/>
      <c r="L44" s="422"/>
      <c r="M44" s="174" t="s">
        <v>16</v>
      </c>
      <c r="N44" s="173"/>
      <c r="O44" s="173"/>
      <c r="P44" s="174"/>
      <c r="Q44" s="187"/>
      <c r="R44" s="197"/>
      <c r="S44" s="411">
        <v>-0.7</v>
      </c>
      <c r="T44" s="411"/>
      <c r="U44" s="411"/>
      <c r="V44" s="169" t="s">
        <v>16</v>
      </c>
      <c r="W44" s="407">
        <f t="shared" si="3"/>
        <v>1.2</v>
      </c>
      <c r="X44" s="408"/>
      <c r="Y44" s="408"/>
      <c r="Z44" s="408"/>
      <c r="AA44" s="408"/>
      <c r="AB44" s="408"/>
      <c r="AC44" s="180"/>
      <c r="AD44" s="187"/>
      <c r="AE44" s="197"/>
      <c r="AF44" s="408">
        <f>ROUND('地域別表'!$H46,1)</f>
        <v>0.8</v>
      </c>
      <c r="AG44" s="408"/>
      <c r="AH44" s="408"/>
      <c r="AI44" s="8" t="s">
        <v>16</v>
      </c>
      <c r="AJ44" s="9"/>
      <c r="AK44" s="407">
        <f t="shared" si="4"/>
        <v>-0.30000000000000004</v>
      </c>
      <c r="AL44" s="408"/>
      <c r="AM44" s="408"/>
      <c r="AN44" s="408"/>
      <c r="AO44" s="408"/>
      <c r="AP44" s="202"/>
      <c r="AR44" s="227"/>
      <c r="BD44" s="227"/>
      <c r="BH44" s="227"/>
    </row>
    <row r="45" spans="3:60" ht="21" customHeight="1">
      <c r="C45" s="404" t="s">
        <v>36</v>
      </c>
      <c r="D45" s="405"/>
      <c r="E45" s="405"/>
      <c r="F45" s="405"/>
      <c r="G45" s="405"/>
      <c r="H45" s="406"/>
      <c r="I45" s="195"/>
      <c r="J45" s="422">
        <f>ROUND('地域別表'!$I45,1)</f>
        <v>0.5</v>
      </c>
      <c r="K45" s="422"/>
      <c r="L45" s="422"/>
      <c r="M45" s="174" t="s">
        <v>16</v>
      </c>
      <c r="N45" s="173"/>
      <c r="O45" s="173"/>
      <c r="P45" s="174"/>
      <c r="Q45" s="187"/>
      <c r="R45" s="197"/>
      <c r="S45" s="411">
        <v>0.5</v>
      </c>
      <c r="T45" s="411"/>
      <c r="U45" s="411"/>
      <c r="V45" s="169" t="s">
        <v>16</v>
      </c>
      <c r="W45" s="407">
        <f t="shared" si="3"/>
        <v>0</v>
      </c>
      <c r="X45" s="408"/>
      <c r="Y45" s="408"/>
      <c r="Z45" s="408"/>
      <c r="AA45" s="408"/>
      <c r="AB45" s="408"/>
      <c r="AC45" s="180"/>
      <c r="AD45" s="187"/>
      <c r="AE45" s="197"/>
      <c r="AF45" s="408">
        <f>ROUND('地域別表'!$I46,1)</f>
        <v>0.2</v>
      </c>
      <c r="AG45" s="408"/>
      <c r="AH45" s="408"/>
      <c r="AI45" s="8" t="s">
        <v>16</v>
      </c>
      <c r="AJ45" s="9"/>
      <c r="AK45" s="407">
        <f t="shared" si="4"/>
        <v>0.3</v>
      </c>
      <c r="AL45" s="408"/>
      <c r="AM45" s="408"/>
      <c r="AN45" s="408"/>
      <c r="AO45" s="408"/>
      <c r="AP45" s="202"/>
      <c r="AR45" s="227"/>
      <c r="BD45" s="227"/>
      <c r="BH45" s="227"/>
    </row>
    <row r="46" spans="3:60" ht="21" customHeight="1">
      <c r="C46" s="404" t="s">
        <v>37</v>
      </c>
      <c r="D46" s="405"/>
      <c r="E46" s="405"/>
      <c r="F46" s="405"/>
      <c r="G46" s="405"/>
      <c r="H46" s="406"/>
      <c r="I46" s="195"/>
      <c r="J46" s="422">
        <f>ROUND('地域別表'!$J45,1)</f>
        <v>0.9</v>
      </c>
      <c r="K46" s="422"/>
      <c r="L46" s="422"/>
      <c r="M46" s="174" t="s">
        <v>16</v>
      </c>
      <c r="N46" s="173"/>
      <c r="O46" s="173"/>
      <c r="P46" s="174"/>
      <c r="Q46" s="187"/>
      <c r="R46" s="197"/>
      <c r="S46" s="411">
        <v>-0.1</v>
      </c>
      <c r="T46" s="411"/>
      <c r="U46" s="411"/>
      <c r="V46" s="169" t="s">
        <v>16</v>
      </c>
      <c r="W46" s="407">
        <f t="shared" si="3"/>
        <v>1</v>
      </c>
      <c r="X46" s="408"/>
      <c r="Y46" s="408"/>
      <c r="Z46" s="408"/>
      <c r="AA46" s="408"/>
      <c r="AB46" s="408"/>
      <c r="AC46" s="180"/>
      <c r="AD46" s="187"/>
      <c r="AE46" s="197"/>
      <c r="AF46" s="408">
        <f>ROUND('地域別表'!$J46,1)</f>
        <v>-0.1</v>
      </c>
      <c r="AG46" s="408"/>
      <c r="AH46" s="408"/>
      <c r="AI46" s="8" t="s">
        <v>16</v>
      </c>
      <c r="AJ46" s="9"/>
      <c r="AK46" s="407">
        <f t="shared" si="4"/>
        <v>1</v>
      </c>
      <c r="AL46" s="408"/>
      <c r="AM46" s="408"/>
      <c r="AN46" s="408"/>
      <c r="AO46" s="408"/>
      <c r="AP46" s="202"/>
      <c r="AR46" s="227"/>
      <c r="BD46" s="227"/>
      <c r="BH46" s="227"/>
    </row>
    <row r="47" spans="3:60" ht="21" customHeight="1">
      <c r="C47" s="404" t="s">
        <v>38</v>
      </c>
      <c r="D47" s="405"/>
      <c r="E47" s="405"/>
      <c r="F47" s="405"/>
      <c r="G47" s="405"/>
      <c r="H47" s="406"/>
      <c r="I47" s="195"/>
      <c r="J47" s="422">
        <f>ROUND('地域別表'!$K45,1)</f>
        <v>0.6</v>
      </c>
      <c r="K47" s="422"/>
      <c r="L47" s="422"/>
      <c r="M47" s="174" t="s">
        <v>16</v>
      </c>
      <c r="N47" s="173"/>
      <c r="O47" s="173"/>
      <c r="P47" s="174"/>
      <c r="Q47" s="187"/>
      <c r="R47" s="197"/>
      <c r="S47" s="411">
        <v>0</v>
      </c>
      <c r="T47" s="411"/>
      <c r="U47" s="411"/>
      <c r="V47" s="169" t="s">
        <v>16</v>
      </c>
      <c r="W47" s="407">
        <f t="shared" si="3"/>
        <v>0.6</v>
      </c>
      <c r="X47" s="408"/>
      <c r="Y47" s="408"/>
      <c r="Z47" s="408"/>
      <c r="AA47" s="408"/>
      <c r="AB47" s="408"/>
      <c r="AC47" s="180"/>
      <c r="AD47" s="187"/>
      <c r="AE47" s="197"/>
      <c r="AF47" s="408">
        <f>ROUND('地域別表'!$K46,1)</f>
        <v>0.3</v>
      </c>
      <c r="AG47" s="408"/>
      <c r="AH47" s="408"/>
      <c r="AI47" s="8" t="s">
        <v>16</v>
      </c>
      <c r="AJ47" s="9"/>
      <c r="AK47" s="407">
        <f t="shared" si="4"/>
        <v>0.3</v>
      </c>
      <c r="AL47" s="408"/>
      <c r="AM47" s="408"/>
      <c r="AN47" s="408"/>
      <c r="AO47" s="408"/>
      <c r="AP47" s="202"/>
      <c r="AR47" s="227"/>
      <c r="BD47" s="227"/>
      <c r="BH47" s="227"/>
    </row>
    <row r="48" spans="3:60" ht="21" customHeight="1">
      <c r="C48" s="404" t="s">
        <v>39</v>
      </c>
      <c r="D48" s="405"/>
      <c r="E48" s="405"/>
      <c r="F48" s="405"/>
      <c r="G48" s="405"/>
      <c r="H48" s="406"/>
      <c r="I48" s="195"/>
      <c r="J48" s="422">
        <f>ROUND('地域別表'!$L45,1)</f>
        <v>2.9</v>
      </c>
      <c r="K48" s="422"/>
      <c r="L48" s="422"/>
      <c r="M48" s="174" t="s">
        <v>16</v>
      </c>
      <c r="N48" s="173"/>
      <c r="O48" s="173"/>
      <c r="P48" s="174"/>
      <c r="Q48" s="187"/>
      <c r="R48" s="197"/>
      <c r="S48" s="411">
        <v>3.7</v>
      </c>
      <c r="T48" s="411"/>
      <c r="U48" s="411"/>
      <c r="V48" s="169" t="s">
        <v>16</v>
      </c>
      <c r="W48" s="407">
        <f t="shared" si="3"/>
        <v>-0.8000000000000003</v>
      </c>
      <c r="X48" s="408"/>
      <c r="Y48" s="408"/>
      <c r="Z48" s="408"/>
      <c r="AA48" s="408"/>
      <c r="AB48" s="408"/>
      <c r="AC48" s="180"/>
      <c r="AD48" s="187"/>
      <c r="AE48" s="197"/>
      <c r="AF48" s="408">
        <f>ROUND('地域別表'!$L46,1)</f>
        <v>1</v>
      </c>
      <c r="AG48" s="408"/>
      <c r="AH48" s="408"/>
      <c r="AI48" s="8" t="s">
        <v>16</v>
      </c>
      <c r="AJ48" s="9"/>
      <c r="AK48" s="407">
        <f t="shared" si="4"/>
        <v>1.9</v>
      </c>
      <c r="AL48" s="408"/>
      <c r="AM48" s="408"/>
      <c r="AN48" s="408"/>
      <c r="AO48" s="408"/>
      <c r="AP48" s="202"/>
      <c r="AR48" s="227"/>
      <c r="BD48" s="227"/>
      <c r="BH48" s="227"/>
    </row>
    <row r="49" spans="3:60" ht="21" customHeight="1" thickBot="1">
      <c r="C49" s="425" t="s">
        <v>40</v>
      </c>
      <c r="D49" s="426"/>
      <c r="E49" s="426"/>
      <c r="F49" s="426"/>
      <c r="G49" s="426"/>
      <c r="H49" s="427"/>
      <c r="I49" s="203"/>
      <c r="J49" s="433">
        <f>ROUND('地域別表'!$M45,19)</f>
        <v>0</v>
      </c>
      <c r="K49" s="433"/>
      <c r="L49" s="433"/>
      <c r="M49" s="176" t="s">
        <v>16</v>
      </c>
      <c r="N49" s="204"/>
      <c r="O49" s="204"/>
      <c r="P49" s="176"/>
      <c r="Q49" s="205"/>
      <c r="R49" s="206"/>
      <c r="S49" s="428">
        <v>0</v>
      </c>
      <c r="T49" s="428"/>
      <c r="U49" s="428"/>
      <c r="V49" s="179" t="s">
        <v>16</v>
      </c>
      <c r="W49" s="423">
        <f t="shared" si="3"/>
        <v>0</v>
      </c>
      <c r="X49" s="424"/>
      <c r="Y49" s="424"/>
      <c r="Z49" s="424"/>
      <c r="AA49" s="424"/>
      <c r="AB49" s="424"/>
      <c r="AC49" s="207"/>
      <c r="AD49" s="205"/>
      <c r="AE49" s="206"/>
      <c r="AF49" s="424">
        <f>ROUND('地域別表'!$M46,1)</f>
        <v>0.4</v>
      </c>
      <c r="AG49" s="424"/>
      <c r="AH49" s="424"/>
      <c r="AI49" s="165" t="s">
        <v>16</v>
      </c>
      <c r="AJ49" s="172"/>
      <c r="AK49" s="423">
        <f t="shared" si="4"/>
        <v>-0.4</v>
      </c>
      <c r="AL49" s="424"/>
      <c r="AM49" s="424"/>
      <c r="AN49" s="424"/>
      <c r="AO49" s="424"/>
      <c r="AP49" s="208"/>
      <c r="AR49" s="227"/>
      <c r="BD49" s="227"/>
      <c r="BH49" s="227"/>
    </row>
    <row r="50" ht="14.25" thickTop="1">
      <c r="BD50" s="227"/>
    </row>
    <row r="51" spans="56:60" ht="13.5">
      <c r="BD51" s="227"/>
      <c r="BH51" s="227"/>
    </row>
  </sheetData>
  <mergeCells count="148">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S40:U40"/>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BD5:BF5"/>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BD60"/>
  <sheetViews>
    <sheetView view="pageBreakPreview" zoomScale="60" workbookViewId="0" topLeftCell="A1">
      <selection activeCell="AT1" sqref="AT1:DF104857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39" width="6.875" style="1" customWidth="1"/>
    <col min="40" max="47" width="2.50390625" style="1" customWidth="1"/>
    <col min="48" max="54" width="8.625" style="1" customWidth="1"/>
    <col min="55" max="57" width="8.125" style="1" customWidth="1"/>
    <col min="58" max="64" width="7.00390625" style="1" customWidth="1"/>
    <col min="65" max="16384" width="2.50390625" style="1" customWidth="1"/>
  </cols>
  <sheetData>
    <row r="1" spans="48:49" ht="13.5">
      <c r="AV1" s="283"/>
      <c r="AW1" s="282"/>
    </row>
    <row r="2" spans="48:49" ht="13.5">
      <c r="AV2" s="283"/>
      <c r="AW2" s="284"/>
    </row>
    <row r="4" spans="1:49" ht="17.25">
      <c r="A4" s="4" t="s">
        <v>209</v>
      </c>
      <c r="AV4" s="283"/>
      <c r="AW4" s="282"/>
    </row>
    <row r="5" spans="1:49" ht="24.75" customHeight="1">
      <c r="A5" s="12"/>
      <c r="B5" s="151" t="s">
        <v>11</v>
      </c>
      <c r="C5" s="493" t="s">
        <v>344</v>
      </c>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V5" s="283"/>
      <c r="AW5" s="284"/>
    </row>
    <row r="6" spans="2:36" ht="2.25" customHeight="1">
      <c r="B6" s="12"/>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290"/>
    </row>
    <row r="7" spans="1:36" ht="30" customHeight="1">
      <c r="A7" s="12"/>
      <c r="B7" s="151" t="s">
        <v>11</v>
      </c>
      <c r="C7" s="493" t="s">
        <v>345</v>
      </c>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row>
    <row r="8" spans="2:36" ht="7.5" customHeight="1">
      <c r="B8" s="12"/>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32"/>
    </row>
    <row r="9" spans="2:35" ht="2.25" customHeight="1" thickBot="1">
      <c r="B9" s="12"/>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row>
    <row r="10" spans="3:36" ht="17.25" customHeight="1" thickTop="1">
      <c r="C10" s="177"/>
      <c r="D10" s="178"/>
      <c r="E10" s="178"/>
      <c r="F10" s="178"/>
      <c r="G10" s="178"/>
      <c r="H10" s="569" t="s">
        <v>12</v>
      </c>
      <c r="I10" s="570"/>
      <c r="J10" s="570"/>
      <c r="K10" s="570"/>
      <c r="L10" s="570"/>
      <c r="M10" s="571"/>
      <c r="N10" s="500" t="s">
        <v>197</v>
      </c>
      <c r="O10" s="501"/>
      <c r="P10" s="501"/>
      <c r="Q10" s="501"/>
      <c r="R10" s="501"/>
      <c r="S10" s="501"/>
      <c r="T10" s="501" t="s">
        <v>198</v>
      </c>
      <c r="U10" s="501"/>
      <c r="V10" s="501"/>
      <c r="W10" s="501"/>
      <c r="X10" s="499"/>
      <c r="Y10" s="502" t="s">
        <v>13</v>
      </c>
      <c r="Z10" s="503"/>
      <c r="AA10" s="503"/>
      <c r="AB10" s="503"/>
      <c r="AC10" s="503"/>
      <c r="AD10" s="504"/>
      <c r="AE10" s="499" t="s">
        <v>293</v>
      </c>
      <c r="AF10" s="430"/>
      <c r="AG10" s="430"/>
      <c r="AH10" s="430"/>
      <c r="AI10" s="430"/>
      <c r="AJ10" s="431"/>
    </row>
    <row r="11" spans="3:36" ht="17.25" customHeight="1">
      <c r="C11" s="404" t="s">
        <v>30</v>
      </c>
      <c r="D11" s="405"/>
      <c r="E11" s="405"/>
      <c r="F11" s="405"/>
      <c r="G11" s="405"/>
      <c r="H11" s="198"/>
      <c r="I11" s="422">
        <f>'地域別表'!$D33</f>
        <v>2.24719101123596</v>
      </c>
      <c r="J11" s="422"/>
      <c r="K11" s="422"/>
      <c r="L11" s="181" t="s">
        <v>16</v>
      </c>
      <c r="M11" s="182"/>
      <c r="N11" s="209"/>
      <c r="O11" s="408">
        <v>0.975177304964539</v>
      </c>
      <c r="P11" s="408"/>
      <c r="Q11" s="408"/>
      <c r="R11" s="166" t="s">
        <v>16</v>
      </c>
      <c r="S11" s="168"/>
      <c r="T11" s="407">
        <f>ROUND(I11,1)-ROUND(O11,1)</f>
        <v>1.2000000000000002</v>
      </c>
      <c r="U11" s="408"/>
      <c r="V11" s="408"/>
      <c r="W11" s="408"/>
      <c r="X11" s="197"/>
      <c r="Y11" s="211"/>
      <c r="Z11" s="463">
        <f>'地域別表'!$D34</f>
        <v>0.302899177845089</v>
      </c>
      <c r="AA11" s="463"/>
      <c r="AB11" s="463"/>
      <c r="AC11" s="167" t="s">
        <v>16</v>
      </c>
      <c r="AD11" s="9"/>
      <c r="AE11" s="407">
        <f>ROUND(I11,1)-ROUND(Z11,1)</f>
        <v>1.9000000000000001</v>
      </c>
      <c r="AF11" s="408"/>
      <c r="AG11" s="408"/>
      <c r="AH11" s="408"/>
      <c r="AI11" s="408"/>
      <c r="AJ11" s="497"/>
    </row>
    <row r="12" spans="3:53" ht="17.25" customHeight="1">
      <c r="C12" s="404" t="s">
        <v>32</v>
      </c>
      <c r="D12" s="405"/>
      <c r="E12" s="444"/>
      <c r="F12" s="444"/>
      <c r="G12" s="444"/>
      <c r="H12" s="217"/>
      <c r="I12" s="422">
        <f>'地域別表'!$E33</f>
        <v>2.87234042553191</v>
      </c>
      <c r="J12" s="422"/>
      <c r="K12" s="422"/>
      <c r="L12" s="215" t="s">
        <v>16</v>
      </c>
      <c r="M12" s="218"/>
      <c r="N12" s="219"/>
      <c r="O12" s="408">
        <v>2.68256333830104</v>
      </c>
      <c r="P12" s="408"/>
      <c r="Q12" s="408"/>
      <c r="R12" s="160" t="s">
        <v>16</v>
      </c>
      <c r="S12" s="220"/>
      <c r="T12" s="495">
        <f aca="true" t="shared" si="0" ref="T12:T21">ROUND(I12,1)-ROUND(O12,1)</f>
        <v>0.19999999999999973</v>
      </c>
      <c r="U12" s="465"/>
      <c r="V12" s="465"/>
      <c r="W12" s="465"/>
      <c r="X12" s="221"/>
      <c r="Y12" s="222"/>
      <c r="Z12" s="408">
        <f>'地域別表'!$E34</f>
        <v>0.91324200913242</v>
      </c>
      <c r="AA12" s="408"/>
      <c r="AB12" s="408"/>
      <c r="AC12" s="34" t="s">
        <v>16</v>
      </c>
      <c r="AD12" s="116"/>
      <c r="AE12" s="495">
        <f aca="true" t="shared" si="1" ref="AE12:AE21">ROUND(I12,1)-ROUND(Z12,1)</f>
        <v>2</v>
      </c>
      <c r="AF12" s="465"/>
      <c r="AG12" s="465"/>
      <c r="AH12" s="465"/>
      <c r="AI12" s="465"/>
      <c r="AJ12" s="496"/>
      <c r="AW12" s="227"/>
      <c r="BA12" s="227"/>
    </row>
    <row r="13" spans="3:53" ht="21" customHeight="1">
      <c r="C13" s="213"/>
      <c r="D13" s="8"/>
      <c r="E13" s="223" t="s">
        <v>216</v>
      </c>
      <c r="F13" s="225"/>
      <c r="G13" s="226"/>
      <c r="H13" s="198"/>
      <c r="I13" s="422">
        <v>0</v>
      </c>
      <c r="J13" s="422"/>
      <c r="K13" s="422"/>
      <c r="L13" s="174" t="s">
        <v>16</v>
      </c>
      <c r="M13" s="183"/>
      <c r="N13" s="209"/>
      <c r="O13" s="408">
        <v>1.3623978201634876</v>
      </c>
      <c r="P13" s="408"/>
      <c r="Q13" s="408"/>
      <c r="R13" s="158" t="s">
        <v>16</v>
      </c>
      <c r="S13" s="169"/>
      <c r="T13" s="407">
        <f>ROUND(I13,1)-ROUND(O13,1)</f>
        <v>-1.4</v>
      </c>
      <c r="U13" s="408"/>
      <c r="V13" s="408"/>
      <c r="W13" s="408"/>
      <c r="X13" s="36"/>
      <c r="Y13" s="211"/>
      <c r="Z13" s="408">
        <v>0</v>
      </c>
      <c r="AA13" s="408"/>
      <c r="AB13" s="408"/>
      <c r="AC13" s="34" t="s">
        <v>16</v>
      </c>
      <c r="AD13" s="229"/>
      <c r="AE13" s="495">
        <f>ROUND(I13,1)-ROUND(Z13,1)</f>
        <v>0</v>
      </c>
      <c r="AF13" s="465"/>
      <c r="AG13" s="465"/>
      <c r="AH13" s="465"/>
      <c r="AI13" s="465"/>
      <c r="AJ13" s="496"/>
      <c r="AW13" s="227"/>
      <c r="BA13" s="227"/>
    </row>
    <row r="14" spans="3:53" ht="17.25" customHeight="1">
      <c r="C14" s="404" t="s">
        <v>33</v>
      </c>
      <c r="D14" s="405"/>
      <c r="E14" s="405"/>
      <c r="F14" s="405"/>
      <c r="G14" s="405"/>
      <c r="H14" s="198"/>
      <c r="I14" s="422">
        <f>'地域別表'!$F33</f>
        <v>1.3608125431417</v>
      </c>
      <c r="J14" s="422"/>
      <c r="K14" s="422"/>
      <c r="L14" s="175" t="s">
        <v>16</v>
      </c>
      <c r="M14" s="184"/>
      <c r="N14" s="209"/>
      <c r="O14" s="408">
        <v>1.27779945376512</v>
      </c>
      <c r="P14" s="408"/>
      <c r="Q14" s="408"/>
      <c r="R14" s="159" t="s">
        <v>16</v>
      </c>
      <c r="S14" s="170"/>
      <c r="T14" s="407">
        <f t="shared" si="0"/>
        <v>0.09999999999999987</v>
      </c>
      <c r="U14" s="408"/>
      <c r="V14" s="408"/>
      <c r="W14" s="408"/>
      <c r="X14" s="197"/>
      <c r="Y14" s="211"/>
      <c r="Z14" s="408">
        <f>'地域別表'!$F34</f>
        <v>-1.06460551261485</v>
      </c>
      <c r="AA14" s="408"/>
      <c r="AB14" s="408"/>
      <c r="AC14" s="36" t="s">
        <v>16</v>
      </c>
      <c r="AD14" s="9"/>
      <c r="AE14" s="407">
        <f t="shared" si="1"/>
        <v>2.5</v>
      </c>
      <c r="AF14" s="408"/>
      <c r="AG14" s="408"/>
      <c r="AH14" s="408"/>
      <c r="AI14" s="408"/>
      <c r="AJ14" s="497"/>
      <c r="AW14" s="227"/>
      <c r="BA14" s="227"/>
    </row>
    <row r="15" spans="3:53" ht="17.25" customHeight="1">
      <c r="C15" s="404" t="s">
        <v>34</v>
      </c>
      <c r="D15" s="405"/>
      <c r="E15" s="405"/>
      <c r="F15" s="405"/>
      <c r="G15" s="405"/>
      <c r="H15" s="198"/>
      <c r="I15" s="422">
        <f>'地域別表'!$G33</f>
        <v>1.49253731343284</v>
      </c>
      <c r="J15" s="422"/>
      <c r="K15" s="422"/>
      <c r="L15" s="174" t="s">
        <v>16</v>
      </c>
      <c r="M15" s="183"/>
      <c r="N15" s="209"/>
      <c r="O15" s="408">
        <v>1.56739811912226</v>
      </c>
      <c r="P15" s="408"/>
      <c r="Q15" s="408"/>
      <c r="R15" s="158" t="s">
        <v>16</v>
      </c>
      <c r="S15" s="169"/>
      <c r="T15" s="407">
        <f t="shared" si="0"/>
        <v>-0.10000000000000009</v>
      </c>
      <c r="U15" s="408"/>
      <c r="V15" s="408"/>
      <c r="W15" s="408"/>
      <c r="X15" s="197"/>
      <c r="Y15" s="211"/>
      <c r="Z15" s="408">
        <f>'地域別表'!$G34</f>
        <v>3.21428571428571</v>
      </c>
      <c r="AA15" s="408"/>
      <c r="AB15" s="408"/>
      <c r="AC15" s="8" t="s">
        <v>16</v>
      </c>
      <c r="AD15" s="9"/>
      <c r="AE15" s="407">
        <f t="shared" si="1"/>
        <v>-1.7000000000000002</v>
      </c>
      <c r="AF15" s="408"/>
      <c r="AG15" s="408"/>
      <c r="AH15" s="408"/>
      <c r="AI15" s="408"/>
      <c r="AJ15" s="497"/>
      <c r="AW15" s="227"/>
      <c r="BA15" s="227"/>
    </row>
    <row r="16" spans="3:53" ht="17.25" customHeight="1">
      <c r="C16" s="404" t="s">
        <v>35</v>
      </c>
      <c r="D16" s="405"/>
      <c r="E16" s="405"/>
      <c r="F16" s="405"/>
      <c r="G16" s="405"/>
      <c r="H16" s="198"/>
      <c r="I16" s="422">
        <f>'地域別表'!$H33</f>
        <v>0.826446280991736</v>
      </c>
      <c r="J16" s="422"/>
      <c r="K16" s="422"/>
      <c r="L16" s="174" t="s">
        <v>16</v>
      </c>
      <c r="M16" s="183"/>
      <c r="N16" s="209"/>
      <c r="O16" s="408">
        <v>-0.886262924667651</v>
      </c>
      <c r="P16" s="408"/>
      <c r="Q16" s="408"/>
      <c r="R16" s="158" t="s">
        <v>16</v>
      </c>
      <c r="S16" s="169"/>
      <c r="T16" s="407">
        <f t="shared" si="0"/>
        <v>1.7000000000000002</v>
      </c>
      <c r="U16" s="408"/>
      <c r="V16" s="408"/>
      <c r="W16" s="408"/>
      <c r="X16" s="197"/>
      <c r="Y16" s="211"/>
      <c r="Z16" s="408">
        <f>'地域別表'!$H34</f>
        <v>0.389105058365759</v>
      </c>
      <c r="AA16" s="408"/>
      <c r="AB16" s="408"/>
      <c r="AC16" s="8" t="s">
        <v>16</v>
      </c>
      <c r="AD16" s="9"/>
      <c r="AE16" s="407">
        <f t="shared" si="1"/>
        <v>0.4</v>
      </c>
      <c r="AF16" s="408"/>
      <c r="AG16" s="408"/>
      <c r="AH16" s="408"/>
      <c r="AI16" s="408"/>
      <c r="AJ16" s="497"/>
      <c r="AW16" s="227"/>
      <c r="BA16" s="227"/>
    </row>
    <row r="17" spans="3:53" ht="17.25" customHeight="1">
      <c r="C17" s="404" t="s">
        <v>36</v>
      </c>
      <c r="D17" s="405"/>
      <c r="E17" s="405"/>
      <c r="F17" s="405"/>
      <c r="G17" s="405"/>
      <c r="H17" s="198"/>
      <c r="I17" s="422">
        <f>'地域別表'!$I33</f>
        <v>1.28205128205128</v>
      </c>
      <c r="J17" s="422"/>
      <c r="K17" s="422"/>
      <c r="L17" s="174" t="s">
        <v>16</v>
      </c>
      <c r="M17" s="183"/>
      <c r="N17" s="209"/>
      <c r="O17" s="408">
        <v>0.742115027829314</v>
      </c>
      <c r="P17" s="408"/>
      <c r="Q17" s="408"/>
      <c r="R17" s="158" t="s">
        <v>16</v>
      </c>
      <c r="S17" s="169"/>
      <c r="T17" s="407">
        <f t="shared" si="0"/>
        <v>0.6000000000000001</v>
      </c>
      <c r="U17" s="408"/>
      <c r="V17" s="408"/>
      <c r="W17" s="408"/>
      <c r="X17" s="197"/>
      <c r="Y17" s="211"/>
      <c r="Z17" s="408">
        <f>'地域別表'!$I34</f>
        <v>0.394736842105263</v>
      </c>
      <c r="AA17" s="408"/>
      <c r="AB17" s="408"/>
      <c r="AC17" s="8" t="s">
        <v>16</v>
      </c>
      <c r="AD17" s="9"/>
      <c r="AE17" s="407">
        <f t="shared" si="1"/>
        <v>0.9</v>
      </c>
      <c r="AF17" s="408"/>
      <c r="AG17" s="408"/>
      <c r="AH17" s="408"/>
      <c r="AI17" s="408"/>
      <c r="AJ17" s="497"/>
      <c r="AW17" s="227"/>
      <c r="BA17" s="227"/>
    </row>
    <row r="18" spans="3:53" ht="17.25" customHeight="1">
      <c r="C18" s="404" t="s">
        <v>37</v>
      </c>
      <c r="D18" s="405"/>
      <c r="E18" s="405"/>
      <c r="F18" s="405"/>
      <c r="G18" s="405"/>
      <c r="H18" s="198"/>
      <c r="I18" s="422">
        <f>'地域別表'!$J33</f>
        <v>1.8957345971564</v>
      </c>
      <c r="J18" s="422"/>
      <c r="K18" s="422"/>
      <c r="L18" s="174" t="s">
        <v>16</v>
      </c>
      <c r="M18" s="183"/>
      <c r="N18" s="209"/>
      <c r="O18" s="408">
        <v>-0.225733634311512</v>
      </c>
      <c r="P18" s="408"/>
      <c r="Q18" s="408"/>
      <c r="R18" s="158" t="s">
        <v>16</v>
      </c>
      <c r="S18" s="169"/>
      <c r="T18" s="407">
        <f t="shared" si="0"/>
        <v>2.1</v>
      </c>
      <c r="U18" s="408"/>
      <c r="V18" s="408"/>
      <c r="W18" s="408"/>
      <c r="X18" s="197"/>
      <c r="Y18" s="211"/>
      <c r="Z18" s="408">
        <f>'地域別表'!$J34</f>
        <v>0</v>
      </c>
      <c r="AA18" s="408"/>
      <c r="AB18" s="408"/>
      <c r="AC18" s="8" t="s">
        <v>16</v>
      </c>
      <c r="AD18" s="9"/>
      <c r="AE18" s="407">
        <f t="shared" si="1"/>
        <v>1.9</v>
      </c>
      <c r="AF18" s="408"/>
      <c r="AG18" s="408"/>
      <c r="AH18" s="408"/>
      <c r="AI18" s="408"/>
      <c r="AJ18" s="497"/>
      <c r="AW18" s="227"/>
      <c r="BA18" s="227"/>
    </row>
    <row r="19" spans="3:53" ht="17.25" customHeight="1">
      <c r="C19" s="404" t="s">
        <v>38</v>
      </c>
      <c r="D19" s="405"/>
      <c r="E19" s="405"/>
      <c r="F19" s="405"/>
      <c r="G19" s="405"/>
      <c r="H19" s="198"/>
      <c r="I19" s="422">
        <f>'地域別表'!$K33</f>
        <v>0</v>
      </c>
      <c r="J19" s="422"/>
      <c r="K19" s="422"/>
      <c r="L19" s="174" t="s">
        <v>16</v>
      </c>
      <c r="M19" s="183"/>
      <c r="N19" s="209"/>
      <c r="O19" s="408">
        <v>0</v>
      </c>
      <c r="P19" s="408"/>
      <c r="Q19" s="408"/>
      <c r="R19" s="158" t="s">
        <v>16</v>
      </c>
      <c r="S19" s="169"/>
      <c r="T19" s="407">
        <f t="shared" si="0"/>
        <v>0</v>
      </c>
      <c r="U19" s="408"/>
      <c r="V19" s="408"/>
      <c r="W19" s="408"/>
      <c r="X19" s="197"/>
      <c r="Y19" s="211"/>
      <c r="Z19" s="408">
        <f>'地域別表'!$K34</f>
        <v>0</v>
      </c>
      <c r="AA19" s="408"/>
      <c r="AB19" s="408"/>
      <c r="AC19" s="8" t="s">
        <v>16</v>
      </c>
      <c r="AD19" s="9"/>
      <c r="AE19" s="407">
        <f t="shared" si="1"/>
        <v>0</v>
      </c>
      <c r="AF19" s="408"/>
      <c r="AG19" s="408"/>
      <c r="AH19" s="408"/>
      <c r="AI19" s="408"/>
      <c r="AJ19" s="497"/>
      <c r="AW19" s="227"/>
      <c r="BA19" s="227"/>
    </row>
    <row r="20" spans="3:53" ht="17.25" customHeight="1">
      <c r="C20" s="404" t="s">
        <v>39</v>
      </c>
      <c r="D20" s="405"/>
      <c r="E20" s="405"/>
      <c r="F20" s="405"/>
      <c r="G20" s="405"/>
      <c r="H20" s="198"/>
      <c r="I20" s="422">
        <f>'地域別表'!$L33</f>
        <v>4.12517780938834</v>
      </c>
      <c r="J20" s="422"/>
      <c r="K20" s="422"/>
      <c r="L20" s="174" t="s">
        <v>16</v>
      </c>
      <c r="M20" s="183"/>
      <c r="N20" s="209"/>
      <c r="O20" s="408">
        <v>5.3935860058309</v>
      </c>
      <c r="P20" s="408"/>
      <c r="Q20" s="408"/>
      <c r="R20" s="158" t="s">
        <v>16</v>
      </c>
      <c r="S20" s="169"/>
      <c r="T20" s="407">
        <f t="shared" si="0"/>
        <v>-1.3000000000000007</v>
      </c>
      <c r="U20" s="408"/>
      <c r="V20" s="408"/>
      <c r="W20" s="408"/>
      <c r="X20" s="197"/>
      <c r="Y20" s="222"/>
      <c r="Z20" s="408">
        <f>'地域別表'!$L34</f>
        <v>1.74825174825175</v>
      </c>
      <c r="AA20" s="408"/>
      <c r="AB20" s="408"/>
      <c r="AC20" s="34" t="s">
        <v>16</v>
      </c>
      <c r="AD20" s="116"/>
      <c r="AE20" s="407">
        <f t="shared" si="1"/>
        <v>2.3999999999999995</v>
      </c>
      <c r="AF20" s="408"/>
      <c r="AG20" s="408"/>
      <c r="AH20" s="408"/>
      <c r="AI20" s="408"/>
      <c r="AJ20" s="497"/>
      <c r="AW20" s="227"/>
      <c r="BA20" s="227"/>
    </row>
    <row r="21" spans="3:53" ht="17.25" customHeight="1" thickBot="1">
      <c r="C21" s="425" t="s">
        <v>40</v>
      </c>
      <c r="D21" s="426"/>
      <c r="E21" s="426"/>
      <c r="F21" s="426"/>
      <c r="G21" s="426"/>
      <c r="H21" s="199"/>
      <c r="I21" s="433">
        <f>'地域別表'!$M33</f>
        <v>0</v>
      </c>
      <c r="J21" s="433"/>
      <c r="K21" s="433"/>
      <c r="L21" s="176" t="s">
        <v>16</v>
      </c>
      <c r="M21" s="185"/>
      <c r="N21" s="210"/>
      <c r="O21" s="424">
        <v>0</v>
      </c>
      <c r="P21" s="424"/>
      <c r="Q21" s="424"/>
      <c r="R21" s="171" t="s">
        <v>16</v>
      </c>
      <c r="S21" s="179"/>
      <c r="T21" s="423">
        <f t="shared" si="0"/>
        <v>0</v>
      </c>
      <c r="U21" s="424"/>
      <c r="V21" s="424"/>
      <c r="W21" s="424"/>
      <c r="X21" s="206"/>
      <c r="Y21" s="212"/>
      <c r="Z21" s="424">
        <f>'地域別表'!$M34</f>
        <v>0.535117056856187</v>
      </c>
      <c r="AA21" s="424"/>
      <c r="AB21" s="424"/>
      <c r="AC21" s="165" t="s">
        <v>16</v>
      </c>
      <c r="AD21" s="172"/>
      <c r="AE21" s="423">
        <f t="shared" si="1"/>
        <v>-0.5</v>
      </c>
      <c r="AF21" s="424"/>
      <c r="AG21" s="424"/>
      <c r="AH21" s="424"/>
      <c r="AI21" s="424"/>
      <c r="AJ21" s="568"/>
      <c r="AW21" s="227"/>
      <c r="BA21" s="227"/>
    </row>
    <row r="22" ht="17.25" customHeight="1" thickTop="1">
      <c r="AW22" s="227"/>
    </row>
    <row r="23" spans="1:49" ht="17.25">
      <c r="A23" s="4" t="s">
        <v>210</v>
      </c>
      <c r="AW23" s="227"/>
    </row>
    <row r="24" spans="1:49" ht="14.25" customHeight="1">
      <c r="A24" s="505" t="s">
        <v>11</v>
      </c>
      <c r="B24" s="514"/>
      <c r="C24" s="493" t="s">
        <v>346</v>
      </c>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V24" s="283"/>
      <c r="AW24" s="282"/>
    </row>
    <row r="25" spans="1:49" ht="14.25" customHeight="1">
      <c r="A25" s="514"/>
      <c r="B25" s="514"/>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V25" s="283"/>
      <c r="AW25" s="284"/>
    </row>
    <row r="26" spans="1:36" ht="14.25" customHeight="1">
      <c r="A26" s="514"/>
      <c r="B26" s="514"/>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row>
    <row r="27" spans="1:49" ht="14.25" customHeight="1">
      <c r="A27" s="505" t="s">
        <v>11</v>
      </c>
      <c r="B27" s="514"/>
      <c r="C27" s="515" t="s">
        <v>347</v>
      </c>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6"/>
      <c r="AV27" s="283"/>
      <c r="AW27" s="282"/>
    </row>
    <row r="28" spans="1:49" ht="14.25" customHeight="1">
      <c r="A28" s="505"/>
      <c r="B28" s="514"/>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V28" s="283"/>
      <c r="AW28" s="284"/>
    </row>
    <row r="29" spans="1:36" ht="14.25" customHeight="1">
      <c r="A29" s="514"/>
      <c r="B29" s="514"/>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row>
    <row r="30" spans="2:36" ht="6" customHeight="1" thickBo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31"/>
    </row>
    <row r="31" spans="3:36" ht="17.25" customHeight="1" thickBot="1">
      <c r="C31" s="564" t="s">
        <v>41</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4"/>
      <c r="AJ31" s="14"/>
    </row>
    <row r="32" spans="3:34" ht="17.25" customHeight="1" thickBot="1">
      <c r="C32" s="567"/>
      <c r="D32" s="494"/>
      <c r="E32" s="494"/>
      <c r="F32" s="494"/>
      <c r="G32" s="494"/>
      <c r="H32" s="494"/>
      <c r="I32" s="228"/>
      <c r="J32" s="12"/>
      <c r="K32" s="519">
        <v>9</v>
      </c>
      <c r="L32" s="519"/>
      <c r="M32" s="384" t="s">
        <v>42</v>
      </c>
      <c r="N32" s="358"/>
      <c r="O32" s="358"/>
      <c r="P32" s="358"/>
      <c r="Q32" s="358"/>
      <c r="R32" s="362"/>
      <c r="S32" s="567"/>
      <c r="T32" s="494"/>
      <c r="U32" s="494"/>
      <c r="V32" s="494"/>
      <c r="W32" s="494"/>
      <c r="X32" s="494"/>
      <c r="Y32" s="228"/>
      <c r="Z32" s="360"/>
      <c r="AA32" s="494">
        <v>10</v>
      </c>
      <c r="AB32" s="494"/>
      <c r="AC32" s="117" t="s">
        <v>42</v>
      </c>
      <c r="AD32" s="358"/>
      <c r="AE32" s="358"/>
      <c r="AF32" s="358"/>
      <c r="AG32" s="358"/>
      <c r="AH32" s="362"/>
    </row>
    <row r="33" spans="3:53" ht="17.25" customHeight="1" thickBot="1" thickTop="1">
      <c r="C33" s="511"/>
      <c r="D33" s="512"/>
      <c r="E33" s="512"/>
      <c r="F33" s="512"/>
      <c r="G33" s="512"/>
      <c r="H33" s="512"/>
      <c r="I33" s="471" t="s">
        <v>28</v>
      </c>
      <c r="J33" s="472"/>
      <c r="K33" s="472"/>
      <c r="L33" s="472"/>
      <c r="M33" s="473"/>
      <c r="N33" s="562" t="s">
        <v>29</v>
      </c>
      <c r="O33" s="562"/>
      <c r="P33" s="562"/>
      <c r="Q33" s="562"/>
      <c r="R33" s="563"/>
      <c r="S33" s="511"/>
      <c r="T33" s="512"/>
      <c r="U33" s="512"/>
      <c r="V33" s="512"/>
      <c r="W33" s="512"/>
      <c r="X33" s="512"/>
      <c r="Y33" s="471" t="s">
        <v>28</v>
      </c>
      <c r="Z33" s="472"/>
      <c r="AA33" s="472"/>
      <c r="AB33" s="472"/>
      <c r="AC33" s="473"/>
      <c r="AD33" s="562" t="s">
        <v>29</v>
      </c>
      <c r="AE33" s="562"/>
      <c r="AF33" s="562"/>
      <c r="AG33" s="562"/>
      <c r="AH33" s="563"/>
      <c r="AV33" s="387"/>
      <c r="BA33" s="387"/>
    </row>
    <row r="34" spans="3:56" ht="17.25" customHeight="1">
      <c r="C34" s="455" t="s">
        <v>43</v>
      </c>
      <c r="D34" s="456"/>
      <c r="E34" s="456"/>
      <c r="F34" s="456"/>
      <c r="G34" s="456"/>
      <c r="H34" s="457"/>
      <c r="I34" s="560">
        <v>9.71502590673575</v>
      </c>
      <c r="J34" s="561"/>
      <c r="K34" s="561"/>
      <c r="L34" s="561"/>
      <c r="M34" s="83" t="s">
        <v>31</v>
      </c>
      <c r="N34" s="453">
        <v>7.165109034267912</v>
      </c>
      <c r="O34" s="454"/>
      <c r="P34" s="454"/>
      <c r="Q34" s="454"/>
      <c r="R34" s="362" t="s">
        <v>31</v>
      </c>
      <c r="S34" s="557" t="s">
        <v>43</v>
      </c>
      <c r="T34" s="558"/>
      <c r="U34" s="558"/>
      <c r="V34" s="558"/>
      <c r="W34" s="558"/>
      <c r="X34" s="559"/>
      <c r="Y34" s="560">
        <v>21.1038961038961</v>
      </c>
      <c r="Z34" s="561"/>
      <c r="AA34" s="561"/>
      <c r="AB34" s="561"/>
      <c r="AC34" s="83" t="s">
        <v>31</v>
      </c>
      <c r="AD34" s="463">
        <v>15.825545171339565</v>
      </c>
      <c r="AE34" s="463"/>
      <c r="AF34" s="463"/>
      <c r="AG34" s="463"/>
      <c r="AH34" s="38" t="s">
        <v>31</v>
      </c>
      <c r="AL34" s="227"/>
      <c r="AV34" s="227"/>
      <c r="AW34" s="227"/>
      <c r="AX34" s="227"/>
      <c r="AY34" s="388"/>
      <c r="BA34" s="227"/>
      <c r="BB34" s="227"/>
      <c r="BC34" s="227"/>
      <c r="BD34" s="388"/>
    </row>
    <row r="35" spans="3:55" ht="17.25" customHeight="1">
      <c r="C35" s="518" t="s">
        <v>44</v>
      </c>
      <c r="D35" s="519"/>
      <c r="E35" s="519"/>
      <c r="F35" s="519"/>
      <c r="G35" s="519"/>
      <c r="H35" s="520"/>
      <c r="I35" s="447">
        <v>16.191709844559586</v>
      </c>
      <c r="J35" s="422"/>
      <c r="K35" s="422"/>
      <c r="L35" s="422"/>
      <c r="M35" s="76" t="s">
        <v>31</v>
      </c>
      <c r="N35" s="458">
        <v>12.461059190031152</v>
      </c>
      <c r="O35" s="408"/>
      <c r="P35" s="408"/>
      <c r="Q35" s="408"/>
      <c r="R35" s="35" t="s">
        <v>31</v>
      </c>
      <c r="S35" s="521" t="s">
        <v>45</v>
      </c>
      <c r="T35" s="522"/>
      <c r="U35" s="522"/>
      <c r="V35" s="522"/>
      <c r="W35" s="522"/>
      <c r="X35" s="523"/>
      <c r="Y35" s="447">
        <v>66.23376623376623</v>
      </c>
      <c r="Z35" s="422"/>
      <c r="AA35" s="422"/>
      <c r="AB35" s="422"/>
      <c r="AC35" s="76" t="s">
        <v>31</v>
      </c>
      <c r="AD35" s="408">
        <v>70.52959501557632</v>
      </c>
      <c r="AE35" s="408"/>
      <c r="AF35" s="408"/>
      <c r="AG35" s="408"/>
      <c r="AH35" s="35" t="s">
        <v>31</v>
      </c>
      <c r="AL35" s="227"/>
      <c r="AX35" s="227"/>
      <c r="BC35" s="227"/>
    </row>
    <row r="36" spans="3:53" ht="17.25" customHeight="1">
      <c r="C36" s="460" t="s">
        <v>45</v>
      </c>
      <c r="D36" s="405"/>
      <c r="E36" s="405"/>
      <c r="F36" s="405"/>
      <c r="G36" s="405"/>
      <c r="H36" s="406"/>
      <c r="I36" s="447">
        <v>68.19948186528497</v>
      </c>
      <c r="J36" s="422"/>
      <c r="K36" s="422"/>
      <c r="L36" s="422"/>
      <c r="M36" s="76" t="s">
        <v>31</v>
      </c>
      <c r="N36" s="458">
        <v>73.14641744548287</v>
      </c>
      <c r="O36" s="408"/>
      <c r="P36" s="408"/>
      <c r="Q36" s="408"/>
      <c r="R36" s="35" t="s">
        <v>31</v>
      </c>
      <c r="S36" s="521" t="s">
        <v>46</v>
      </c>
      <c r="T36" s="522"/>
      <c r="U36" s="522"/>
      <c r="V36" s="522"/>
      <c r="W36" s="522"/>
      <c r="X36" s="523"/>
      <c r="Y36" s="447">
        <v>5.3896103896103895</v>
      </c>
      <c r="Z36" s="422"/>
      <c r="AA36" s="422"/>
      <c r="AB36" s="422"/>
      <c r="AC36" s="76" t="s">
        <v>31</v>
      </c>
      <c r="AD36" s="408">
        <v>5.482866043613707</v>
      </c>
      <c r="AE36" s="408"/>
      <c r="AF36" s="408"/>
      <c r="AG36" s="408"/>
      <c r="AH36" s="35" t="s">
        <v>31</v>
      </c>
      <c r="AL36" s="227"/>
      <c r="AV36" s="387"/>
      <c r="BA36" s="387"/>
    </row>
    <row r="37" spans="3:56" ht="17.25" customHeight="1" thickBot="1">
      <c r="C37" s="518" t="s">
        <v>47</v>
      </c>
      <c r="D37" s="519"/>
      <c r="E37" s="519"/>
      <c r="F37" s="519"/>
      <c r="G37" s="519"/>
      <c r="H37" s="520"/>
      <c r="I37" s="447">
        <v>2.7202072538860103</v>
      </c>
      <c r="J37" s="422"/>
      <c r="K37" s="422"/>
      <c r="L37" s="422"/>
      <c r="M37" s="76" t="s">
        <v>31</v>
      </c>
      <c r="N37" s="458">
        <v>4.361370716510903</v>
      </c>
      <c r="O37" s="408"/>
      <c r="P37" s="408"/>
      <c r="Q37" s="408"/>
      <c r="R37" s="35" t="s">
        <v>31</v>
      </c>
      <c r="S37" s="506" t="s">
        <v>48</v>
      </c>
      <c r="T37" s="507"/>
      <c r="U37" s="507"/>
      <c r="V37" s="507"/>
      <c r="W37" s="507"/>
      <c r="X37" s="508"/>
      <c r="Y37" s="432">
        <v>7.2727272727272725</v>
      </c>
      <c r="Z37" s="433"/>
      <c r="AA37" s="433"/>
      <c r="AB37" s="433"/>
      <c r="AC37" s="249" t="s">
        <v>31</v>
      </c>
      <c r="AD37" s="510">
        <v>8.161993769470405</v>
      </c>
      <c r="AE37" s="510"/>
      <c r="AF37" s="510"/>
      <c r="AG37" s="510"/>
      <c r="AH37" s="361" t="s">
        <v>31</v>
      </c>
      <c r="AL37" s="227"/>
      <c r="AV37" s="227"/>
      <c r="AW37" s="227"/>
      <c r="AX37" s="227"/>
      <c r="AY37" s="388"/>
      <c r="BA37" s="227"/>
      <c r="BB37" s="227"/>
      <c r="BC37" s="227"/>
      <c r="BD37" s="388"/>
    </row>
    <row r="38" spans="3:54" ht="17.25" customHeight="1">
      <c r="C38" s="460" t="s">
        <v>46</v>
      </c>
      <c r="D38" s="405"/>
      <c r="E38" s="405"/>
      <c r="F38" s="405"/>
      <c r="G38" s="405"/>
      <c r="H38" s="406"/>
      <c r="I38" s="447">
        <v>3.173575129533679</v>
      </c>
      <c r="J38" s="422"/>
      <c r="K38" s="422"/>
      <c r="L38" s="422"/>
      <c r="M38" s="76" t="s">
        <v>31</v>
      </c>
      <c r="N38" s="458">
        <v>2.866043613707165</v>
      </c>
      <c r="O38" s="408"/>
      <c r="P38" s="408"/>
      <c r="Q38" s="408"/>
      <c r="R38" s="35" t="s">
        <v>31</v>
      </c>
      <c r="S38" s="12"/>
      <c r="T38" s="12"/>
      <c r="U38" s="12"/>
      <c r="V38" s="12"/>
      <c r="W38" s="12"/>
      <c r="X38" s="12"/>
      <c r="Y38" s="12"/>
      <c r="Z38" s="12"/>
      <c r="AA38" s="12"/>
      <c r="AB38" s="12"/>
      <c r="AC38" s="12"/>
      <c r="AD38" s="12"/>
      <c r="AE38" s="12"/>
      <c r="AF38" s="12"/>
      <c r="AG38" s="12"/>
      <c r="AH38" s="12"/>
      <c r="AX38" s="227"/>
      <c r="BB38" s="227"/>
    </row>
    <row r="39" spans="3:34" ht="17.25" customHeight="1" thickBot="1">
      <c r="C39" s="511" t="s">
        <v>48</v>
      </c>
      <c r="D39" s="512"/>
      <c r="E39" s="512"/>
      <c r="F39" s="512"/>
      <c r="G39" s="512"/>
      <c r="H39" s="513"/>
      <c r="I39" s="432">
        <v>0</v>
      </c>
      <c r="J39" s="433"/>
      <c r="K39" s="433"/>
      <c r="L39" s="433"/>
      <c r="M39" s="249" t="s">
        <v>31</v>
      </c>
      <c r="N39" s="509">
        <v>0</v>
      </c>
      <c r="O39" s="510"/>
      <c r="P39" s="510"/>
      <c r="Q39" s="510"/>
      <c r="R39" s="361" t="s">
        <v>31</v>
      </c>
      <c r="S39" s="12"/>
      <c r="T39" s="12"/>
      <c r="U39" s="12"/>
      <c r="V39" s="12"/>
      <c r="W39" s="12"/>
      <c r="X39" s="12"/>
      <c r="Y39" s="12"/>
      <c r="Z39" s="12"/>
      <c r="AA39" s="12"/>
      <c r="AB39" s="12"/>
      <c r="AC39" s="12"/>
      <c r="AD39" s="12"/>
      <c r="AE39" s="12"/>
      <c r="AF39" s="12"/>
      <c r="AG39" s="12"/>
      <c r="AH39" s="12"/>
    </row>
    <row r="40" spans="3:35" s="15" customFormat="1" ht="17.25" customHeight="1">
      <c r="C40" s="517" t="s">
        <v>212</v>
      </c>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7"/>
      <c r="AI40" s="517"/>
    </row>
    <row r="41" spans="3:35" s="15" customFormat="1" ht="17.25" customHeight="1">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row>
    <row r="42" spans="48:49" ht="12" customHeight="1">
      <c r="AV42" s="283"/>
      <c r="AW42" s="282"/>
    </row>
    <row r="43" spans="1:49" ht="17.25">
      <c r="A43" s="4" t="s">
        <v>211</v>
      </c>
      <c r="AV43" s="283"/>
      <c r="AW43" s="389"/>
    </row>
    <row r="44" spans="1:36" ht="20.25" customHeight="1">
      <c r="A44" s="505" t="s">
        <v>49</v>
      </c>
      <c r="B44" s="505"/>
      <c r="C44" s="515" t="s">
        <v>348</v>
      </c>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6"/>
      <c r="AJ44" s="516"/>
    </row>
    <row r="45" spans="1:36" ht="20.25" customHeight="1">
      <c r="A45" s="505"/>
      <c r="B45" s="505"/>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row>
    <row r="46" spans="1:36" ht="2.25" customHeight="1">
      <c r="A46" s="505"/>
      <c r="B46" s="505"/>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row>
    <row r="47" spans="1:54" s="13" customFormat="1" ht="34.5" customHeight="1">
      <c r="A47" s="505" t="s">
        <v>49</v>
      </c>
      <c r="B47" s="505"/>
      <c r="C47" s="493" t="s">
        <v>349</v>
      </c>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V47" s="388"/>
      <c r="AW47" s="388"/>
      <c r="AX47" s="388"/>
      <c r="AY47" s="388"/>
      <c r="AZ47" s="388"/>
      <c r="BA47" s="388"/>
      <c r="BB47" s="388"/>
    </row>
    <row r="48" spans="1:2" s="13" customFormat="1" ht="9" customHeight="1" thickBot="1">
      <c r="A48" s="505"/>
      <c r="B48" s="505"/>
    </row>
    <row r="49" spans="3:34" s="13" customFormat="1" ht="14.25" customHeight="1" thickTop="1">
      <c r="C49" s="530" t="s">
        <v>290</v>
      </c>
      <c r="D49" s="531"/>
      <c r="E49" s="531"/>
      <c r="F49" s="531"/>
      <c r="G49" s="531"/>
      <c r="H49" s="531"/>
      <c r="I49" s="531"/>
      <c r="J49" s="532"/>
      <c r="K49" s="538" t="s">
        <v>50</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49" s="13" customFormat="1" ht="13.5" customHeight="1">
      <c r="C50" s="533"/>
      <c r="D50" s="534"/>
      <c r="E50" s="534"/>
      <c r="F50" s="534"/>
      <c r="G50" s="534"/>
      <c r="H50" s="534"/>
      <c r="I50" s="534"/>
      <c r="J50" s="535"/>
      <c r="K50" s="536" t="s">
        <v>291</v>
      </c>
      <c r="L50" s="536"/>
      <c r="M50" s="536"/>
      <c r="N50" s="537"/>
      <c r="O50" s="551" t="s">
        <v>51</v>
      </c>
      <c r="P50" s="552"/>
      <c r="Q50" s="552"/>
      <c r="R50" s="553"/>
      <c r="S50" s="554" t="s">
        <v>214</v>
      </c>
      <c r="T50" s="555"/>
      <c r="U50" s="555"/>
      <c r="V50" s="556"/>
      <c r="W50" s="524" t="s">
        <v>205</v>
      </c>
      <c r="X50" s="546"/>
      <c r="Y50" s="546"/>
      <c r="Z50" s="547"/>
      <c r="AA50" s="524" t="s">
        <v>52</v>
      </c>
      <c r="AB50" s="525"/>
      <c r="AC50" s="525"/>
      <c r="AD50" s="525"/>
      <c r="AE50" s="524" t="s">
        <v>48</v>
      </c>
      <c r="AF50" s="525"/>
      <c r="AG50" s="525"/>
      <c r="AH50" s="526"/>
      <c r="AV50" s="283"/>
      <c r="AW50" s="390"/>
    </row>
    <row r="51" spans="3:49" s="13" customFormat="1" ht="14.25" thickBot="1">
      <c r="C51" s="533"/>
      <c r="D51" s="534"/>
      <c r="E51" s="534"/>
      <c r="F51" s="534"/>
      <c r="G51" s="534"/>
      <c r="H51" s="534"/>
      <c r="I51" s="534"/>
      <c r="J51" s="535"/>
      <c r="K51" s="541" t="s">
        <v>292</v>
      </c>
      <c r="L51" s="541"/>
      <c r="M51" s="541"/>
      <c r="N51" s="542"/>
      <c r="O51" s="543" t="s">
        <v>53</v>
      </c>
      <c r="P51" s="544"/>
      <c r="Q51" s="544"/>
      <c r="R51" s="545"/>
      <c r="S51" s="543" t="s">
        <v>215</v>
      </c>
      <c r="T51" s="544"/>
      <c r="U51" s="544"/>
      <c r="V51" s="545"/>
      <c r="W51" s="548" t="s">
        <v>206</v>
      </c>
      <c r="X51" s="549"/>
      <c r="Y51" s="549"/>
      <c r="Z51" s="550"/>
      <c r="AA51" s="527"/>
      <c r="AB51" s="528"/>
      <c r="AC51" s="528"/>
      <c r="AD51" s="528"/>
      <c r="AE51" s="527"/>
      <c r="AF51" s="528"/>
      <c r="AG51" s="528"/>
      <c r="AH51" s="529"/>
      <c r="AV51" s="283"/>
      <c r="AW51" s="391"/>
    </row>
    <row r="52" spans="3:34" ht="15.75" customHeight="1">
      <c r="C52" s="482" t="s">
        <v>287</v>
      </c>
      <c r="D52" s="483"/>
      <c r="E52" s="483"/>
      <c r="F52" s="484">
        <v>3.6661384046487058</v>
      </c>
      <c r="G52" s="485"/>
      <c r="H52" s="485"/>
      <c r="I52" s="302" t="s">
        <v>31</v>
      </c>
      <c r="J52" s="303"/>
      <c r="K52" s="484">
        <v>11.403508771929824</v>
      </c>
      <c r="L52" s="485"/>
      <c r="M52" s="485"/>
      <c r="N52" s="304" t="s">
        <v>31</v>
      </c>
      <c r="O52" s="492">
        <v>16.666666666666664</v>
      </c>
      <c r="P52" s="485"/>
      <c r="Q52" s="485"/>
      <c r="R52" s="304" t="s">
        <v>31</v>
      </c>
      <c r="S52" s="492">
        <v>22.807017543859647</v>
      </c>
      <c r="T52" s="485"/>
      <c r="U52" s="485"/>
      <c r="V52" s="304" t="s">
        <v>31</v>
      </c>
      <c r="W52" s="492">
        <v>24.561403508771928</v>
      </c>
      <c r="X52" s="485"/>
      <c r="Y52" s="485"/>
      <c r="Z52" s="304" t="s">
        <v>31</v>
      </c>
      <c r="AA52" s="492">
        <v>24.561403508771928</v>
      </c>
      <c r="AB52" s="485"/>
      <c r="AC52" s="485"/>
      <c r="AD52" s="305" t="s">
        <v>31</v>
      </c>
      <c r="AE52" s="492">
        <v>0</v>
      </c>
      <c r="AF52" s="485"/>
      <c r="AG52" s="485"/>
      <c r="AH52" s="306" t="s">
        <v>31</v>
      </c>
    </row>
    <row r="53" spans="3:51" ht="13.5">
      <c r="C53" s="486" t="s">
        <v>288</v>
      </c>
      <c r="D53" s="487"/>
      <c r="E53" s="487"/>
      <c r="F53" s="488">
        <v>2.835869922259936</v>
      </c>
      <c r="G53" s="481"/>
      <c r="H53" s="481"/>
      <c r="I53" s="347" t="s">
        <v>31</v>
      </c>
      <c r="J53" s="281"/>
      <c r="K53" s="488">
        <v>16.94915254237288</v>
      </c>
      <c r="L53" s="481"/>
      <c r="M53" s="481"/>
      <c r="N53" s="348" t="s">
        <v>31</v>
      </c>
      <c r="O53" s="480">
        <v>11.864406779661017</v>
      </c>
      <c r="P53" s="481"/>
      <c r="Q53" s="481"/>
      <c r="R53" s="348" t="s">
        <v>31</v>
      </c>
      <c r="S53" s="480">
        <v>23.728813559322035</v>
      </c>
      <c r="T53" s="481"/>
      <c r="U53" s="481"/>
      <c r="V53" s="348" t="s">
        <v>31</v>
      </c>
      <c r="W53" s="480">
        <v>32.20338983050847</v>
      </c>
      <c r="X53" s="481"/>
      <c r="Y53" s="481"/>
      <c r="Z53" s="348" t="s">
        <v>31</v>
      </c>
      <c r="AA53" s="480">
        <v>15.254237288135593</v>
      </c>
      <c r="AB53" s="481"/>
      <c r="AC53" s="481"/>
      <c r="AD53" s="349" t="s">
        <v>31</v>
      </c>
      <c r="AE53" s="480">
        <v>0</v>
      </c>
      <c r="AF53" s="481"/>
      <c r="AG53" s="481"/>
      <c r="AH53" s="350" t="s">
        <v>31</v>
      </c>
      <c r="AV53" s="13"/>
      <c r="AW53" s="13"/>
      <c r="AX53" s="13"/>
      <c r="AY53" s="13"/>
    </row>
    <row r="54" spans="3:51" ht="14.25" thickBot="1">
      <c r="C54" s="489" t="s">
        <v>289</v>
      </c>
      <c r="D54" s="490"/>
      <c r="E54" s="490"/>
      <c r="F54" s="491">
        <v>4.143862392494136</v>
      </c>
      <c r="G54" s="479"/>
      <c r="H54" s="479"/>
      <c r="I54" s="351" t="s">
        <v>31</v>
      </c>
      <c r="J54" s="352"/>
      <c r="K54" s="491">
        <v>8.035714285714286</v>
      </c>
      <c r="L54" s="479"/>
      <c r="M54" s="479"/>
      <c r="N54" s="353" t="s">
        <v>31</v>
      </c>
      <c r="O54" s="478">
        <v>15.178571428571427</v>
      </c>
      <c r="P54" s="479"/>
      <c r="Q54" s="479"/>
      <c r="R54" s="353" t="s">
        <v>31</v>
      </c>
      <c r="S54" s="478">
        <v>28.57142857142857</v>
      </c>
      <c r="T54" s="479"/>
      <c r="U54" s="479"/>
      <c r="V54" s="353" t="s">
        <v>31</v>
      </c>
      <c r="W54" s="478">
        <v>24.107142857142858</v>
      </c>
      <c r="X54" s="479"/>
      <c r="Y54" s="479"/>
      <c r="Z54" s="353" t="s">
        <v>31</v>
      </c>
      <c r="AA54" s="478">
        <v>24.107142857142858</v>
      </c>
      <c r="AB54" s="479"/>
      <c r="AC54" s="479"/>
      <c r="AD54" s="354" t="s">
        <v>31</v>
      </c>
      <c r="AE54" s="478">
        <v>0</v>
      </c>
      <c r="AF54" s="479"/>
      <c r="AG54" s="479"/>
      <c r="AH54" s="355" t="s">
        <v>31</v>
      </c>
      <c r="AV54" s="13"/>
      <c r="AW54" s="13"/>
      <c r="AX54" s="13"/>
      <c r="AY54" s="13"/>
    </row>
    <row r="55" spans="48:51" ht="14.25" thickTop="1">
      <c r="AV55" s="13"/>
      <c r="AW55" s="13"/>
      <c r="AX55" s="13"/>
      <c r="AY55" s="13"/>
    </row>
    <row r="56" spans="48:52" ht="13.5">
      <c r="AV56" s="13"/>
      <c r="AW56" s="13"/>
      <c r="AX56" s="13"/>
      <c r="AY56" s="13"/>
      <c r="AZ56" s="388"/>
    </row>
    <row r="60" spans="48:51" ht="13.5">
      <c r="AV60" s="388"/>
      <c r="AW60" s="388"/>
      <c r="AX60" s="388"/>
      <c r="AY60" s="388"/>
    </row>
  </sheetData>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AE16:AJ16"/>
    <mergeCell ref="AE17:AJ17"/>
    <mergeCell ref="O15:Q15"/>
    <mergeCell ref="T17:W17"/>
    <mergeCell ref="O20:Q20"/>
    <mergeCell ref="AE15:AJ15"/>
    <mergeCell ref="O21:Q21"/>
    <mergeCell ref="Z19:AB19"/>
    <mergeCell ref="Z16:AB16"/>
    <mergeCell ref="Z17:AB17"/>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3:AK41"/>
  <sheetViews>
    <sheetView view="pageBreakPreview" zoomScale="60" workbookViewId="0" topLeftCell="A1">
      <selection activeCell="AA46" sqref="AA4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6"/>
      <c r="D4" s="69"/>
      <c r="E4" s="69"/>
      <c r="F4" s="69"/>
      <c r="G4" s="69"/>
      <c r="H4" s="69"/>
      <c r="I4" s="69"/>
      <c r="J4" s="69"/>
      <c r="K4" s="471" t="s">
        <v>55</v>
      </c>
      <c r="L4" s="472"/>
      <c r="M4" s="472"/>
      <c r="N4" s="472"/>
      <c r="O4" s="472"/>
      <c r="P4" s="472"/>
      <c r="Q4" s="472"/>
      <c r="R4" s="473"/>
      <c r="S4" s="449" t="s">
        <v>56</v>
      </c>
      <c r="T4" s="449"/>
      <c r="U4" s="449"/>
      <c r="V4" s="449"/>
      <c r="W4" s="449"/>
      <c r="X4" s="449"/>
      <c r="Y4" s="449"/>
      <c r="Z4" s="452"/>
      <c r="AA4" s="449" t="s">
        <v>57</v>
      </c>
      <c r="AB4" s="449"/>
      <c r="AC4" s="449"/>
      <c r="AD4" s="449"/>
      <c r="AE4" s="449"/>
      <c r="AF4" s="449"/>
      <c r="AG4" s="449"/>
      <c r="AH4" s="450"/>
    </row>
    <row r="5" spans="3:34" ht="18.75" customHeight="1">
      <c r="C5" s="572" t="s">
        <v>15</v>
      </c>
      <c r="D5" s="573"/>
      <c r="E5" s="573"/>
      <c r="F5" s="573"/>
      <c r="G5" s="573"/>
      <c r="H5" s="573"/>
      <c r="I5" s="573"/>
      <c r="J5" s="573"/>
      <c r="K5" s="560">
        <v>1.34138612354187</v>
      </c>
      <c r="L5" s="574"/>
      <c r="M5" s="574"/>
      <c r="N5" s="574"/>
      <c r="O5" s="574"/>
      <c r="P5" s="574"/>
      <c r="Q5" s="82" t="s">
        <v>16</v>
      </c>
      <c r="R5" s="83"/>
      <c r="S5" s="463">
        <v>0.575390140617902</v>
      </c>
      <c r="T5" s="463"/>
      <c r="U5" s="463"/>
      <c r="V5" s="463"/>
      <c r="W5" s="463"/>
      <c r="X5" s="463"/>
      <c r="Y5" s="33" t="s">
        <v>16</v>
      </c>
      <c r="Z5" s="115"/>
      <c r="AA5" s="463">
        <f>ROUND(K5,1)-ROUND(S5,1)</f>
        <v>0.7000000000000001</v>
      </c>
      <c r="AB5" s="463"/>
      <c r="AC5" s="463"/>
      <c r="AD5" s="463"/>
      <c r="AE5" s="463"/>
      <c r="AF5" s="463"/>
      <c r="AG5" s="33"/>
      <c r="AH5" s="38"/>
    </row>
    <row r="6" spans="3:34" ht="18.75" customHeight="1">
      <c r="C6" s="460" t="s">
        <v>17</v>
      </c>
      <c r="D6" s="405"/>
      <c r="E6" s="405"/>
      <c r="F6" s="405"/>
      <c r="G6" s="405"/>
      <c r="H6" s="405"/>
      <c r="I6" s="405"/>
      <c r="J6" s="405"/>
      <c r="K6" s="447">
        <v>3.4205812442135604</v>
      </c>
      <c r="L6" s="422"/>
      <c r="M6" s="422"/>
      <c r="N6" s="422"/>
      <c r="O6" s="422"/>
      <c r="P6" s="422"/>
      <c r="Q6" s="73" t="s">
        <v>16</v>
      </c>
      <c r="R6" s="76"/>
      <c r="S6" s="408">
        <v>1.48666658624913</v>
      </c>
      <c r="T6" s="408"/>
      <c r="U6" s="408"/>
      <c r="V6" s="408"/>
      <c r="W6" s="408"/>
      <c r="X6" s="408"/>
      <c r="Y6" s="8" t="s">
        <v>16</v>
      </c>
      <c r="Z6" s="9"/>
      <c r="AA6" s="408">
        <f aca="true" t="shared" si="0" ref="AA6:AA14">ROUND(K6,1)-ROUND(S6,1)</f>
        <v>1.9</v>
      </c>
      <c r="AB6" s="408"/>
      <c r="AC6" s="408"/>
      <c r="AD6" s="408"/>
      <c r="AE6" s="408"/>
      <c r="AF6" s="408"/>
      <c r="AG6" s="8"/>
      <c r="AH6" s="35"/>
    </row>
    <row r="7" spans="3:34" ht="18.75" customHeight="1">
      <c r="C7" s="460" t="s">
        <v>18</v>
      </c>
      <c r="D7" s="405"/>
      <c r="E7" s="405"/>
      <c r="F7" s="405"/>
      <c r="G7" s="405"/>
      <c r="H7" s="405"/>
      <c r="I7" s="405"/>
      <c r="J7" s="405"/>
      <c r="K7" s="447">
        <v>2.80155921804561</v>
      </c>
      <c r="L7" s="422"/>
      <c r="M7" s="422"/>
      <c r="N7" s="422"/>
      <c r="O7" s="422"/>
      <c r="P7" s="422"/>
      <c r="Q7" s="73" t="s">
        <v>16</v>
      </c>
      <c r="R7" s="76"/>
      <c r="S7" s="408">
        <v>3.1361823700033495</v>
      </c>
      <c r="T7" s="408"/>
      <c r="U7" s="408"/>
      <c r="V7" s="408"/>
      <c r="W7" s="408"/>
      <c r="X7" s="408"/>
      <c r="Y7" s="8" t="s">
        <v>16</v>
      </c>
      <c r="Z7" s="9"/>
      <c r="AA7" s="408">
        <f t="shared" si="0"/>
        <v>-0.30000000000000027</v>
      </c>
      <c r="AB7" s="408"/>
      <c r="AC7" s="408"/>
      <c r="AD7" s="408"/>
      <c r="AE7" s="408"/>
      <c r="AF7" s="408"/>
      <c r="AG7" s="8"/>
      <c r="AH7" s="35"/>
    </row>
    <row r="8" spans="3:34" ht="18.75" customHeight="1">
      <c r="C8" s="460" t="s">
        <v>19</v>
      </c>
      <c r="D8" s="405"/>
      <c r="E8" s="405"/>
      <c r="F8" s="405"/>
      <c r="G8" s="405"/>
      <c r="H8" s="405"/>
      <c r="I8" s="405"/>
      <c r="J8" s="405"/>
      <c r="K8" s="447">
        <v>1.28137263851234</v>
      </c>
      <c r="L8" s="422"/>
      <c r="M8" s="422"/>
      <c r="N8" s="422"/>
      <c r="O8" s="422"/>
      <c r="P8" s="422"/>
      <c r="Q8" s="73" t="s">
        <v>16</v>
      </c>
      <c r="R8" s="76"/>
      <c r="S8" s="408">
        <v>1.2759904890902298</v>
      </c>
      <c r="T8" s="408"/>
      <c r="U8" s="408"/>
      <c r="V8" s="408"/>
      <c r="W8" s="408"/>
      <c r="X8" s="408"/>
      <c r="Y8" s="8" t="s">
        <v>16</v>
      </c>
      <c r="Z8" s="9"/>
      <c r="AA8" s="408">
        <f t="shared" si="0"/>
        <v>0</v>
      </c>
      <c r="AB8" s="408"/>
      <c r="AC8" s="408"/>
      <c r="AD8" s="408"/>
      <c r="AE8" s="408"/>
      <c r="AF8" s="408"/>
      <c r="AG8" s="8"/>
      <c r="AH8" s="35"/>
    </row>
    <row r="9" spans="3:34" ht="18.75" customHeight="1">
      <c r="C9" s="460" t="s">
        <v>20</v>
      </c>
      <c r="D9" s="405"/>
      <c r="E9" s="405"/>
      <c r="F9" s="405"/>
      <c r="G9" s="405"/>
      <c r="H9" s="405"/>
      <c r="I9" s="405"/>
      <c r="J9" s="405"/>
      <c r="K9" s="447">
        <v>0.918823624467842</v>
      </c>
      <c r="L9" s="422"/>
      <c r="M9" s="422"/>
      <c r="N9" s="422"/>
      <c r="O9" s="422"/>
      <c r="P9" s="422"/>
      <c r="Q9" s="73" t="s">
        <v>16</v>
      </c>
      <c r="R9" s="76"/>
      <c r="S9" s="408">
        <v>0.460728656030148</v>
      </c>
      <c r="T9" s="408"/>
      <c r="U9" s="408"/>
      <c r="V9" s="408"/>
      <c r="W9" s="408"/>
      <c r="X9" s="408"/>
      <c r="Y9" s="8" t="s">
        <v>16</v>
      </c>
      <c r="Z9" s="9"/>
      <c r="AA9" s="408">
        <f t="shared" si="0"/>
        <v>0.4</v>
      </c>
      <c r="AB9" s="408"/>
      <c r="AC9" s="408"/>
      <c r="AD9" s="408"/>
      <c r="AE9" s="408"/>
      <c r="AF9" s="408"/>
      <c r="AG9" s="8"/>
      <c r="AH9" s="35"/>
    </row>
    <row r="10" spans="3:34" ht="18.75" customHeight="1" thickBot="1">
      <c r="C10" s="577" t="s">
        <v>21</v>
      </c>
      <c r="D10" s="444"/>
      <c r="E10" s="444"/>
      <c r="F10" s="444"/>
      <c r="G10" s="444"/>
      <c r="H10" s="444"/>
      <c r="I10" s="444"/>
      <c r="J10" s="444"/>
      <c r="K10" s="575">
        <v>0.971411965329471</v>
      </c>
      <c r="L10" s="576"/>
      <c r="M10" s="576"/>
      <c r="N10" s="576"/>
      <c r="O10" s="576"/>
      <c r="P10" s="576"/>
      <c r="Q10" s="77" t="s">
        <v>16</v>
      </c>
      <c r="R10" s="78"/>
      <c r="S10" s="465">
        <v>2.67384702672655</v>
      </c>
      <c r="T10" s="465"/>
      <c r="U10" s="465"/>
      <c r="V10" s="465"/>
      <c r="W10" s="465"/>
      <c r="X10" s="465"/>
      <c r="Y10" s="34" t="s">
        <v>16</v>
      </c>
      <c r="Z10" s="116"/>
      <c r="AA10" s="465">
        <f t="shared" si="0"/>
        <v>-1.7000000000000002</v>
      </c>
      <c r="AB10" s="465"/>
      <c r="AC10" s="465"/>
      <c r="AD10" s="465"/>
      <c r="AE10" s="465"/>
      <c r="AF10" s="465"/>
      <c r="AG10" s="34"/>
      <c r="AH10" s="118"/>
    </row>
    <row r="11" spans="3:34" ht="18.75" customHeight="1" thickBot="1" thickTop="1">
      <c r="C11" s="466" t="s">
        <v>22</v>
      </c>
      <c r="D11" s="467"/>
      <c r="E11" s="467"/>
      <c r="F11" s="467"/>
      <c r="G11" s="467"/>
      <c r="H11" s="467"/>
      <c r="I11" s="467"/>
      <c r="J11" s="467"/>
      <c r="K11" s="434">
        <v>1.86379289307238</v>
      </c>
      <c r="L11" s="435"/>
      <c r="M11" s="435"/>
      <c r="N11" s="435"/>
      <c r="O11" s="435"/>
      <c r="P11" s="435"/>
      <c r="Q11" s="80" t="s">
        <v>16</v>
      </c>
      <c r="R11" s="81"/>
      <c r="S11" s="413">
        <v>1.2365583817778</v>
      </c>
      <c r="T11" s="413"/>
      <c r="U11" s="413"/>
      <c r="V11" s="413"/>
      <c r="W11" s="413"/>
      <c r="X11" s="413"/>
      <c r="Y11" s="79" t="s">
        <v>16</v>
      </c>
      <c r="Z11" s="385"/>
      <c r="AA11" s="413">
        <f t="shared" si="0"/>
        <v>0.7</v>
      </c>
      <c r="AB11" s="413"/>
      <c r="AC11" s="413"/>
      <c r="AD11" s="413"/>
      <c r="AE11" s="413"/>
      <c r="AF11" s="413"/>
      <c r="AG11" s="79"/>
      <c r="AH11" s="359"/>
    </row>
    <row r="12" spans="3:34" ht="18.75" customHeight="1" thickTop="1">
      <c r="C12" s="572" t="s">
        <v>23</v>
      </c>
      <c r="D12" s="573"/>
      <c r="E12" s="573"/>
      <c r="F12" s="573"/>
      <c r="G12" s="573"/>
      <c r="H12" s="573"/>
      <c r="I12" s="573"/>
      <c r="J12" s="573"/>
      <c r="K12" s="560">
        <v>0.553860405697531</v>
      </c>
      <c r="L12" s="561"/>
      <c r="M12" s="561"/>
      <c r="N12" s="561"/>
      <c r="O12" s="561"/>
      <c r="P12" s="561"/>
      <c r="Q12" s="82" t="s">
        <v>16</v>
      </c>
      <c r="R12" s="83"/>
      <c r="S12" s="463">
        <v>0.462860183437676</v>
      </c>
      <c r="T12" s="463"/>
      <c r="U12" s="463"/>
      <c r="V12" s="463"/>
      <c r="W12" s="463"/>
      <c r="X12" s="463"/>
      <c r="Y12" s="33" t="s">
        <v>16</v>
      </c>
      <c r="Z12" s="115"/>
      <c r="AA12" s="463">
        <f t="shared" si="0"/>
        <v>0.09999999999999998</v>
      </c>
      <c r="AB12" s="463"/>
      <c r="AC12" s="463"/>
      <c r="AD12" s="463"/>
      <c r="AE12" s="463"/>
      <c r="AF12" s="463"/>
      <c r="AG12" s="33"/>
      <c r="AH12" s="38"/>
    </row>
    <row r="13" spans="3:34" ht="18.75" customHeight="1" thickBot="1">
      <c r="C13" s="518" t="s">
        <v>24</v>
      </c>
      <c r="D13" s="519"/>
      <c r="E13" s="519"/>
      <c r="F13" s="519"/>
      <c r="G13" s="519"/>
      <c r="H13" s="519"/>
      <c r="I13" s="519"/>
      <c r="J13" s="519"/>
      <c r="K13" s="575">
        <v>0.32739583762411</v>
      </c>
      <c r="L13" s="576"/>
      <c r="M13" s="576"/>
      <c r="N13" s="576"/>
      <c r="O13" s="576"/>
      <c r="P13" s="576"/>
      <c r="Q13" s="77" t="s">
        <v>16</v>
      </c>
      <c r="R13" s="78"/>
      <c r="S13" s="465">
        <v>1.69436342685207</v>
      </c>
      <c r="T13" s="465"/>
      <c r="U13" s="465"/>
      <c r="V13" s="465"/>
      <c r="W13" s="465"/>
      <c r="X13" s="465"/>
      <c r="Y13" s="34" t="s">
        <v>16</v>
      </c>
      <c r="Z13" s="116"/>
      <c r="AA13" s="465">
        <f t="shared" si="0"/>
        <v>-1.4</v>
      </c>
      <c r="AB13" s="465"/>
      <c r="AC13" s="465"/>
      <c r="AD13" s="465"/>
      <c r="AE13" s="465"/>
      <c r="AF13" s="465"/>
      <c r="AG13" s="34"/>
      <c r="AH13" s="118"/>
    </row>
    <row r="14" spans="3:34" ht="18.75" customHeight="1" thickBot="1" thickTop="1">
      <c r="C14" s="466" t="s">
        <v>25</v>
      </c>
      <c r="D14" s="467"/>
      <c r="E14" s="467"/>
      <c r="F14" s="467"/>
      <c r="G14" s="467"/>
      <c r="H14" s="467"/>
      <c r="I14" s="467"/>
      <c r="J14" s="467"/>
      <c r="K14" s="434">
        <v>1.3349697913967002</v>
      </c>
      <c r="L14" s="435"/>
      <c r="M14" s="435"/>
      <c r="N14" s="435"/>
      <c r="O14" s="435"/>
      <c r="P14" s="435"/>
      <c r="Q14" s="80" t="s">
        <v>16</v>
      </c>
      <c r="R14" s="81"/>
      <c r="S14" s="413">
        <v>1.06942104155954</v>
      </c>
      <c r="T14" s="413"/>
      <c r="U14" s="413"/>
      <c r="V14" s="413"/>
      <c r="W14" s="413"/>
      <c r="X14" s="413"/>
      <c r="Y14" s="79" t="s">
        <v>16</v>
      </c>
      <c r="Z14" s="385"/>
      <c r="AA14" s="413">
        <f t="shared" si="0"/>
        <v>0.19999999999999996</v>
      </c>
      <c r="AB14" s="413"/>
      <c r="AC14" s="413"/>
      <c r="AD14" s="413"/>
      <c r="AE14" s="413"/>
      <c r="AF14" s="413"/>
      <c r="AG14" s="79"/>
      <c r="AH14" s="359"/>
    </row>
    <row r="15" ht="14.25" thickTop="1"/>
    <row r="16" ht="14.25" thickBot="1">
      <c r="A16" s="1" t="s">
        <v>58</v>
      </c>
    </row>
    <row r="17" spans="3:37" ht="17.25" customHeight="1" thickBot="1">
      <c r="C17" s="578"/>
      <c r="D17" s="579"/>
      <c r="E17" s="579"/>
      <c r="F17" s="579"/>
      <c r="G17" s="580"/>
      <c r="H17" s="567" t="s">
        <v>26</v>
      </c>
      <c r="I17" s="494"/>
      <c r="J17" s="494"/>
      <c r="K17" s="494"/>
      <c r="L17" s="494"/>
      <c r="M17" s="456"/>
      <c r="N17" s="456"/>
      <c r="O17" s="456"/>
      <c r="P17" s="456"/>
      <c r="Q17" s="456"/>
      <c r="R17" s="456"/>
      <c r="S17" s="456"/>
      <c r="T17" s="456"/>
      <c r="U17" s="456"/>
      <c r="V17" s="584"/>
      <c r="W17" s="494" t="s">
        <v>27</v>
      </c>
      <c r="X17" s="494"/>
      <c r="Y17" s="494"/>
      <c r="Z17" s="494"/>
      <c r="AA17" s="494"/>
      <c r="AB17" s="456"/>
      <c r="AC17" s="456"/>
      <c r="AD17" s="456"/>
      <c r="AE17" s="456"/>
      <c r="AF17" s="456"/>
      <c r="AG17" s="456"/>
      <c r="AH17" s="456"/>
      <c r="AI17" s="456"/>
      <c r="AJ17" s="456"/>
      <c r="AK17" s="584"/>
    </row>
    <row r="18" spans="3:37" ht="17.25" customHeight="1" thickBot="1" thickTop="1">
      <c r="C18" s="581"/>
      <c r="D18" s="582"/>
      <c r="E18" s="582"/>
      <c r="F18" s="582"/>
      <c r="G18" s="583"/>
      <c r="H18" s="471" t="s">
        <v>28</v>
      </c>
      <c r="I18" s="472"/>
      <c r="J18" s="472"/>
      <c r="K18" s="472"/>
      <c r="L18" s="473"/>
      <c r="M18" s="512" t="s">
        <v>59</v>
      </c>
      <c r="N18" s="512"/>
      <c r="O18" s="512"/>
      <c r="P18" s="512"/>
      <c r="Q18" s="585"/>
      <c r="R18" s="586" t="s">
        <v>57</v>
      </c>
      <c r="S18" s="512"/>
      <c r="T18" s="512"/>
      <c r="U18" s="512"/>
      <c r="V18" s="512"/>
      <c r="W18" s="471" t="s">
        <v>28</v>
      </c>
      <c r="X18" s="472"/>
      <c r="Y18" s="472"/>
      <c r="Z18" s="472"/>
      <c r="AA18" s="473"/>
      <c r="AB18" s="512" t="s">
        <v>59</v>
      </c>
      <c r="AC18" s="512"/>
      <c r="AD18" s="512"/>
      <c r="AE18" s="512"/>
      <c r="AF18" s="585"/>
      <c r="AG18" s="587" t="s">
        <v>57</v>
      </c>
      <c r="AH18" s="562"/>
      <c r="AI18" s="562"/>
      <c r="AJ18" s="562"/>
      <c r="AK18" s="563"/>
    </row>
    <row r="19" spans="3:37" ht="17.25" customHeight="1">
      <c r="C19" s="588" t="s">
        <v>30</v>
      </c>
      <c r="D19" s="589"/>
      <c r="E19" s="589"/>
      <c r="F19" s="589"/>
      <c r="G19" s="590"/>
      <c r="H19" s="591">
        <v>1.46073043815928</v>
      </c>
      <c r="I19" s="592"/>
      <c r="J19" s="592"/>
      <c r="K19" s="592"/>
      <c r="L19" s="119" t="s">
        <v>31</v>
      </c>
      <c r="M19" s="593">
        <v>-0.0998150271612299</v>
      </c>
      <c r="N19" s="593"/>
      <c r="O19" s="593"/>
      <c r="P19" s="593"/>
      <c r="Q19" s="120" t="s">
        <v>31</v>
      </c>
      <c r="R19" s="594">
        <f>ROUND(H19,1)-ROUND(M19,1)</f>
        <v>1.6</v>
      </c>
      <c r="S19" s="594"/>
      <c r="T19" s="594"/>
      <c r="U19" s="595"/>
      <c r="V19" s="363"/>
      <c r="W19" s="591">
        <v>1.41823144082446</v>
      </c>
      <c r="X19" s="592"/>
      <c r="Y19" s="592"/>
      <c r="Z19" s="592"/>
      <c r="AA19" s="119" t="s">
        <v>31</v>
      </c>
      <c r="AB19" s="593">
        <v>-0.141284102851183</v>
      </c>
      <c r="AC19" s="593"/>
      <c r="AD19" s="593"/>
      <c r="AE19" s="593"/>
      <c r="AF19" s="363" t="s">
        <v>31</v>
      </c>
      <c r="AG19" s="595">
        <f aca="true" t="shared" si="1" ref="AG19:AG28">ROUND(W19,1)-ROUND(AB19,1)</f>
        <v>1.5</v>
      </c>
      <c r="AH19" s="593"/>
      <c r="AI19" s="593"/>
      <c r="AJ19" s="593"/>
      <c r="AK19" s="121"/>
    </row>
    <row r="20" spans="3:37" ht="17.25" customHeight="1">
      <c r="C20" s="598" t="s">
        <v>32</v>
      </c>
      <c r="D20" s="522"/>
      <c r="E20" s="522"/>
      <c r="F20" s="522"/>
      <c r="G20" s="523"/>
      <c r="H20" s="599">
        <v>1.12277741389057</v>
      </c>
      <c r="I20" s="600"/>
      <c r="J20" s="600"/>
      <c r="K20" s="600"/>
      <c r="L20" s="122" t="s">
        <v>31</v>
      </c>
      <c r="M20" s="597">
        <v>1.66572595083429</v>
      </c>
      <c r="N20" s="597"/>
      <c r="O20" s="597"/>
      <c r="P20" s="597"/>
      <c r="Q20" s="40" t="s">
        <v>31</v>
      </c>
      <c r="R20" s="601">
        <f aca="true" t="shared" si="2" ref="R20:R28">ROUND(H20,1)-ROUND(M20,1)</f>
        <v>-0.5999999999999999</v>
      </c>
      <c r="S20" s="601"/>
      <c r="T20" s="601"/>
      <c r="U20" s="596"/>
      <c r="V20" s="364"/>
      <c r="W20" s="599">
        <v>2.5378614523848704</v>
      </c>
      <c r="X20" s="600"/>
      <c r="Y20" s="600"/>
      <c r="Z20" s="600"/>
      <c r="AA20" s="122" t="s">
        <v>31</v>
      </c>
      <c r="AB20" s="597">
        <v>2.9649617592071795</v>
      </c>
      <c r="AC20" s="597"/>
      <c r="AD20" s="597"/>
      <c r="AE20" s="597"/>
      <c r="AF20" s="364" t="s">
        <v>31</v>
      </c>
      <c r="AG20" s="596">
        <f t="shared" si="1"/>
        <v>-0.5</v>
      </c>
      <c r="AH20" s="597"/>
      <c r="AI20" s="597"/>
      <c r="AJ20" s="597"/>
      <c r="AK20" s="39"/>
    </row>
    <row r="21" spans="3:37" ht="17.25" customHeight="1">
      <c r="C21" s="598" t="s">
        <v>33</v>
      </c>
      <c r="D21" s="522"/>
      <c r="E21" s="522"/>
      <c r="F21" s="522"/>
      <c r="G21" s="523"/>
      <c r="H21" s="599">
        <v>1.4833167719486302</v>
      </c>
      <c r="I21" s="600"/>
      <c r="J21" s="600"/>
      <c r="K21" s="600"/>
      <c r="L21" s="122" t="s">
        <v>31</v>
      </c>
      <c r="M21" s="597">
        <v>1.67328559173483</v>
      </c>
      <c r="N21" s="597"/>
      <c r="O21" s="597"/>
      <c r="P21" s="597"/>
      <c r="Q21" s="40" t="s">
        <v>31</v>
      </c>
      <c r="R21" s="601">
        <f t="shared" si="2"/>
        <v>-0.19999999999999996</v>
      </c>
      <c r="S21" s="601"/>
      <c r="T21" s="601"/>
      <c r="U21" s="596"/>
      <c r="V21" s="364"/>
      <c r="W21" s="599">
        <v>1.6777681190150302</v>
      </c>
      <c r="X21" s="600"/>
      <c r="Y21" s="600"/>
      <c r="Z21" s="600"/>
      <c r="AA21" s="122" t="s">
        <v>31</v>
      </c>
      <c r="AB21" s="597">
        <v>1.81387048601972</v>
      </c>
      <c r="AC21" s="597"/>
      <c r="AD21" s="597"/>
      <c r="AE21" s="597"/>
      <c r="AF21" s="364" t="s">
        <v>31</v>
      </c>
      <c r="AG21" s="596">
        <f t="shared" si="1"/>
        <v>-0.10000000000000009</v>
      </c>
      <c r="AH21" s="597"/>
      <c r="AI21" s="597"/>
      <c r="AJ21" s="597"/>
      <c r="AK21" s="39"/>
    </row>
    <row r="22" spans="3:37" ht="17.25" customHeight="1">
      <c r="C22" s="598" t="s">
        <v>34</v>
      </c>
      <c r="D22" s="522"/>
      <c r="E22" s="522"/>
      <c r="F22" s="522"/>
      <c r="G22" s="523"/>
      <c r="H22" s="599">
        <v>0.960716409530139</v>
      </c>
      <c r="I22" s="600"/>
      <c r="J22" s="600"/>
      <c r="K22" s="600"/>
      <c r="L22" s="122" t="s">
        <v>31</v>
      </c>
      <c r="M22" s="597">
        <v>1.3428551703396099</v>
      </c>
      <c r="N22" s="597"/>
      <c r="O22" s="597"/>
      <c r="P22" s="597"/>
      <c r="Q22" s="40" t="s">
        <v>31</v>
      </c>
      <c r="R22" s="601">
        <f t="shared" si="2"/>
        <v>-0.30000000000000004</v>
      </c>
      <c r="S22" s="601"/>
      <c r="T22" s="601"/>
      <c r="U22" s="596"/>
      <c r="V22" s="364"/>
      <c r="W22" s="599">
        <v>0.504353869504567</v>
      </c>
      <c r="X22" s="600"/>
      <c r="Y22" s="600"/>
      <c r="Z22" s="600"/>
      <c r="AA22" s="122" t="s">
        <v>31</v>
      </c>
      <c r="AB22" s="597">
        <v>1.7855276345806101</v>
      </c>
      <c r="AC22" s="597"/>
      <c r="AD22" s="597"/>
      <c r="AE22" s="597"/>
      <c r="AF22" s="364" t="s">
        <v>31</v>
      </c>
      <c r="AG22" s="596">
        <f t="shared" si="1"/>
        <v>-1.3</v>
      </c>
      <c r="AH22" s="597"/>
      <c r="AI22" s="597"/>
      <c r="AJ22" s="597"/>
      <c r="AK22" s="39"/>
    </row>
    <row r="23" spans="3:37" ht="17.25" customHeight="1">
      <c r="C23" s="598" t="s">
        <v>35</v>
      </c>
      <c r="D23" s="522"/>
      <c r="E23" s="522"/>
      <c r="F23" s="522"/>
      <c r="G23" s="523"/>
      <c r="H23" s="599">
        <v>0.348001951917753</v>
      </c>
      <c r="I23" s="600"/>
      <c r="J23" s="600"/>
      <c r="K23" s="600"/>
      <c r="L23" s="122" t="s">
        <v>31</v>
      </c>
      <c r="M23" s="597">
        <v>-0.388350702831816</v>
      </c>
      <c r="N23" s="597"/>
      <c r="O23" s="597"/>
      <c r="P23" s="597"/>
      <c r="Q23" s="40" t="s">
        <v>31</v>
      </c>
      <c r="R23" s="601">
        <f t="shared" si="2"/>
        <v>0.7</v>
      </c>
      <c r="S23" s="601"/>
      <c r="T23" s="601"/>
      <c r="U23" s="596"/>
      <c r="V23" s="364"/>
      <c r="W23" s="599">
        <v>0.770733166198387</v>
      </c>
      <c r="X23" s="600"/>
      <c r="Y23" s="600"/>
      <c r="Z23" s="600"/>
      <c r="AA23" s="122" t="s">
        <v>31</v>
      </c>
      <c r="AB23" s="597">
        <v>-0.552247812020588</v>
      </c>
      <c r="AC23" s="597"/>
      <c r="AD23" s="597"/>
      <c r="AE23" s="597"/>
      <c r="AF23" s="364" t="s">
        <v>31</v>
      </c>
      <c r="AG23" s="596">
        <f t="shared" si="1"/>
        <v>1.4</v>
      </c>
      <c r="AH23" s="597"/>
      <c r="AI23" s="597"/>
      <c r="AJ23" s="597"/>
      <c r="AK23" s="39"/>
    </row>
    <row r="24" spans="3:37" ht="17.25" customHeight="1">
      <c r="C24" s="598" t="s">
        <v>36</v>
      </c>
      <c r="D24" s="522"/>
      <c r="E24" s="522"/>
      <c r="F24" s="522"/>
      <c r="G24" s="523"/>
      <c r="H24" s="599">
        <v>0.582789139113877</v>
      </c>
      <c r="I24" s="600"/>
      <c r="J24" s="600"/>
      <c r="K24" s="600"/>
      <c r="L24" s="122" t="s">
        <v>31</v>
      </c>
      <c r="M24" s="597">
        <v>0.583854033402523</v>
      </c>
      <c r="N24" s="597"/>
      <c r="O24" s="597"/>
      <c r="P24" s="597"/>
      <c r="Q24" s="40" t="s">
        <v>31</v>
      </c>
      <c r="R24" s="601">
        <f t="shared" si="2"/>
        <v>0</v>
      </c>
      <c r="S24" s="601"/>
      <c r="T24" s="601"/>
      <c r="U24" s="596"/>
      <c r="V24" s="364"/>
      <c r="W24" s="599">
        <v>1.34067501643861</v>
      </c>
      <c r="X24" s="600"/>
      <c r="Y24" s="600"/>
      <c r="Z24" s="600"/>
      <c r="AA24" s="122" t="s">
        <v>31</v>
      </c>
      <c r="AB24" s="597">
        <v>0.943488246888766</v>
      </c>
      <c r="AC24" s="597"/>
      <c r="AD24" s="597"/>
      <c r="AE24" s="597"/>
      <c r="AF24" s="364" t="s">
        <v>31</v>
      </c>
      <c r="AG24" s="596">
        <f t="shared" si="1"/>
        <v>0.4</v>
      </c>
      <c r="AH24" s="597"/>
      <c r="AI24" s="597"/>
      <c r="AJ24" s="597"/>
      <c r="AK24" s="39"/>
    </row>
    <row r="25" spans="3:37" ht="17.25" customHeight="1">
      <c r="C25" s="598" t="s">
        <v>37</v>
      </c>
      <c r="D25" s="522"/>
      <c r="E25" s="522"/>
      <c r="F25" s="522"/>
      <c r="G25" s="523"/>
      <c r="H25" s="599">
        <v>1.76594620338168</v>
      </c>
      <c r="I25" s="600"/>
      <c r="J25" s="600"/>
      <c r="K25" s="600"/>
      <c r="L25" s="122" t="s">
        <v>31</v>
      </c>
      <c r="M25" s="597">
        <v>0.151907618975564</v>
      </c>
      <c r="N25" s="597"/>
      <c r="O25" s="597"/>
      <c r="P25" s="597"/>
      <c r="Q25" s="40" t="s">
        <v>31</v>
      </c>
      <c r="R25" s="601">
        <f t="shared" si="2"/>
        <v>1.6</v>
      </c>
      <c r="S25" s="601"/>
      <c r="T25" s="601"/>
      <c r="U25" s="596"/>
      <c r="V25" s="364"/>
      <c r="W25" s="599">
        <v>3.5766212965030904</v>
      </c>
      <c r="X25" s="600"/>
      <c r="Y25" s="600"/>
      <c r="Z25" s="600"/>
      <c r="AA25" s="122" t="s">
        <v>31</v>
      </c>
      <c r="AB25" s="597">
        <v>0.195186887703111</v>
      </c>
      <c r="AC25" s="597"/>
      <c r="AD25" s="597"/>
      <c r="AE25" s="597"/>
      <c r="AF25" s="364" t="s">
        <v>31</v>
      </c>
      <c r="AG25" s="596">
        <f t="shared" si="1"/>
        <v>3.4</v>
      </c>
      <c r="AH25" s="597"/>
      <c r="AI25" s="597"/>
      <c r="AJ25" s="597"/>
      <c r="AK25" s="39"/>
    </row>
    <row r="26" spans="3:37" ht="17.25" customHeight="1">
      <c r="C26" s="598" t="s">
        <v>38</v>
      </c>
      <c r="D26" s="522"/>
      <c r="E26" s="522"/>
      <c r="F26" s="522"/>
      <c r="G26" s="523"/>
      <c r="H26" s="599">
        <v>1.0035102700561098</v>
      </c>
      <c r="I26" s="600"/>
      <c r="J26" s="600"/>
      <c r="K26" s="600"/>
      <c r="L26" s="122" t="s">
        <v>31</v>
      </c>
      <c r="M26" s="597">
        <v>0.130837298523462</v>
      </c>
      <c r="N26" s="597"/>
      <c r="O26" s="597"/>
      <c r="P26" s="597"/>
      <c r="Q26" s="40" t="s">
        <v>31</v>
      </c>
      <c r="R26" s="601">
        <f t="shared" si="2"/>
        <v>0.9</v>
      </c>
      <c r="S26" s="601"/>
      <c r="T26" s="601"/>
      <c r="U26" s="596"/>
      <c r="V26" s="364"/>
      <c r="W26" s="599">
        <v>0.483296535472809</v>
      </c>
      <c r="X26" s="600"/>
      <c r="Y26" s="600"/>
      <c r="Z26" s="600"/>
      <c r="AA26" s="122" t="s">
        <v>31</v>
      </c>
      <c r="AB26" s="597">
        <v>0.322045373989681</v>
      </c>
      <c r="AC26" s="597"/>
      <c r="AD26" s="597"/>
      <c r="AE26" s="597"/>
      <c r="AF26" s="364" t="s">
        <v>31</v>
      </c>
      <c r="AG26" s="596">
        <f t="shared" si="1"/>
        <v>0.2</v>
      </c>
      <c r="AH26" s="597"/>
      <c r="AI26" s="597"/>
      <c r="AJ26" s="597"/>
      <c r="AK26" s="39"/>
    </row>
    <row r="27" spans="3:37" ht="17.25" customHeight="1">
      <c r="C27" s="598" t="s">
        <v>39</v>
      </c>
      <c r="D27" s="522"/>
      <c r="E27" s="522"/>
      <c r="F27" s="522"/>
      <c r="G27" s="523"/>
      <c r="H27" s="599">
        <v>3.50066479561511</v>
      </c>
      <c r="I27" s="600"/>
      <c r="J27" s="600"/>
      <c r="K27" s="600"/>
      <c r="L27" s="122" t="s">
        <v>31</v>
      </c>
      <c r="M27" s="597">
        <v>4.12802889062616</v>
      </c>
      <c r="N27" s="597"/>
      <c r="O27" s="597"/>
      <c r="P27" s="597"/>
      <c r="Q27" s="40" t="s">
        <v>31</v>
      </c>
      <c r="R27" s="601">
        <f t="shared" si="2"/>
        <v>-0.5999999999999996</v>
      </c>
      <c r="S27" s="601"/>
      <c r="T27" s="601"/>
      <c r="U27" s="596"/>
      <c r="V27" s="364"/>
      <c r="W27" s="599">
        <v>4.677778505646669</v>
      </c>
      <c r="X27" s="600"/>
      <c r="Y27" s="600"/>
      <c r="Z27" s="600"/>
      <c r="AA27" s="122" t="s">
        <v>31</v>
      </c>
      <c r="AB27" s="597">
        <v>5.532525599055051</v>
      </c>
      <c r="AC27" s="597"/>
      <c r="AD27" s="597"/>
      <c r="AE27" s="597"/>
      <c r="AF27" s="364" t="s">
        <v>31</v>
      </c>
      <c r="AG27" s="596">
        <f t="shared" si="1"/>
        <v>-0.7999999999999998</v>
      </c>
      <c r="AH27" s="597"/>
      <c r="AI27" s="597"/>
      <c r="AJ27" s="597"/>
      <c r="AK27" s="39"/>
    </row>
    <row r="28" spans="3:37" ht="17.25" customHeight="1" thickBot="1">
      <c r="C28" s="506" t="s">
        <v>40</v>
      </c>
      <c r="D28" s="507"/>
      <c r="E28" s="507"/>
      <c r="F28" s="507"/>
      <c r="G28" s="587"/>
      <c r="H28" s="604">
        <v>0.114563527049859</v>
      </c>
      <c r="I28" s="605"/>
      <c r="J28" s="605"/>
      <c r="K28" s="605"/>
      <c r="L28" s="123" t="s">
        <v>31</v>
      </c>
      <c r="M28" s="603">
        <v>-0.006746955459436221</v>
      </c>
      <c r="N28" s="603"/>
      <c r="O28" s="603"/>
      <c r="P28" s="603"/>
      <c r="Q28" s="124" t="s">
        <v>31</v>
      </c>
      <c r="R28" s="606">
        <f t="shared" si="2"/>
        <v>0.1</v>
      </c>
      <c r="S28" s="606"/>
      <c r="T28" s="606"/>
      <c r="U28" s="602"/>
      <c r="V28" s="365"/>
      <c r="W28" s="604">
        <v>0.128125393676865</v>
      </c>
      <c r="X28" s="605"/>
      <c r="Y28" s="605"/>
      <c r="Z28" s="605"/>
      <c r="AA28" s="123" t="s">
        <v>31</v>
      </c>
      <c r="AB28" s="603">
        <v>-0.0310293249346925</v>
      </c>
      <c r="AC28" s="603"/>
      <c r="AD28" s="603"/>
      <c r="AE28" s="603"/>
      <c r="AF28" s="365" t="s">
        <v>31</v>
      </c>
      <c r="AG28" s="602">
        <f t="shared" si="1"/>
        <v>0.1</v>
      </c>
      <c r="AH28" s="603"/>
      <c r="AI28" s="603"/>
      <c r="AJ28" s="603"/>
      <c r="AK28" s="41"/>
    </row>
    <row r="30" ht="14.25" thickBot="1">
      <c r="A30" s="1" t="s">
        <v>60</v>
      </c>
    </row>
    <row r="31" spans="3:34" ht="18.75" customHeight="1" thickBot="1" thickTop="1">
      <c r="C31" s="46"/>
      <c r="D31" s="69"/>
      <c r="E31" s="69"/>
      <c r="F31" s="69"/>
      <c r="G31" s="69"/>
      <c r="H31" s="69"/>
      <c r="I31" s="69"/>
      <c r="J31" s="69"/>
      <c r="K31" s="471" t="s">
        <v>55</v>
      </c>
      <c r="L31" s="472"/>
      <c r="M31" s="472"/>
      <c r="N31" s="472"/>
      <c r="O31" s="472"/>
      <c r="P31" s="472"/>
      <c r="Q31" s="472"/>
      <c r="R31" s="473"/>
      <c r="S31" s="449" t="s">
        <v>61</v>
      </c>
      <c r="T31" s="449"/>
      <c r="U31" s="449"/>
      <c r="V31" s="449"/>
      <c r="W31" s="449"/>
      <c r="X31" s="449"/>
      <c r="Y31" s="449"/>
      <c r="Z31" s="452"/>
      <c r="AA31" s="448" t="s">
        <v>56</v>
      </c>
      <c r="AB31" s="449"/>
      <c r="AC31" s="449"/>
      <c r="AD31" s="449"/>
      <c r="AE31" s="449"/>
      <c r="AF31" s="449"/>
      <c r="AG31" s="449"/>
      <c r="AH31" s="450"/>
    </row>
    <row r="32" spans="3:34" ht="18.75" customHeight="1">
      <c r="C32" s="572" t="s">
        <v>15</v>
      </c>
      <c r="D32" s="573"/>
      <c r="E32" s="573"/>
      <c r="F32" s="573"/>
      <c r="G32" s="573"/>
      <c r="H32" s="573"/>
      <c r="I32" s="573"/>
      <c r="J32" s="573"/>
      <c r="K32" s="560">
        <v>2.9880478087649402</v>
      </c>
      <c r="L32" s="561"/>
      <c r="M32" s="561"/>
      <c r="N32" s="561"/>
      <c r="O32" s="561"/>
      <c r="P32" s="82" t="s">
        <v>31</v>
      </c>
      <c r="Q32" s="82"/>
      <c r="R32" s="83"/>
      <c r="S32" s="463">
        <v>1.9782393669634024</v>
      </c>
      <c r="T32" s="463"/>
      <c r="U32" s="463"/>
      <c r="V32" s="463"/>
      <c r="W32" s="463"/>
      <c r="X32" s="33" t="s">
        <v>31</v>
      </c>
      <c r="Y32" s="33"/>
      <c r="Z32" s="115"/>
      <c r="AA32" s="463">
        <v>3.4236804564907275</v>
      </c>
      <c r="AB32" s="463"/>
      <c r="AC32" s="463"/>
      <c r="AD32" s="463"/>
      <c r="AE32" s="463"/>
      <c r="AF32" s="33" t="s">
        <v>31</v>
      </c>
      <c r="AG32" s="33"/>
      <c r="AH32" s="38"/>
    </row>
    <row r="33" spans="3:34" ht="18.75" customHeight="1">
      <c r="C33" s="460" t="s">
        <v>17</v>
      </c>
      <c r="D33" s="405"/>
      <c r="E33" s="405"/>
      <c r="F33" s="405"/>
      <c r="G33" s="405"/>
      <c r="H33" s="405"/>
      <c r="I33" s="405"/>
      <c r="J33" s="405"/>
      <c r="K33" s="447">
        <v>11.336898395721926</v>
      </c>
      <c r="L33" s="422"/>
      <c r="M33" s="422"/>
      <c r="N33" s="422"/>
      <c r="O33" s="422"/>
      <c r="P33" s="73" t="s">
        <v>31</v>
      </c>
      <c r="Q33" s="73"/>
      <c r="R33" s="76"/>
      <c r="S33" s="408">
        <v>0.8710801393728222</v>
      </c>
      <c r="T33" s="408"/>
      <c r="U33" s="408"/>
      <c r="V33" s="408"/>
      <c r="W33" s="408"/>
      <c r="X33" s="8" t="s">
        <v>31</v>
      </c>
      <c r="Y33" s="8"/>
      <c r="Z33" s="9"/>
      <c r="AA33" s="408">
        <v>4.549675023212628</v>
      </c>
      <c r="AB33" s="408"/>
      <c r="AC33" s="408"/>
      <c r="AD33" s="408"/>
      <c r="AE33" s="408"/>
      <c r="AF33" s="8" t="s">
        <v>31</v>
      </c>
      <c r="AG33" s="8"/>
      <c r="AH33" s="35"/>
    </row>
    <row r="34" spans="3:34" ht="18.75" customHeight="1">
      <c r="C34" s="460" t="s">
        <v>18</v>
      </c>
      <c r="D34" s="405"/>
      <c r="E34" s="405"/>
      <c r="F34" s="405"/>
      <c r="G34" s="405"/>
      <c r="H34" s="405"/>
      <c r="I34" s="405"/>
      <c r="J34" s="405"/>
      <c r="K34" s="447">
        <v>3.2663316582914574</v>
      </c>
      <c r="L34" s="422"/>
      <c r="M34" s="422"/>
      <c r="N34" s="422"/>
      <c r="O34" s="422"/>
      <c r="P34" s="73" t="s">
        <v>31</v>
      </c>
      <c r="Q34" s="73"/>
      <c r="R34" s="76"/>
      <c r="S34" s="408">
        <v>2.0618556701030926</v>
      </c>
      <c r="T34" s="408"/>
      <c r="U34" s="408"/>
      <c r="V34" s="408"/>
      <c r="W34" s="408"/>
      <c r="X34" s="8" t="s">
        <v>31</v>
      </c>
      <c r="Y34" s="8"/>
      <c r="Z34" s="9"/>
      <c r="AA34" s="408">
        <v>7.598039215686274</v>
      </c>
      <c r="AB34" s="408"/>
      <c r="AC34" s="408"/>
      <c r="AD34" s="408"/>
      <c r="AE34" s="408"/>
      <c r="AF34" s="8" t="s">
        <v>31</v>
      </c>
      <c r="AG34" s="8"/>
      <c r="AH34" s="35"/>
    </row>
    <row r="35" spans="3:34" ht="18.75" customHeight="1">
      <c r="C35" s="460" t="s">
        <v>19</v>
      </c>
      <c r="D35" s="405"/>
      <c r="E35" s="405"/>
      <c r="F35" s="405"/>
      <c r="G35" s="405"/>
      <c r="H35" s="405"/>
      <c r="I35" s="405"/>
      <c r="J35" s="405"/>
      <c r="K35" s="447">
        <v>4.2792792792792795</v>
      </c>
      <c r="L35" s="422"/>
      <c r="M35" s="422"/>
      <c r="N35" s="422"/>
      <c r="O35" s="422"/>
      <c r="P35" s="73" t="s">
        <v>31</v>
      </c>
      <c r="Q35" s="73"/>
      <c r="R35" s="76"/>
      <c r="S35" s="408">
        <v>2.7243589743589745</v>
      </c>
      <c r="T35" s="408"/>
      <c r="U35" s="408"/>
      <c r="V35" s="408"/>
      <c r="W35" s="408"/>
      <c r="X35" s="8" t="s">
        <v>31</v>
      </c>
      <c r="Y35" s="8"/>
      <c r="Z35" s="9"/>
      <c r="AA35" s="408">
        <v>2.6780088216761184</v>
      </c>
      <c r="AB35" s="408"/>
      <c r="AC35" s="408"/>
      <c r="AD35" s="408"/>
      <c r="AE35" s="408"/>
      <c r="AF35" s="8" t="s">
        <v>31</v>
      </c>
      <c r="AG35" s="8"/>
      <c r="AH35" s="35"/>
    </row>
    <row r="36" spans="3:34" ht="18.75" customHeight="1">
      <c r="C36" s="460" t="s">
        <v>20</v>
      </c>
      <c r="D36" s="405"/>
      <c r="E36" s="405"/>
      <c r="F36" s="405"/>
      <c r="G36" s="405"/>
      <c r="H36" s="405"/>
      <c r="I36" s="405"/>
      <c r="J36" s="405"/>
      <c r="K36" s="447">
        <v>2.73972602739726</v>
      </c>
      <c r="L36" s="422"/>
      <c r="M36" s="422"/>
      <c r="N36" s="422"/>
      <c r="O36" s="422"/>
      <c r="P36" s="73" t="s">
        <v>31</v>
      </c>
      <c r="Q36" s="73"/>
      <c r="R36" s="76"/>
      <c r="S36" s="408">
        <v>3.364485981308411</v>
      </c>
      <c r="T36" s="408"/>
      <c r="U36" s="408"/>
      <c r="V36" s="408"/>
      <c r="W36" s="408"/>
      <c r="X36" s="8" t="s">
        <v>31</v>
      </c>
      <c r="Y36" s="8"/>
      <c r="Z36" s="9"/>
      <c r="AA36" s="408">
        <v>2.0522388059701493</v>
      </c>
      <c r="AB36" s="408"/>
      <c r="AC36" s="408"/>
      <c r="AD36" s="408"/>
      <c r="AE36" s="408"/>
      <c r="AF36" s="8" t="s">
        <v>31</v>
      </c>
      <c r="AG36" s="8"/>
      <c r="AH36" s="35"/>
    </row>
    <row r="37" spans="3:34" ht="18.75" customHeight="1" thickBot="1">
      <c r="C37" s="577" t="s">
        <v>21</v>
      </c>
      <c r="D37" s="444"/>
      <c r="E37" s="444"/>
      <c r="F37" s="444"/>
      <c r="G37" s="444"/>
      <c r="H37" s="444"/>
      <c r="I37" s="444"/>
      <c r="J37" s="444"/>
      <c r="K37" s="575">
        <v>4.219948849104859</v>
      </c>
      <c r="L37" s="576"/>
      <c r="M37" s="576"/>
      <c r="N37" s="576"/>
      <c r="O37" s="576"/>
      <c r="P37" s="77" t="s">
        <v>31</v>
      </c>
      <c r="Q37" s="77"/>
      <c r="R37" s="78"/>
      <c r="S37" s="465">
        <v>4.521963824289406</v>
      </c>
      <c r="T37" s="465"/>
      <c r="U37" s="465"/>
      <c r="V37" s="465"/>
      <c r="W37" s="465"/>
      <c r="X37" s="34" t="s">
        <v>31</v>
      </c>
      <c r="Y37" s="34"/>
      <c r="Z37" s="116"/>
      <c r="AA37" s="465">
        <v>6.0633484162895925</v>
      </c>
      <c r="AB37" s="465"/>
      <c r="AC37" s="465"/>
      <c r="AD37" s="465"/>
      <c r="AE37" s="465"/>
      <c r="AF37" s="34" t="s">
        <v>31</v>
      </c>
      <c r="AG37" s="34"/>
      <c r="AH37" s="118"/>
    </row>
    <row r="38" spans="3:34" ht="18.75" customHeight="1" thickBot="1" thickTop="1">
      <c r="C38" s="466" t="s">
        <v>22</v>
      </c>
      <c r="D38" s="467"/>
      <c r="E38" s="467"/>
      <c r="F38" s="467"/>
      <c r="G38" s="467"/>
      <c r="H38" s="467"/>
      <c r="I38" s="467"/>
      <c r="J38" s="467"/>
      <c r="K38" s="434">
        <v>5.185716849093845</v>
      </c>
      <c r="L38" s="435"/>
      <c r="M38" s="435"/>
      <c r="N38" s="435"/>
      <c r="O38" s="435"/>
      <c r="P38" s="80" t="s">
        <v>31</v>
      </c>
      <c r="Q38" s="80"/>
      <c r="R38" s="81"/>
      <c r="S38" s="413">
        <v>2.4588802126599103</v>
      </c>
      <c r="T38" s="413"/>
      <c r="U38" s="413"/>
      <c r="V38" s="413"/>
      <c r="W38" s="413"/>
      <c r="X38" s="79" t="s">
        <v>31</v>
      </c>
      <c r="Y38" s="79"/>
      <c r="Z38" s="385"/>
      <c r="AA38" s="413">
        <v>3.8137408941579776</v>
      </c>
      <c r="AB38" s="413"/>
      <c r="AC38" s="413"/>
      <c r="AD38" s="413"/>
      <c r="AE38" s="413"/>
      <c r="AF38" s="79" t="s">
        <v>31</v>
      </c>
      <c r="AG38" s="79"/>
      <c r="AH38" s="359"/>
    </row>
    <row r="39" spans="3:34" ht="18.75" customHeight="1" thickTop="1">
      <c r="C39" s="572" t="s">
        <v>23</v>
      </c>
      <c r="D39" s="573"/>
      <c r="E39" s="573"/>
      <c r="F39" s="573"/>
      <c r="G39" s="573"/>
      <c r="H39" s="573"/>
      <c r="I39" s="573"/>
      <c r="J39" s="573"/>
      <c r="K39" s="560">
        <v>3.167115902964959</v>
      </c>
      <c r="L39" s="561"/>
      <c r="M39" s="561"/>
      <c r="N39" s="561"/>
      <c r="O39" s="561"/>
      <c r="P39" s="82" t="s">
        <v>31</v>
      </c>
      <c r="Q39" s="82"/>
      <c r="R39" s="83"/>
      <c r="S39" s="463">
        <v>2.595529920692141</v>
      </c>
      <c r="T39" s="463"/>
      <c r="U39" s="463"/>
      <c r="V39" s="463"/>
      <c r="W39" s="463"/>
      <c r="X39" s="33" t="s">
        <v>31</v>
      </c>
      <c r="Y39" s="33"/>
      <c r="Z39" s="115"/>
      <c r="AA39" s="463">
        <v>1.8518518518518516</v>
      </c>
      <c r="AB39" s="463"/>
      <c r="AC39" s="463"/>
      <c r="AD39" s="463"/>
      <c r="AE39" s="463"/>
      <c r="AF39" s="33" t="s">
        <v>31</v>
      </c>
      <c r="AG39" s="33"/>
      <c r="AH39" s="38"/>
    </row>
    <row r="40" spans="3:34" ht="18.75" customHeight="1" thickBot="1">
      <c r="C40" s="518" t="s">
        <v>24</v>
      </c>
      <c r="D40" s="519"/>
      <c r="E40" s="519"/>
      <c r="F40" s="519"/>
      <c r="G40" s="519"/>
      <c r="H40" s="519"/>
      <c r="I40" s="519"/>
      <c r="J40" s="519"/>
      <c r="K40" s="575">
        <v>3.0902348578491967</v>
      </c>
      <c r="L40" s="576"/>
      <c r="M40" s="576"/>
      <c r="N40" s="576"/>
      <c r="O40" s="576"/>
      <c r="P40" s="77" t="s">
        <v>31</v>
      </c>
      <c r="Q40" s="77"/>
      <c r="R40" s="78"/>
      <c r="S40" s="465">
        <v>3.4090909090909087</v>
      </c>
      <c r="T40" s="465"/>
      <c r="U40" s="465"/>
      <c r="V40" s="465"/>
      <c r="W40" s="465"/>
      <c r="X40" s="34" t="s">
        <v>31</v>
      </c>
      <c r="Y40" s="34"/>
      <c r="Z40" s="116"/>
      <c r="AA40" s="465">
        <v>5.852674066599395</v>
      </c>
      <c r="AB40" s="465"/>
      <c r="AC40" s="465"/>
      <c r="AD40" s="465"/>
      <c r="AE40" s="465"/>
      <c r="AF40" s="34" t="s">
        <v>31</v>
      </c>
      <c r="AG40" s="34"/>
      <c r="AH40" s="118"/>
    </row>
    <row r="41" spans="3:34" ht="18.75" customHeight="1" thickBot="1" thickTop="1">
      <c r="C41" s="466" t="s">
        <v>25</v>
      </c>
      <c r="D41" s="467"/>
      <c r="E41" s="467"/>
      <c r="F41" s="467"/>
      <c r="G41" s="467"/>
      <c r="H41" s="467"/>
      <c r="I41" s="467"/>
      <c r="J41" s="467"/>
      <c r="K41" s="434">
        <v>4.5893719806763285</v>
      </c>
      <c r="L41" s="435"/>
      <c r="M41" s="435"/>
      <c r="N41" s="435"/>
      <c r="O41" s="435"/>
      <c r="P41" s="80" t="s">
        <v>31</v>
      </c>
      <c r="Q41" s="80"/>
      <c r="R41" s="81"/>
      <c r="S41" s="413">
        <v>2.5826695631185133</v>
      </c>
      <c r="T41" s="413"/>
      <c r="U41" s="413"/>
      <c r="V41" s="413"/>
      <c r="W41" s="413"/>
      <c r="X41" s="79" t="s">
        <v>31</v>
      </c>
      <c r="Y41" s="79"/>
      <c r="Z41" s="385"/>
      <c r="AA41" s="413">
        <v>3.633252818035427</v>
      </c>
      <c r="AB41" s="413"/>
      <c r="AC41" s="413"/>
      <c r="AD41" s="413"/>
      <c r="AE41" s="413"/>
      <c r="AF41" s="79" t="s">
        <v>31</v>
      </c>
      <c r="AG41" s="79"/>
      <c r="AH41" s="359"/>
    </row>
    <row r="42" ht="14.25" thickTop="1"/>
  </sheetData>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 ref="C8:J8"/>
    <mergeCell ref="K8:P8"/>
    <mergeCell ref="S8:X8"/>
    <mergeCell ref="AA8:AF8"/>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pageSetUpPr fitToPage="1"/>
  </sheetPr>
  <dimension ref="A2:V271"/>
  <sheetViews>
    <sheetView view="pageBreakPreview" zoomScale="60" workbookViewId="0" topLeftCell="A29">
      <selection activeCell="C98" sqref="C98"/>
    </sheetView>
  </sheetViews>
  <sheetFormatPr defaultColWidth="9.00390625" defaultRowHeight="13.5"/>
  <cols>
    <col min="1" max="1" width="16.75390625" style="0" customWidth="1"/>
    <col min="2" max="21" width="9.625" style="0" customWidth="1"/>
    <col min="23" max="27" width="13.625" style="0" customWidth="1"/>
  </cols>
  <sheetData>
    <row r="2" spans="1:21" ht="20.25">
      <c r="A2" s="42" t="s">
        <v>62</v>
      </c>
      <c r="B2" s="247"/>
      <c r="C2" s="247"/>
      <c r="D2" s="247"/>
      <c r="E2" s="247"/>
      <c r="F2" s="247"/>
      <c r="G2" s="247"/>
      <c r="H2" s="247"/>
      <c r="I2" s="247"/>
      <c r="J2" s="247"/>
      <c r="K2" s="247"/>
      <c r="L2" s="247"/>
      <c r="M2" s="247"/>
      <c r="N2" s="247"/>
      <c r="O2" s="247"/>
      <c r="P2" s="247"/>
      <c r="Q2" s="247"/>
      <c r="R2" s="247"/>
      <c r="S2" s="247"/>
      <c r="T2" s="247"/>
      <c r="U2" s="247"/>
    </row>
    <row r="3" ht="13.5">
      <c r="A3" s="43"/>
    </row>
    <row r="4" ht="14.25" thickBot="1">
      <c r="A4" s="43"/>
    </row>
    <row r="5" spans="1:21" s="1" customFormat="1" ht="15" thickBot="1" thickTop="1">
      <c r="A5" s="233" t="s">
        <v>63</v>
      </c>
      <c r="B5" s="127" t="s">
        <v>64</v>
      </c>
      <c r="C5" s="126"/>
      <c r="D5" s="125" t="s">
        <v>65</v>
      </c>
      <c r="E5" s="126"/>
      <c r="F5" s="125" t="s">
        <v>66</v>
      </c>
      <c r="G5" s="126"/>
      <c r="H5" s="125" t="s">
        <v>67</v>
      </c>
      <c r="I5" s="126"/>
      <c r="J5" s="125" t="s">
        <v>68</v>
      </c>
      <c r="K5" s="126"/>
      <c r="L5" s="125" t="s">
        <v>69</v>
      </c>
      <c r="M5" s="127"/>
      <c r="N5" s="136" t="s">
        <v>70</v>
      </c>
      <c r="O5" s="137"/>
      <c r="P5" s="127" t="s">
        <v>71</v>
      </c>
      <c r="Q5" s="126"/>
      <c r="R5" s="125" t="s">
        <v>72</v>
      </c>
      <c r="S5" s="127"/>
      <c r="T5" s="136" t="s">
        <v>73</v>
      </c>
      <c r="U5" s="137"/>
    </row>
    <row r="6" spans="1:21" s="1" customFormat="1" ht="14.25" thickBot="1">
      <c r="A6" s="135"/>
      <c r="B6" s="47" t="s">
        <v>74</v>
      </c>
      <c r="C6" s="44"/>
      <c r="D6" s="47" t="s">
        <v>74</v>
      </c>
      <c r="E6" s="44"/>
      <c r="F6" s="47" t="s">
        <v>74</v>
      </c>
      <c r="G6" s="44"/>
      <c r="H6" s="47" t="s">
        <v>74</v>
      </c>
      <c r="I6" s="44"/>
      <c r="J6" s="47" t="s">
        <v>74</v>
      </c>
      <c r="K6" s="44"/>
      <c r="L6" s="47" t="s">
        <v>74</v>
      </c>
      <c r="M6" s="45"/>
      <c r="N6" s="138" t="s">
        <v>74</v>
      </c>
      <c r="O6" s="139"/>
      <c r="P6" s="48" t="s">
        <v>74</v>
      </c>
      <c r="Q6" s="44"/>
      <c r="R6" s="47" t="s">
        <v>74</v>
      </c>
      <c r="S6" s="45"/>
      <c r="T6" s="138" t="s">
        <v>74</v>
      </c>
      <c r="U6" s="139"/>
    </row>
    <row r="7" spans="1:21" s="1" customFormat="1" ht="13.5">
      <c r="A7" s="135"/>
      <c r="B7" s="130"/>
      <c r="C7" s="48" t="s">
        <v>75</v>
      </c>
      <c r="D7" s="57"/>
      <c r="E7" s="48" t="s">
        <v>75</v>
      </c>
      <c r="F7" s="57"/>
      <c r="G7" s="48" t="s">
        <v>75</v>
      </c>
      <c r="H7" s="57"/>
      <c r="I7" s="48" t="s">
        <v>75</v>
      </c>
      <c r="J7" s="57"/>
      <c r="K7" s="48" t="s">
        <v>75</v>
      </c>
      <c r="L7" s="57"/>
      <c r="M7" s="48" t="s">
        <v>75</v>
      </c>
      <c r="N7" s="140"/>
      <c r="O7" s="141" t="s">
        <v>75</v>
      </c>
      <c r="P7" s="130"/>
      <c r="Q7" s="48" t="s">
        <v>75</v>
      </c>
      <c r="R7" s="57"/>
      <c r="S7" s="48" t="s">
        <v>75</v>
      </c>
      <c r="T7" s="140"/>
      <c r="U7" s="143" t="s">
        <v>75</v>
      </c>
    </row>
    <row r="8" spans="1:21" s="1" customFormat="1" ht="13.5">
      <c r="A8" s="135"/>
      <c r="B8" s="131"/>
      <c r="C8" s="1" t="s">
        <v>76</v>
      </c>
      <c r="D8" s="58"/>
      <c r="E8" s="1" t="s">
        <v>76</v>
      </c>
      <c r="F8" s="58"/>
      <c r="G8" s="1" t="s">
        <v>76</v>
      </c>
      <c r="H8" s="58"/>
      <c r="I8" s="1" t="s">
        <v>76</v>
      </c>
      <c r="J8" s="58"/>
      <c r="K8" s="1" t="s">
        <v>76</v>
      </c>
      <c r="L8" s="58"/>
      <c r="M8" s="1" t="s">
        <v>76</v>
      </c>
      <c r="N8" s="142"/>
      <c r="O8" s="143" t="s">
        <v>76</v>
      </c>
      <c r="P8" s="131"/>
      <c r="Q8" s="1" t="s">
        <v>76</v>
      </c>
      <c r="R8" s="58"/>
      <c r="S8" s="1" t="s">
        <v>76</v>
      </c>
      <c r="T8" s="142"/>
      <c r="U8" s="143" t="s">
        <v>76</v>
      </c>
    </row>
    <row r="9" spans="1:21" s="1" customFormat="1" ht="14.25" thickBot="1">
      <c r="A9" s="257" t="s">
        <v>77</v>
      </c>
      <c r="B9" s="132" t="s">
        <v>16</v>
      </c>
      <c r="C9" s="129" t="s">
        <v>9</v>
      </c>
      <c r="D9" s="128" t="s">
        <v>16</v>
      </c>
      <c r="E9" s="129" t="s">
        <v>9</v>
      </c>
      <c r="F9" s="128" t="s">
        <v>16</v>
      </c>
      <c r="G9" s="129" t="s">
        <v>9</v>
      </c>
      <c r="H9" s="128" t="s">
        <v>16</v>
      </c>
      <c r="I9" s="129" t="s">
        <v>9</v>
      </c>
      <c r="J9" s="128" t="s">
        <v>16</v>
      </c>
      <c r="K9" s="129" t="s">
        <v>9</v>
      </c>
      <c r="L9" s="128" t="s">
        <v>16</v>
      </c>
      <c r="M9" s="129" t="s">
        <v>9</v>
      </c>
      <c r="N9" s="144" t="s">
        <v>16</v>
      </c>
      <c r="O9" s="145" t="s">
        <v>9</v>
      </c>
      <c r="P9" s="132" t="s">
        <v>16</v>
      </c>
      <c r="Q9" s="129" t="s">
        <v>9</v>
      </c>
      <c r="R9" s="128" t="s">
        <v>16</v>
      </c>
      <c r="S9" s="129" t="s">
        <v>9</v>
      </c>
      <c r="T9" s="144" t="s">
        <v>16</v>
      </c>
      <c r="U9" s="145" t="s">
        <v>9</v>
      </c>
    </row>
    <row r="10" spans="1:21" s="15" customFormat="1" ht="16.5" customHeight="1">
      <c r="A10" s="258" t="s">
        <v>270</v>
      </c>
      <c r="B10" s="133">
        <v>2.9</v>
      </c>
      <c r="C10" s="234"/>
      <c r="D10" s="59">
        <v>1.9</v>
      </c>
      <c r="E10" s="234"/>
      <c r="F10" s="59">
        <v>1.6</v>
      </c>
      <c r="G10" s="234"/>
      <c r="H10" s="59">
        <v>2.7</v>
      </c>
      <c r="I10" s="234"/>
      <c r="J10" s="59">
        <v>3.2</v>
      </c>
      <c r="K10" s="234"/>
      <c r="L10" s="59">
        <v>1.9</v>
      </c>
      <c r="M10" s="234"/>
      <c r="N10" s="146">
        <v>2.2</v>
      </c>
      <c r="O10" s="147"/>
      <c r="P10" s="133"/>
      <c r="Q10" s="234"/>
      <c r="R10" s="59"/>
      <c r="S10" s="234"/>
      <c r="T10" s="146"/>
      <c r="U10" s="147"/>
    </row>
    <row r="11" spans="1:21" s="15" customFormat="1" ht="16.5" customHeight="1">
      <c r="A11" s="259" t="s">
        <v>164</v>
      </c>
      <c r="B11" s="134">
        <v>0.9</v>
      </c>
      <c r="C11" s="55">
        <f aca="true" t="shared" si="0" ref="C11:C49">ROUND(B11,1)-ROUND(B10,1)</f>
        <v>-2</v>
      </c>
      <c r="D11" s="60">
        <v>0.1</v>
      </c>
      <c r="E11" s="55">
        <f aca="true" t="shared" si="1" ref="E11:E49">ROUND(D11,1)-ROUND(D10,1)</f>
        <v>-1.7999999999999998</v>
      </c>
      <c r="F11" s="60">
        <v>0</v>
      </c>
      <c r="G11" s="55">
        <f aca="true" t="shared" si="2" ref="G11:G49">ROUND(F11,1)-ROUND(F10,1)</f>
        <v>-1.6</v>
      </c>
      <c r="H11" s="60">
        <v>1</v>
      </c>
      <c r="I11" s="55">
        <f aca="true" t="shared" si="3" ref="I11:I49">ROUND(H11,1)-ROUND(H10,1)</f>
        <v>-1.7000000000000002</v>
      </c>
      <c r="J11" s="60">
        <v>0.5</v>
      </c>
      <c r="K11" s="55">
        <f aca="true" t="shared" si="4" ref="K11:K49">ROUND(J11,1)-ROUND(J10,1)</f>
        <v>-2.7</v>
      </c>
      <c r="L11" s="60">
        <v>0.9</v>
      </c>
      <c r="M11" s="55">
        <f aca="true" t="shared" si="5" ref="M11:M49">ROUND(L11,1)-ROUND(L10,1)</f>
        <v>-0.9999999999999999</v>
      </c>
      <c r="N11" s="148">
        <v>0.5</v>
      </c>
      <c r="O11" s="149">
        <f aca="true" t="shared" si="6" ref="O11:O49">ROUND(N11,1)-ROUND(N10,1)</f>
        <v>-1.7000000000000002</v>
      </c>
      <c r="P11" s="134"/>
      <c r="Q11" s="55"/>
      <c r="R11" s="60"/>
      <c r="S11" s="55"/>
      <c r="T11" s="148"/>
      <c r="U11" s="149"/>
    </row>
    <row r="12" spans="1:21" s="15" customFormat="1" ht="16.5" customHeight="1">
      <c r="A12" s="259" t="s">
        <v>165</v>
      </c>
      <c r="B12" s="134">
        <v>0.1</v>
      </c>
      <c r="C12" s="55">
        <f t="shared" si="0"/>
        <v>-0.8</v>
      </c>
      <c r="D12" s="60">
        <v>-0.4</v>
      </c>
      <c r="E12" s="55">
        <f t="shared" si="1"/>
        <v>-0.5</v>
      </c>
      <c r="F12" s="60">
        <v>-0.4</v>
      </c>
      <c r="G12" s="55">
        <f t="shared" si="2"/>
        <v>-0.4</v>
      </c>
      <c r="H12" s="60">
        <v>0.3</v>
      </c>
      <c r="I12" s="55">
        <f t="shared" si="3"/>
        <v>-0.7</v>
      </c>
      <c r="J12" s="60">
        <v>0</v>
      </c>
      <c r="K12" s="55">
        <f t="shared" si="4"/>
        <v>-0.5</v>
      </c>
      <c r="L12" s="60">
        <v>0.1</v>
      </c>
      <c r="M12" s="55">
        <f t="shared" si="5"/>
        <v>-0.8</v>
      </c>
      <c r="N12" s="148">
        <v>-0.1</v>
      </c>
      <c r="O12" s="149">
        <f t="shared" si="6"/>
        <v>-0.6</v>
      </c>
      <c r="P12" s="134"/>
      <c r="Q12" s="55"/>
      <c r="R12" s="60"/>
      <c r="S12" s="55"/>
      <c r="T12" s="148"/>
      <c r="U12" s="149"/>
    </row>
    <row r="13" spans="1:21" s="15" customFormat="1" ht="16.5" customHeight="1">
      <c r="A13" s="259" t="s">
        <v>166</v>
      </c>
      <c r="B13" s="134">
        <v>0.2</v>
      </c>
      <c r="C13" s="55">
        <f t="shared" si="0"/>
        <v>0.1</v>
      </c>
      <c r="D13" s="60">
        <v>-0.1</v>
      </c>
      <c r="E13" s="55">
        <f t="shared" si="1"/>
        <v>0.30000000000000004</v>
      </c>
      <c r="F13" s="60">
        <v>-0.1</v>
      </c>
      <c r="G13" s="55">
        <f t="shared" si="2"/>
        <v>0.30000000000000004</v>
      </c>
      <c r="H13" s="60">
        <v>0</v>
      </c>
      <c r="I13" s="55">
        <f t="shared" si="3"/>
        <v>-0.3</v>
      </c>
      <c r="J13" s="60">
        <v>0.3</v>
      </c>
      <c r="K13" s="55">
        <f t="shared" si="4"/>
        <v>0.3</v>
      </c>
      <c r="L13" s="60">
        <v>0.3</v>
      </c>
      <c r="M13" s="55">
        <f t="shared" si="5"/>
        <v>0.19999999999999998</v>
      </c>
      <c r="N13" s="148">
        <v>0</v>
      </c>
      <c r="O13" s="149">
        <f t="shared" si="6"/>
        <v>0.1</v>
      </c>
      <c r="P13" s="134"/>
      <c r="Q13" s="55"/>
      <c r="R13" s="60"/>
      <c r="S13" s="55"/>
      <c r="T13" s="148"/>
      <c r="U13" s="149"/>
    </row>
    <row r="14" spans="1:21" s="15" customFormat="1" ht="16.5" customHeight="1">
      <c r="A14" s="259" t="s">
        <v>167</v>
      </c>
      <c r="B14" s="134">
        <v>0.1</v>
      </c>
      <c r="C14" s="55">
        <f t="shared" si="0"/>
        <v>-0.1</v>
      </c>
      <c r="D14" s="60">
        <v>0</v>
      </c>
      <c r="E14" s="55">
        <f t="shared" si="1"/>
        <v>0.1</v>
      </c>
      <c r="F14" s="60">
        <v>-0.1</v>
      </c>
      <c r="G14" s="55">
        <f t="shared" si="2"/>
        <v>0</v>
      </c>
      <c r="H14" s="60">
        <v>0.1</v>
      </c>
      <c r="I14" s="55">
        <f t="shared" si="3"/>
        <v>0.1</v>
      </c>
      <c r="J14" s="60">
        <v>0.4</v>
      </c>
      <c r="K14" s="55">
        <f t="shared" si="4"/>
        <v>0.10000000000000003</v>
      </c>
      <c r="L14" s="60">
        <v>0.4</v>
      </c>
      <c r="M14" s="55">
        <f t="shared" si="5"/>
        <v>0.10000000000000003</v>
      </c>
      <c r="N14" s="148">
        <v>0.1</v>
      </c>
      <c r="O14" s="149">
        <f t="shared" si="6"/>
        <v>0.1</v>
      </c>
      <c r="P14" s="134"/>
      <c r="Q14" s="55"/>
      <c r="R14" s="60"/>
      <c r="S14" s="55"/>
      <c r="T14" s="148"/>
      <c r="U14" s="149"/>
    </row>
    <row r="15" spans="1:21" s="15" customFormat="1" ht="16.5" customHeight="1">
      <c r="A15" s="259" t="s">
        <v>168</v>
      </c>
      <c r="B15" s="134">
        <v>0.6</v>
      </c>
      <c r="C15" s="55">
        <f t="shared" si="0"/>
        <v>0.5</v>
      </c>
      <c r="D15" s="60">
        <v>1.1</v>
      </c>
      <c r="E15" s="55">
        <f t="shared" si="1"/>
        <v>1.1</v>
      </c>
      <c r="F15" s="60">
        <v>0.4</v>
      </c>
      <c r="G15" s="55">
        <f t="shared" si="2"/>
        <v>0.5</v>
      </c>
      <c r="H15" s="60">
        <v>0.5</v>
      </c>
      <c r="I15" s="55">
        <f t="shared" si="3"/>
        <v>0.4</v>
      </c>
      <c r="J15" s="60">
        <v>0.6</v>
      </c>
      <c r="K15" s="55">
        <f t="shared" si="4"/>
        <v>0.19999999999999996</v>
      </c>
      <c r="L15" s="60">
        <v>0.7</v>
      </c>
      <c r="M15" s="55">
        <f t="shared" si="5"/>
        <v>0.29999999999999993</v>
      </c>
      <c r="N15" s="148">
        <v>0.7</v>
      </c>
      <c r="O15" s="149">
        <f t="shared" si="6"/>
        <v>0.6</v>
      </c>
      <c r="P15" s="134"/>
      <c r="Q15" s="55"/>
      <c r="R15" s="60"/>
      <c r="S15" s="55"/>
      <c r="T15" s="148"/>
      <c r="U15" s="149"/>
    </row>
    <row r="16" spans="1:21" s="15" customFormat="1" ht="16.5" customHeight="1">
      <c r="A16" s="259" t="s">
        <v>169</v>
      </c>
      <c r="B16" s="134">
        <v>0.7</v>
      </c>
      <c r="C16" s="55">
        <f t="shared" si="0"/>
        <v>0.09999999999999998</v>
      </c>
      <c r="D16" s="60">
        <v>1.7</v>
      </c>
      <c r="E16" s="55">
        <f t="shared" si="1"/>
        <v>0.5999999999999999</v>
      </c>
      <c r="F16" s="60">
        <v>0.9</v>
      </c>
      <c r="G16" s="55">
        <f t="shared" si="2"/>
        <v>0.5</v>
      </c>
      <c r="H16" s="60">
        <v>0.6</v>
      </c>
      <c r="I16" s="55">
        <f t="shared" si="3"/>
        <v>0.09999999999999998</v>
      </c>
      <c r="J16" s="60">
        <v>0.8</v>
      </c>
      <c r="K16" s="55">
        <f t="shared" si="4"/>
        <v>0.20000000000000007</v>
      </c>
      <c r="L16" s="60">
        <v>1.1</v>
      </c>
      <c r="M16" s="55">
        <f t="shared" si="5"/>
        <v>0.40000000000000013</v>
      </c>
      <c r="N16" s="148">
        <v>1.1</v>
      </c>
      <c r="O16" s="149">
        <f t="shared" si="6"/>
        <v>0.40000000000000013</v>
      </c>
      <c r="P16" s="134"/>
      <c r="Q16" s="55"/>
      <c r="R16" s="60"/>
      <c r="S16" s="55"/>
      <c r="T16" s="148"/>
      <c r="U16" s="149"/>
    </row>
    <row r="17" spans="1:21" s="15" customFormat="1" ht="16.5" customHeight="1">
      <c r="A17" s="259" t="s">
        <v>170</v>
      </c>
      <c r="B17" s="134">
        <v>1.9</v>
      </c>
      <c r="C17" s="55">
        <f t="shared" si="0"/>
        <v>1.2</v>
      </c>
      <c r="D17" s="60">
        <v>3.5</v>
      </c>
      <c r="E17" s="55">
        <f t="shared" si="1"/>
        <v>1.8</v>
      </c>
      <c r="F17" s="60">
        <v>1.5</v>
      </c>
      <c r="G17" s="55">
        <f t="shared" si="2"/>
        <v>0.6</v>
      </c>
      <c r="H17" s="60">
        <v>1.8</v>
      </c>
      <c r="I17" s="55">
        <f t="shared" si="3"/>
        <v>1.2000000000000002</v>
      </c>
      <c r="J17" s="60">
        <v>1.3</v>
      </c>
      <c r="K17" s="55">
        <f t="shared" si="4"/>
        <v>0.5</v>
      </c>
      <c r="L17" s="60">
        <v>1.9</v>
      </c>
      <c r="M17" s="55">
        <f t="shared" si="5"/>
        <v>0.7999999999999998</v>
      </c>
      <c r="N17" s="148">
        <v>2.2</v>
      </c>
      <c r="O17" s="149">
        <f t="shared" si="6"/>
        <v>1.1</v>
      </c>
      <c r="P17" s="134"/>
      <c r="Q17" s="55"/>
      <c r="R17" s="60"/>
      <c r="S17" s="55"/>
      <c r="T17" s="148"/>
      <c r="U17" s="149"/>
    </row>
    <row r="18" spans="1:21" s="15" customFormat="1" ht="16.5" customHeight="1">
      <c r="A18" s="259" t="s">
        <v>171</v>
      </c>
      <c r="B18" s="134">
        <v>2.7</v>
      </c>
      <c r="C18" s="55">
        <f t="shared" si="0"/>
        <v>0.8000000000000003</v>
      </c>
      <c r="D18" s="60">
        <v>3.3</v>
      </c>
      <c r="E18" s="55">
        <f t="shared" si="1"/>
        <v>-0.20000000000000018</v>
      </c>
      <c r="F18" s="60">
        <v>2</v>
      </c>
      <c r="G18" s="55">
        <f t="shared" si="2"/>
        <v>0.5</v>
      </c>
      <c r="H18" s="60">
        <v>3.2</v>
      </c>
      <c r="I18" s="55">
        <f t="shared" si="3"/>
        <v>1.4000000000000001</v>
      </c>
      <c r="J18" s="60">
        <v>2.6</v>
      </c>
      <c r="K18" s="55">
        <f t="shared" si="4"/>
        <v>1.3</v>
      </c>
      <c r="L18" s="60">
        <v>3.8</v>
      </c>
      <c r="M18" s="55">
        <f t="shared" si="5"/>
        <v>1.9</v>
      </c>
      <c r="N18" s="148">
        <v>3</v>
      </c>
      <c r="O18" s="149">
        <f t="shared" si="6"/>
        <v>0.7999999999999998</v>
      </c>
      <c r="P18" s="134"/>
      <c r="Q18" s="55"/>
      <c r="R18" s="60"/>
      <c r="S18" s="55"/>
      <c r="T18" s="148"/>
      <c r="U18" s="149"/>
    </row>
    <row r="19" spans="1:21" s="15" customFormat="1" ht="16.5" customHeight="1">
      <c r="A19" s="259" t="s">
        <v>267</v>
      </c>
      <c r="B19" s="134">
        <v>3.4</v>
      </c>
      <c r="C19" s="55">
        <f t="shared" si="0"/>
        <v>0.6999999999999997</v>
      </c>
      <c r="D19" s="60">
        <v>3.8</v>
      </c>
      <c r="E19" s="55">
        <f t="shared" si="1"/>
        <v>0.5</v>
      </c>
      <c r="F19" s="60">
        <v>2</v>
      </c>
      <c r="G19" s="55">
        <f t="shared" si="2"/>
        <v>0</v>
      </c>
      <c r="H19" s="60">
        <v>3.5</v>
      </c>
      <c r="I19" s="55">
        <f t="shared" si="3"/>
        <v>0.2999999999999998</v>
      </c>
      <c r="J19" s="60">
        <v>3.4</v>
      </c>
      <c r="K19" s="55">
        <f t="shared" si="4"/>
        <v>0.7999999999999998</v>
      </c>
      <c r="L19" s="60">
        <v>4</v>
      </c>
      <c r="M19" s="55">
        <f t="shared" si="5"/>
        <v>0.20000000000000018</v>
      </c>
      <c r="N19" s="148">
        <v>3.4</v>
      </c>
      <c r="O19" s="149">
        <f t="shared" si="6"/>
        <v>0.3999999999999999</v>
      </c>
      <c r="P19" s="134"/>
      <c r="Q19" s="55"/>
      <c r="R19" s="60"/>
      <c r="S19" s="55"/>
      <c r="T19" s="148"/>
      <c r="U19" s="149"/>
    </row>
    <row r="20" spans="1:21" s="15" customFormat="1" ht="16.5" customHeight="1">
      <c r="A20" s="259" t="s">
        <v>172</v>
      </c>
      <c r="B20" s="134">
        <v>6</v>
      </c>
      <c r="C20" s="55">
        <f t="shared" si="0"/>
        <v>2.6</v>
      </c>
      <c r="D20" s="60">
        <v>4.4</v>
      </c>
      <c r="E20" s="55">
        <f t="shared" si="1"/>
        <v>0.6000000000000005</v>
      </c>
      <c r="F20" s="60">
        <v>2.1</v>
      </c>
      <c r="G20" s="55">
        <f t="shared" si="2"/>
        <v>0.10000000000000009</v>
      </c>
      <c r="H20" s="60">
        <v>4.1</v>
      </c>
      <c r="I20" s="55">
        <f t="shared" si="3"/>
        <v>0.5999999999999996</v>
      </c>
      <c r="J20" s="60">
        <v>4.3</v>
      </c>
      <c r="K20" s="55">
        <f t="shared" si="4"/>
        <v>0.8999999999999999</v>
      </c>
      <c r="L20" s="60">
        <v>4.1</v>
      </c>
      <c r="M20" s="55">
        <f t="shared" si="5"/>
        <v>0.09999999999999964</v>
      </c>
      <c r="N20" s="148">
        <v>4.2</v>
      </c>
      <c r="O20" s="149">
        <f t="shared" si="6"/>
        <v>0.8000000000000003</v>
      </c>
      <c r="P20" s="134"/>
      <c r="Q20" s="55"/>
      <c r="R20" s="60"/>
      <c r="S20" s="55"/>
      <c r="T20" s="148"/>
      <c r="U20" s="149"/>
    </row>
    <row r="21" spans="1:21" s="15" customFormat="1" ht="16.5" customHeight="1">
      <c r="A21" s="259" t="s">
        <v>173</v>
      </c>
      <c r="B21" s="134">
        <v>5.3</v>
      </c>
      <c r="C21" s="55">
        <f t="shared" si="0"/>
        <v>-0.7000000000000002</v>
      </c>
      <c r="D21" s="60">
        <v>2.4</v>
      </c>
      <c r="E21" s="55">
        <f t="shared" si="1"/>
        <v>-2.0000000000000004</v>
      </c>
      <c r="F21" s="60">
        <v>1.9</v>
      </c>
      <c r="G21" s="55">
        <f t="shared" si="2"/>
        <v>-0.20000000000000018</v>
      </c>
      <c r="H21" s="60">
        <v>3.1</v>
      </c>
      <c r="I21" s="55">
        <f t="shared" si="3"/>
        <v>-0.9999999999999996</v>
      </c>
      <c r="J21" s="60">
        <v>4.5</v>
      </c>
      <c r="K21" s="55">
        <f t="shared" si="4"/>
        <v>0.20000000000000018</v>
      </c>
      <c r="L21" s="60">
        <v>2.7</v>
      </c>
      <c r="M21" s="55">
        <f t="shared" si="5"/>
        <v>-1.3999999999999995</v>
      </c>
      <c r="N21" s="148">
        <v>3</v>
      </c>
      <c r="O21" s="149">
        <f t="shared" si="6"/>
        <v>-1.2000000000000002</v>
      </c>
      <c r="P21" s="134"/>
      <c r="Q21" s="55"/>
      <c r="R21" s="60"/>
      <c r="S21" s="55"/>
      <c r="T21" s="148"/>
      <c r="U21" s="149"/>
    </row>
    <row r="22" spans="1:21" s="15" customFormat="1" ht="16.5" customHeight="1">
      <c r="A22" s="259" t="s">
        <v>174</v>
      </c>
      <c r="B22" s="134">
        <v>2.3</v>
      </c>
      <c r="C22" s="55">
        <f t="shared" si="0"/>
        <v>-3</v>
      </c>
      <c r="D22" s="60">
        <v>0.6</v>
      </c>
      <c r="E22" s="55">
        <f t="shared" si="1"/>
        <v>-1.7999999999999998</v>
      </c>
      <c r="F22" s="60">
        <v>0.9</v>
      </c>
      <c r="G22" s="55">
        <f t="shared" si="2"/>
        <v>-0.9999999999999999</v>
      </c>
      <c r="H22" s="60">
        <v>1.6</v>
      </c>
      <c r="I22" s="55">
        <f t="shared" si="3"/>
        <v>-1.5</v>
      </c>
      <c r="J22" s="60">
        <v>1</v>
      </c>
      <c r="K22" s="55">
        <f t="shared" si="4"/>
        <v>-3.5</v>
      </c>
      <c r="L22" s="60">
        <v>0.9</v>
      </c>
      <c r="M22" s="55">
        <f t="shared" si="5"/>
        <v>-1.8000000000000003</v>
      </c>
      <c r="N22" s="148">
        <v>1.1</v>
      </c>
      <c r="O22" s="149">
        <f t="shared" si="6"/>
        <v>-1.9</v>
      </c>
      <c r="P22" s="134"/>
      <c r="Q22" s="55"/>
      <c r="R22" s="60"/>
      <c r="S22" s="55"/>
      <c r="T22" s="148"/>
      <c r="U22" s="149"/>
    </row>
    <row r="23" spans="1:21" s="15" customFormat="1" ht="16.5" customHeight="1">
      <c r="A23" s="259" t="s">
        <v>175</v>
      </c>
      <c r="B23" s="134">
        <v>0.8</v>
      </c>
      <c r="C23" s="55">
        <f t="shared" si="0"/>
        <v>-1.4999999999999998</v>
      </c>
      <c r="D23" s="60">
        <v>0</v>
      </c>
      <c r="E23" s="55">
        <f t="shared" si="1"/>
        <v>-0.6</v>
      </c>
      <c r="F23" s="60">
        <v>0.3</v>
      </c>
      <c r="G23" s="55">
        <f t="shared" si="2"/>
        <v>-0.6000000000000001</v>
      </c>
      <c r="H23" s="60">
        <v>0.3</v>
      </c>
      <c r="I23" s="55">
        <f t="shared" si="3"/>
        <v>-1.3</v>
      </c>
      <c r="J23" s="60">
        <v>0.4</v>
      </c>
      <c r="K23" s="55">
        <f t="shared" si="4"/>
        <v>-0.6</v>
      </c>
      <c r="L23" s="60">
        <v>0.5</v>
      </c>
      <c r="M23" s="55">
        <f t="shared" si="5"/>
        <v>-0.4</v>
      </c>
      <c r="N23" s="148">
        <v>0.3</v>
      </c>
      <c r="O23" s="149">
        <f t="shared" si="6"/>
        <v>-0.8</v>
      </c>
      <c r="P23" s="134">
        <v>0.1</v>
      </c>
      <c r="Q23" s="55"/>
      <c r="R23" s="60">
        <v>0.8</v>
      </c>
      <c r="S23" s="55"/>
      <c r="T23" s="148">
        <v>0.4</v>
      </c>
      <c r="U23" s="149"/>
    </row>
    <row r="24" spans="1:21" s="15" customFormat="1" ht="16.5" customHeight="1">
      <c r="A24" s="259" t="s">
        <v>176</v>
      </c>
      <c r="B24" s="134">
        <v>0.8</v>
      </c>
      <c r="C24" s="55">
        <f t="shared" si="0"/>
        <v>0</v>
      </c>
      <c r="D24" s="60">
        <v>1</v>
      </c>
      <c r="E24" s="55">
        <f t="shared" si="1"/>
        <v>1</v>
      </c>
      <c r="F24" s="60">
        <v>0.8</v>
      </c>
      <c r="G24" s="55">
        <f t="shared" si="2"/>
        <v>0.5</v>
      </c>
      <c r="H24" s="60">
        <v>0.4</v>
      </c>
      <c r="I24" s="55">
        <f t="shared" si="3"/>
        <v>0.10000000000000003</v>
      </c>
      <c r="J24" s="60">
        <v>0.7</v>
      </c>
      <c r="K24" s="55">
        <f t="shared" si="4"/>
        <v>0.29999999999999993</v>
      </c>
      <c r="L24" s="60">
        <v>0.5</v>
      </c>
      <c r="M24" s="55">
        <f t="shared" si="5"/>
        <v>0</v>
      </c>
      <c r="N24" s="148">
        <v>0.8</v>
      </c>
      <c r="O24" s="149">
        <f t="shared" si="6"/>
        <v>0.5</v>
      </c>
      <c r="P24" s="134">
        <v>0.1</v>
      </c>
      <c r="Q24" s="55">
        <f aca="true" t="shared" si="7" ref="Q24:Q49">ROUND(P24,1)-ROUND(P23,1)</f>
        <v>0</v>
      </c>
      <c r="R24" s="60">
        <v>0.7</v>
      </c>
      <c r="S24" s="55">
        <f aca="true" t="shared" si="8" ref="S24:S49">ROUND(R24,1)-ROUND(R23,1)</f>
        <v>-0.10000000000000009</v>
      </c>
      <c r="T24" s="148">
        <v>0.6</v>
      </c>
      <c r="U24" s="149">
        <f aca="true" t="shared" si="9" ref="U24:U49">ROUND(T24,1)-ROUND(T23,1)</f>
        <v>0.19999999999999996</v>
      </c>
    </row>
    <row r="25" spans="1:21" s="15" customFormat="1" ht="16.5" customHeight="1">
      <c r="A25" s="259" t="s">
        <v>177</v>
      </c>
      <c r="B25" s="134">
        <v>1</v>
      </c>
      <c r="C25" s="55">
        <f t="shared" si="0"/>
        <v>0.19999999999999996</v>
      </c>
      <c r="D25" s="60">
        <v>0.9</v>
      </c>
      <c r="E25" s="55">
        <f t="shared" si="1"/>
        <v>-0.09999999999999998</v>
      </c>
      <c r="F25" s="60">
        <v>0.7</v>
      </c>
      <c r="G25" s="55">
        <f t="shared" si="2"/>
        <v>-0.10000000000000009</v>
      </c>
      <c r="H25" s="60">
        <v>0.2</v>
      </c>
      <c r="I25" s="55">
        <f t="shared" si="3"/>
        <v>-0.2</v>
      </c>
      <c r="J25" s="60">
        <v>1.2</v>
      </c>
      <c r="K25" s="55">
        <f t="shared" si="4"/>
        <v>0.5</v>
      </c>
      <c r="L25" s="60">
        <v>0.9</v>
      </c>
      <c r="M25" s="55">
        <f t="shared" si="5"/>
        <v>0.4</v>
      </c>
      <c r="N25" s="148">
        <v>0.8</v>
      </c>
      <c r="O25" s="149">
        <f t="shared" si="6"/>
        <v>0</v>
      </c>
      <c r="P25" s="134">
        <v>0</v>
      </c>
      <c r="Q25" s="55">
        <f t="shared" si="7"/>
        <v>-0.1</v>
      </c>
      <c r="R25" s="60">
        <v>0.5</v>
      </c>
      <c r="S25" s="55">
        <f t="shared" si="8"/>
        <v>-0.19999999999999996</v>
      </c>
      <c r="T25" s="148">
        <v>0.6</v>
      </c>
      <c r="U25" s="149">
        <f t="shared" si="9"/>
        <v>0</v>
      </c>
    </row>
    <row r="26" spans="1:21" s="15" customFormat="1" ht="16.5" customHeight="1">
      <c r="A26" s="259" t="s">
        <v>178</v>
      </c>
      <c r="B26" s="134">
        <v>0.8</v>
      </c>
      <c r="C26" s="55">
        <f t="shared" si="0"/>
        <v>-0.19999999999999996</v>
      </c>
      <c r="D26" s="60">
        <v>0.7</v>
      </c>
      <c r="E26" s="55">
        <f t="shared" si="1"/>
        <v>-0.20000000000000007</v>
      </c>
      <c r="F26" s="60">
        <v>0.3</v>
      </c>
      <c r="G26" s="55">
        <f t="shared" si="2"/>
        <v>-0.39999999999999997</v>
      </c>
      <c r="H26" s="60">
        <v>0.1</v>
      </c>
      <c r="I26" s="55">
        <f t="shared" si="3"/>
        <v>-0.1</v>
      </c>
      <c r="J26" s="60">
        <v>0.8</v>
      </c>
      <c r="K26" s="55">
        <f t="shared" si="4"/>
        <v>-0.3999999999999999</v>
      </c>
      <c r="L26" s="60">
        <v>1</v>
      </c>
      <c r="M26" s="55">
        <f t="shared" si="5"/>
        <v>0.09999999999999998</v>
      </c>
      <c r="N26" s="148">
        <v>0.6</v>
      </c>
      <c r="O26" s="149">
        <f t="shared" si="6"/>
        <v>-0.20000000000000007</v>
      </c>
      <c r="P26" s="134">
        <v>0.2</v>
      </c>
      <c r="Q26" s="55">
        <f t="shared" si="7"/>
        <v>0.2</v>
      </c>
      <c r="R26" s="60">
        <v>0.5</v>
      </c>
      <c r="S26" s="55">
        <f t="shared" si="8"/>
        <v>0</v>
      </c>
      <c r="T26" s="148">
        <v>0.5</v>
      </c>
      <c r="U26" s="149">
        <f t="shared" si="9"/>
        <v>-0.09999999999999998</v>
      </c>
    </row>
    <row r="27" spans="1:21" s="15" customFormat="1" ht="16.5" customHeight="1">
      <c r="A27" s="259" t="s">
        <v>179</v>
      </c>
      <c r="B27" s="134">
        <v>0.2</v>
      </c>
      <c r="C27" s="55">
        <f t="shared" si="0"/>
        <v>-0.6000000000000001</v>
      </c>
      <c r="D27" s="60">
        <v>0.7</v>
      </c>
      <c r="E27" s="55">
        <f t="shared" si="1"/>
        <v>0</v>
      </c>
      <c r="F27" s="60">
        <v>0.3</v>
      </c>
      <c r="G27" s="55">
        <f t="shared" si="2"/>
        <v>0</v>
      </c>
      <c r="H27" s="60">
        <v>0.1</v>
      </c>
      <c r="I27" s="55">
        <f t="shared" si="3"/>
        <v>0</v>
      </c>
      <c r="J27" s="60">
        <v>0.5</v>
      </c>
      <c r="K27" s="55">
        <f t="shared" si="4"/>
        <v>-0.30000000000000004</v>
      </c>
      <c r="L27" s="60">
        <v>0.8</v>
      </c>
      <c r="M27" s="55">
        <f t="shared" si="5"/>
        <v>-0.19999999999999996</v>
      </c>
      <c r="N27" s="148">
        <v>0.5</v>
      </c>
      <c r="O27" s="149">
        <f t="shared" si="6"/>
        <v>-0.09999999999999998</v>
      </c>
      <c r="P27" s="134">
        <v>0.2</v>
      </c>
      <c r="Q27" s="55">
        <f t="shared" si="7"/>
        <v>0</v>
      </c>
      <c r="R27" s="60">
        <v>0.8</v>
      </c>
      <c r="S27" s="55">
        <f t="shared" si="8"/>
        <v>0.30000000000000004</v>
      </c>
      <c r="T27" s="148">
        <v>0.5</v>
      </c>
      <c r="U27" s="149">
        <f t="shared" si="9"/>
        <v>0</v>
      </c>
    </row>
    <row r="28" spans="1:21" s="15" customFormat="1" ht="16.5" customHeight="1">
      <c r="A28" s="259" t="s">
        <v>180</v>
      </c>
      <c r="B28" s="134">
        <v>-0.1</v>
      </c>
      <c r="C28" s="55">
        <f t="shared" si="0"/>
        <v>-0.30000000000000004</v>
      </c>
      <c r="D28" s="60">
        <v>-0.3</v>
      </c>
      <c r="E28" s="55">
        <f t="shared" si="1"/>
        <v>-1</v>
      </c>
      <c r="F28" s="60">
        <v>-0.5</v>
      </c>
      <c r="G28" s="55">
        <f t="shared" si="2"/>
        <v>-0.8</v>
      </c>
      <c r="H28" s="60">
        <v>-0.3</v>
      </c>
      <c r="I28" s="55">
        <f t="shared" si="3"/>
        <v>-0.4</v>
      </c>
      <c r="J28" s="60">
        <v>-0.7</v>
      </c>
      <c r="K28" s="55">
        <f t="shared" si="4"/>
        <v>-1.2</v>
      </c>
      <c r="L28" s="60">
        <v>-0.9</v>
      </c>
      <c r="M28" s="55">
        <f t="shared" si="5"/>
        <v>-1.7000000000000002</v>
      </c>
      <c r="N28" s="148">
        <v>-0.4</v>
      </c>
      <c r="O28" s="149">
        <f t="shared" si="6"/>
        <v>-0.9</v>
      </c>
      <c r="P28" s="134">
        <v>-0.4</v>
      </c>
      <c r="Q28" s="55">
        <f t="shared" si="7"/>
        <v>-0.6000000000000001</v>
      </c>
      <c r="R28" s="60">
        <v>0.3</v>
      </c>
      <c r="S28" s="55">
        <f t="shared" si="8"/>
        <v>-0.5</v>
      </c>
      <c r="T28" s="148">
        <v>-0.3</v>
      </c>
      <c r="U28" s="149">
        <f t="shared" si="9"/>
        <v>-0.8</v>
      </c>
    </row>
    <row r="29" spans="1:21" s="15" customFormat="1" ht="16.5" customHeight="1">
      <c r="A29" s="259" t="s">
        <v>181</v>
      </c>
      <c r="B29" s="134">
        <v>0.5</v>
      </c>
      <c r="C29" s="55">
        <f t="shared" si="0"/>
        <v>0.6</v>
      </c>
      <c r="D29" s="60">
        <v>-0.2</v>
      </c>
      <c r="E29" s="55">
        <f t="shared" si="1"/>
        <v>0.09999999999999998</v>
      </c>
      <c r="F29" s="60">
        <v>-0.4</v>
      </c>
      <c r="G29" s="55">
        <f t="shared" si="2"/>
        <v>0.09999999999999998</v>
      </c>
      <c r="H29" s="60">
        <v>-1</v>
      </c>
      <c r="I29" s="55">
        <f t="shared" si="3"/>
        <v>-0.7</v>
      </c>
      <c r="J29" s="60">
        <v>0.3</v>
      </c>
      <c r="K29" s="55">
        <f t="shared" si="4"/>
        <v>1</v>
      </c>
      <c r="L29" s="60">
        <v>-0.7</v>
      </c>
      <c r="M29" s="55">
        <f t="shared" si="5"/>
        <v>0.20000000000000007</v>
      </c>
      <c r="N29" s="148">
        <v>-0.3</v>
      </c>
      <c r="O29" s="149">
        <f t="shared" si="6"/>
        <v>0.10000000000000003</v>
      </c>
      <c r="P29" s="134">
        <v>0</v>
      </c>
      <c r="Q29" s="55">
        <f t="shared" si="7"/>
        <v>0.4</v>
      </c>
      <c r="R29" s="60">
        <v>-0.1</v>
      </c>
      <c r="S29" s="55">
        <f t="shared" si="8"/>
        <v>-0.4</v>
      </c>
      <c r="T29" s="148">
        <v>-0.3</v>
      </c>
      <c r="U29" s="149">
        <f t="shared" si="9"/>
        <v>0</v>
      </c>
    </row>
    <row r="30" spans="1:21" s="15" customFormat="1" ht="16.5" customHeight="1">
      <c r="A30" s="259" t="s">
        <v>182</v>
      </c>
      <c r="B30" s="134">
        <v>0.1</v>
      </c>
      <c r="C30" s="55">
        <f t="shared" si="0"/>
        <v>-0.4</v>
      </c>
      <c r="D30" s="60">
        <v>0.1</v>
      </c>
      <c r="E30" s="55">
        <f t="shared" si="1"/>
        <v>0.30000000000000004</v>
      </c>
      <c r="F30" s="60">
        <v>-0.3</v>
      </c>
      <c r="G30" s="55">
        <f t="shared" si="2"/>
        <v>0.10000000000000003</v>
      </c>
      <c r="H30" s="60">
        <v>-0.7</v>
      </c>
      <c r="I30" s="55">
        <f t="shared" si="3"/>
        <v>0.30000000000000004</v>
      </c>
      <c r="J30" s="60">
        <v>-0.2</v>
      </c>
      <c r="K30" s="55">
        <f t="shared" si="4"/>
        <v>-0.5</v>
      </c>
      <c r="L30" s="60">
        <v>0.7</v>
      </c>
      <c r="M30" s="55">
        <f t="shared" si="5"/>
        <v>1.4</v>
      </c>
      <c r="N30" s="148">
        <v>0</v>
      </c>
      <c r="O30" s="149">
        <f t="shared" si="6"/>
        <v>0.3</v>
      </c>
      <c r="P30" s="134">
        <v>0.1</v>
      </c>
      <c r="Q30" s="55">
        <f t="shared" si="7"/>
        <v>0.1</v>
      </c>
      <c r="R30" s="60">
        <v>0.1</v>
      </c>
      <c r="S30" s="55">
        <f t="shared" si="8"/>
        <v>0.2</v>
      </c>
      <c r="T30" s="148">
        <v>0</v>
      </c>
      <c r="U30" s="149">
        <f t="shared" si="9"/>
        <v>0.3</v>
      </c>
    </row>
    <row r="31" spans="1:21" s="15" customFormat="1" ht="16.5" customHeight="1">
      <c r="A31" s="259" t="s">
        <v>183</v>
      </c>
      <c r="B31" s="134">
        <v>0</v>
      </c>
      <c r="C31" s="55">
        <f t="shared" si="0"/>
        <v>-0.1</v>
      </c>
      <c r="D31" s="60">
        <v>-0.2</v>
      </c>
      <c r="E31" s="55">
        <f t="shared" si="1"/>
        <v>-0.30000000000000004</v>
      </c>
      <c r="F31" s="60">
        <v>0.3</v>
      </c>
      <c r="G31" s="55">
        <f t="shared" si="2"/>
        <v>0.6</v>
      </c>
      <c r="H31" s="60">
        <v>-1.3</v>
      </c>
      <c r="I31" s="55">
        <f t="shared" si="3"/>
        <v>-0.6000000000000001</v>
      </c>
      <c r="J31" s="60">
        <v>0.2</v>
      </c>
      <c r="K31" s="55">
        <f t="shared" si="4"/>
        <v>0.4</v>
      </c>
      <c r="L31" s="60">
        <v>0.5</v>
      </c>
      <c r="M31" s="55">
        <f t="shared" si="5"/>
        <v>-0.19999999999999996</v>
      </c>
      <c r="N31" s="148">
        <v>-0.2</v>
      </c>
      <c r="O31" s="149">
        <f t="shared" si="6"/>
        <v>-0.2</v>
      </c>
      <c r="P31" s="134">
        <v>0</v>
      </c>
      <c r="Q31" s="55">
        <f t="shared" si="7"/>
        <v>-0.1</v>
      </c>
      <c r="R31" s="60">
        <v>0.2</v>
      </c>
      <c r="S31" s="55">
        <f t="shared" si="8"/>
        <v>0.1</v>
      </c>
      <c r="T31" s="148">
        <v>-0.1</v>
      </c>
      <c r="U31" s="149">
        <f t="shared" si="9"/>
        <v>-0.1</v>
      </c>
    </row>
    <row r="32" spans="1:21" s="15" customFormat="1" ht="16.5" customHeight="1">
      <c r="A32" s="259" t="s">
        <v>184</v>
      </c>
      <c r="B32" s="134">
        <v>-0.4</v>
      </c>
      <c r="C32" s="55">
        <f t="shared" si="0"/>
        <v>-0.4</v>
      </c>
      <c r="D32" s="60">
        <v>0.2</v>
      </c>
      <c r="E32" s="55">
        <f t="shared" si="1"/>
        <v>0.4</v>
      </c>
      <c r="F32" s="60">
        <v>-0.3</v>
      </c>
      <c r="G32" s="55">
        <f t="shared" si="2"/>
        <v>-0.6</v>
      </c>
      <c r="H32" s="60">
        <v>-2</v>
      </c>
      <c r="I32" s="55">
        <f t="shared" si="3"/>
        <v>-0.7</v>
      </c>
      <c r="J32" s="60">
        <v>0.1</v>
      </c>
      <c r="K32" s="55">
        <f t="shared" si="4"/>
        <v>-0.1</v>
      </c>
      <c r="L32" s="60">
        <v>-0.1</v>
      </c>
      <c r="M32" s="55">
        <f t="shared" si="5"/>
        <v>-0.6</v>
      </c>
      <c r="N32" s="148">
        <v>-0.4</v>
      </c>
      <c r="O32" s="149">
        <f t="shared" si="6"/>
        <v>-0.2</v>
      </c>
      <c r="P32" s="134">
        <v>-0.2</v>
      </c>
      <c r="Q32" s="55">
        <f t="shared" si="7"/>
        <v>-0.2</v>
      </c>
      <c r="R32" s="60">
        <v>0.1</v>
      </c>
      <c r="S32" s="55">
        <f t="shared" si="8"/>
        <v>-0.1</v>
      </c>
      <c r="T32" s="148">
        <v>-0.3</v>
      </c>
      <c r="U32" s="149">
        <f t="shared" si="9"/>
        <v>-0.19999999999999998</v>
      </c>
    </row>
    <row r="33" spans="1:21" s="15" customFormat="1" ht="16.5" customHeight="1">
      <c r="A33" s="259" t="s">
        <v>185</v>
      </c>
      <c r="B33" s="134">
        <v>-0.7998416155216789</v>
      </c>
      <c r="C33" s="55">
        <f t="shared" si="0"/>
        <v>-0.4</v>
      </c>
      <c r="D33" s="60">
        <v>-0.09030906837549357</v>
      </c>
      <c r="E33" s="55">
        <f t="shared" si="1"/>
        <v>-0.30000000000000004</v>
      </c>
      <c r="F33" s="60">
        <v>-0.4505159133846825</v>
      </c>
      <c r="G33" s="55">
        <f t="shared" si="2"/>
        <v>-0.2</v>
      </c>
      <c r="H33" s="60">
        <v>-2.053130315056289</v>
      </c>
      <c r="I33" s="55">
        <f t="shared" si="3"/>
        <v>-0.10000000000000009</v>
      </c>
      <c r="J33" s="60">
        <v>-1.1711101069438168</v>
      </c>
      <c r="K33" s="55">
        <f t="shared" si="4"/>
        <v>-1.3</v>
      </c>
      <c r="L33" s="60">
        <v>-0.3239579353080923</v>
      </c>
      <c r="M33" s="55">
        <f t="shared" si="5"/>
        <v>-0.19999999999999998</v>
      </c>
      <c r="N33" s="148">
        <v>-0.7430629350985937</v>
      </c>
      <c r="O33" s="149">
        <f t="shared" si="6"/>
        <v>-0.29999999999999993</v>
      </c>
      <c r="P33" s="134">
        <v>-0.2648687695641705</v>
      </c>
      <c r="Q33" s="55">
        <f t="shared" si="7"/>
        <v>-0.09999999999999998</v>
      </c>
      <c r="R33" s="60">
        <v>-0.10872251050160613</v>
      </c>
      <c r="S33" s="55">
        <f t="shared" si="8"/>
        <v>-0.2</v>
      </c>
      <c r="T33" s="148">
        <v>-0.5590539033848269</v>
      </c>
      <c r="U33" s="149">
        <f t="shared" si="9"/>
        <v>-0.3</v>
      </c>
    </row>
    <row r="34" spans="1:21" s="15" customFormat="1" ht="16.5" customHeight="1">
      <c r="A34" s="259" t="s">
        <v>186</v>
      </c>
      <c r="B34" s="134">
        <v>-0.09894838576063696</v>
      </c>
      <c r="C34" s="55">
        <f t="shared" si="0"/>
        <v>0.7000000000000001</v>
      </c>
      <c r="D34" s="60">
        <v>0.2137624336691946</v>
      </c>
      <c r="E34" s="55">
        <f t="shared" si="1"/>
        <v>0.30000000000000004</v>
      </c>
      <c r="F34" s="60">
        <v>-0.24557768312804573</v>
      </c>
      <c r="G34" s="55">
        <f t="shared" si="2"/>
        <v>0.3</v>
      </c>
      <c r="H34" s="60">
        <v>-1.4278542318823462</v>
      </c>
      <c r="I34" s="55">
        <f t="shared" si="3"/>
        <v>0.7000000000000002</v>
      </c>
      <c r="J34" s="60">
        <v>-0.5659655831739963</v>
      </c>
      <c r="K34" s="55">
        <f t="shared" si="4"/>
        <v>0.6</v>
      </c>
      <c r="L34" s="60">
        <v>-0.13961092639197603</v>
      </c>
      <c r="M34" s="55">
        <f t="shared" si="5"/>
        <v>0.19999999999999998</v>
      </c>
      <c r="N34" s="148">
        <v>-0.34512024309759515</v>
      </c>
      <c r="O34" s="149">
        <f t="shared" si="6"/>
        <v>0.39999999999999997</v>
      </c>
      <c r="P34" s="134">
        <v>-0.164259471648232</v>
      </c>
      <c r="Q34" s="55">
        <f t="shared" si="7"/>
        <v>0.09999999999999998</v>
      </c>
      <c r="R34" s="60">
        <v>-0.019405417992703563</v>
      </c>
      <c r="S34" s="55">
        <f t="shared" si="8"/>
        <v>0.1</v>
      </c>
      <c r="T34" s="148">
        <v>-0.2604569501593293</v>
      </c>
      <c r="U34" s="149">
        <f t="shared" si="9"/>
        <v>0.3</v>
      </c>
    </row>
    <row r="35" spans="1:21" s="15" customFormat="1" ht="16.5" customHeight="1">
      <c r="A35" s="259" t="s">
        <v>187</v>
      </c>
      <c r="B35" s="134">
        <v>0.06952491309385864</v>
      </c>
      <c r="C35" s="55">
        <f t="shared" si="0"/>
        <v>0.2</v>
      </c>
      <c r="D35" s="60">
        <v>2.423706912932771</v>
      </c>
      <c r="E35" s="55">
        <f t="shared" si="1"/>
        <v>2.1999999999999997</v>
      </c>
      <c r="F35" s="60">
        <v>0.39425706472196903</v>
      </c>
      <c r="G35" s="55">
        <f t="shared" si="2"/>
        <v>0.6000000000000001</v>
      </c>
      <c r="H35" s="60">
        <v>-0.4268346530864561</v>
      </c>
      <c r="I35" s="55">
        <f t="shared" si="3"/>
        <v>0.9999999999999999</v>
      </c>
      <c r="J35" s="60">
        <v>0.9478489631692973</v>
      </c>
      <c r="K35" s="55">
        <f t="shared" si="4"/>
        <v>1.5</v>
      </c>
      <c r="L35" s="60">
        <v>2.251705129402971</v>
      </c>
      <c r="M35" s="55">
        <f t="shared" si="5"/>
        <v>2.4</v>
      </c>
      <c r="N35" s="148">
        <v>1.1389872696291385</v>
      </c>
      <c r="O35" s="149">
        <f t="shared" si="6"/>
        <v>1.4000000000000001</v>
      </c>
      <c r="P35" s="134">
        <v>0.1445606076337585</v>
      </c>
      <c r="Q35" s="55">
        <f t="shared" si="7"/>
        <v>0.30000000000000004</v>
      </c>
      <c r="R35" s="60">
        <v>0.39183163259173787</v>
      </c>
      <c r="S35" s="55">
        <f t="shared" si="8"/>
        <v>0.4</v>
      </c>
      <c r="T35" s="148">
        <v>0.8010023392744628</v>
      </c>
      <c r="U35" s="149">
        <f t="shared" si="9"/>
        <v>1.1</v>
      </c>
    </row>
    <row r="36" spans="1:21" s="15" customFormat="1" ht="16.5" customHeight="1">
      <c r="A36" s="259" t="s">
        <v>188</v>
      </c>
      <c r="B36" s="134">
        <v>1.0165024785091297</v>
      </c>
      <c r="C36" s="55">
        <f t="shared" si="0"/>
        <v>0.9</v>
      </c>
      <c r="D36" s="60">
        <v>2.0480941616649777</v>
      </c>
      <c r="E36" s="55">
        <f t="shared" si="1"/>
        <v>-0.3999999999999999</v>
      </c>
      <c r="F36" s="60">
        <v>0.27226599562724313</v>
      </c>
      <c r="G36" s="55">
        <f t="shared" si="2"/>
        <v>-0.10000000000000003</v>
      </c>
      <c r="H36" s="60">
        <v>-0.46275723632797533</v>
      </c>
      <c r="I36" s="55">
        <f t="shared" si="3"/>
        <v>-0.09999999999999998</v>
      </c>
      <c r="J36" s="60">
        <v>2.1580274347250117</v>
      </c>
      <c r="K36" s="55">
        <f t="shared" si="4"/>
        <v>1.3000000000000003</v>
      </c>
      <c r="L36" s="60">
        <v>6.023564876936933</v>
      </c>
      <c r="M36" s="55">
        <f t="shared" si="5"/>
        <v>3.7</v>
      </c>
      <c r="N36" s="148">
        <v>1.8129185063890756</v>
      </c>
      <c r="O36" s="149">
        <f t="shared" si="6"/>
        <v>0.7</v>
      </c>
      <c r="P36" s="134">
        <v>0.3080826386371874</v>
      </c>
      <c r="Q36" s="55">
        <f t="shared" si="7"/>
        <v>0.19999999999999998</v>
      </c>
      <c r="R36" s="60">
        <v>0.4677819433904563</v>
      </c>
      <c r="S36" s="55">
        <f t="shared" si="8"/>
        <v>0.09999999999999998</v>
      </c>
      <c r="T36" s="148">
        <v>1.2477097479878658</v>
      </c>
      <c r="U36" s="149">
        <f t="shared" si="9"/>
        <v>0.3999999999999999</v>
      </c>
    </row>
    <row r="37" spans="1:21" s="15" customFormat="1" ht="16.5" customHeight="1">
      <c r="A37" s="259" t="s">
        <v>189</v>
      </c>
      <c r="B37" s="134">
        <v>0.17535989559969006</v>
      </c>
      <c r="C37" s="55">
        <f t="shared" si="0"/>
        <v>-0.8</v>
      </c>
      <c r="D37" s="60">
        <v>1.0377486272752847</v>
      </c>
      <c r="E37" s="55">
        <f t="shared" si="1"/>
        <v>-1</v>
      </c>
      <c r="F37" s="60">
        <v>0.14841328735431492</v>
      </c>
      <c r="G37" s="55">
        <f t="shared" si="2"/>
        <v>-0.19999999999999998</v>
      </c>
      <c r="H37" s="60">
        <v>-0.09206437930524274</v>
      </c>
      <c r="I37" s="55">
        <f t="shared" si="3"/>
        <v>0.4</v>
      </c>
      <c r="J37" s="60">
        <v>1.6879185395835243</v>
      </c>
      <c r="K37" s="55">
        <f t="shared" si="4"/>
        <v>-0.5000000000000002</v>
      </c>
      <c r="L37" s="60">
        <v>2.7415648070939005</v>
      </c>
      <c r="M37" s="55">
        <f t="shared" si="5"/>
        <v>-3.3</v>
      </c>
      <c r="N37" s="148">
        <v>0.8709532443783222</v>
      </c>
      <c r="O37" s="149">
        <f t="shared" si="6"/>
        <v>-0.9</v>
      </c>
      <c r="P37" s="134">
        <v>0.4998220698133351</v>
      </c>
      <c r="Q37" s="55">
        <f t="shared" si="7"/>
        <v>0.2</v>
      </c>
      <c r="R37" s="60">
        <v>0.4930745439060469</v>
      </c>
      <c r="S37" s="55">
        <f t="shared" si="8"/>
        <v>0</v>
      </c>
      <c r="T37" s="148">
        <v>0.7322595604883809</v>
      </c>
      <c r="U37" s="149">
        <f t="shared" si="9"/>
        <v>-0.5</v>
      </c>
    </row>
    <row r="38" spans="1:21" s="15" customFormat="1" ht="16.5" customHeight="1">
      <c r="A38" s="259" t="s">
        <v>190</v>
      </c>
      <c r="B38" s="134">
        <v>-0.6573035150332504</v>
      </c>
      <c r="C38" s="55">
        <f t="shared" si="0"/>
        <v>-0.8999999999999999</v>
      </c>
      <c r="D38" s="60">
        <v>-1.1267001099873917</v>
      </c>
      <c r="E38" s="55">
        <f t="shared" si="1"/>
        <v>-2.1</v>
      </c>
      <c r="F38" s="60">
        <v>-1.1916583912611718</v>
      </c>
      <c r="G38" s="55">
        <f t="shared" si="2"/>
        <v>-1.3</v>
      </c>
      <c r="H38" s="60">
        <v>-1.189999128843976</v>
      </c>
      <c r="I38" s="55">
        <f t="shared" si="3"/>
        <v>-1.0999999999999999</v>
      </c>
      <c r="J38" s="60">
        <v>-0.41697070780777645</v>
      </c>
      <c r="K38" s="55">
        <f t="shared" si="4"/>
        <v>-2.1</v>
      </c>
      <c r="L38" s="60">
        <v>-1.534216335540839</v>
      </c>
      <c r="M38" s="55">
        <f t="shared" si="5"/>
        <v>-4.2</v>
      </c>
      <c r="N38" s="148">
        <v>-1.1009545702626604</v>
      </c>
      <c r="O38" s="149">
        <f t="shared" si="6"/>
        <v>-2</v>
      </c>
      <c r="P38" s="134">
        <v>0.059437809762431654</v>
      </c>
      <c r="Q38" s="55">
        <f t="shared" si="7"/>
        <v>-0.4</v>
      </c>
      <c r="R38" s="60">
        <v>-0.01024380249948781</v>
      </c>
      <c r="S38" s="55">
        <f t="shared" si="8"/>
        <v>-0.5</v>
      </c>
      <c r="T38" s="148">
        <v>-0.6718413671645685</v>
      </c>
      <c r="U38" s="149">
        <f t="shared" si="9"/>
        <v>-1.4</v>
      </c>
    </row>
    <row r="39" spans="1:21" s="15" customFormat="1" ht="16.5" customHeight="1">
      <c r="A39" s="259" t="s">
        <v>191</v>
      </c>
      <c r="B39" s="134">
        <v>-0.8115728175805643</v>
      </c>
      <c r="C39" s="55">
        <f t="shared" si="0"/>
        <v>-0.10000000000000009</v>
      </c>
      <c r="D39" s="60">
        <v>-2.336948931613984</v>
      </c>
      <c r="E39" s="55">
        <f t="shared" si="1"/>
        <v>-1.1999999999999997</v>
      </c>
      <c r="F39" s="60">
        <v>-1.8444330922485412</v>
      </c>
      <c r="G39" s="55">
        <f t="shared" si="2"/>
        <v>-0.6000000000000001</v>
      </c>
      <c r="H39" s="60">
        <v>-1.4194923316969212</v>
      </c>
      <c r="I39" s="55">
        <f t="shared" si="3"/>
        <v>-0.19999999999999996</v>
      </c>
      <c r="J39" s="60">
        <v>-3.2191454439561604</v>
      </c>
      <c r="K39" s="55">
        <f t="shared" si="4"/>
        <v>-2.8000000000000003</v>
      </c>
      <c r="L39" s="60">
        <v>-4.77299880525687</v>
      </c>
      <c r="M39" s="55">
        <f t="shared" si="5"/>
        <v>-3.3</v>
      </c>
      <c r="N39" s="148">
        <v>-2.229783892551573</v>
      </c>
      <c r="O39" s="149">
        <f t="shared" si="6"/>
        <v>-1.1</v>
      </c>
      <c r="P39" s="134">
        <v>-0.24297646165527714</v>
      </c>
      <c r="Q39" s="55">
        <f t="shared" si="7"/>
        <v>-0.30000000000000004</v>
      </c>
      <c r="R39" s="60">
        <v>-0.22252752568741657</v>
      </c>
      <c r="S39" s="55">
        <f t="shared" si="8"/>
        <v>-0.2</v>
      </c>
      <c r="T39" s="148">
        <v>-1.450141577449215</v>
      </c>
      <c r="U39" s="149">
        <f t="shared" si="9"/>
        <v>-0.8</v>
      </c>
    </row>
    <row r="40" spans="1:21" s="15" customFormat="1" ht="16.5" customHeight="1">
      <c r="A40" s="259" t="s">
        <v>192</v>
      </c>
      <c r="B40" s="134">
        <v>-0.44241513286633954</v>
      </c>
      <c r="C40" s="55">
        <f t="shared" si="0"/>
        <v>0.4</v>
      </c>
      <c r="D40" s="60">
        <v>-0.258049080593342</v>
      </c>
      <c r="E40" s="55">
        <f t="shared" si="1"/>
        <v>1.9999999999999998</v>
      </c>
      <c r="F40" s="60">
        <v>-2.1401330097393387</v>
      </c>
      <c r="G40" s="55">
        <f t="shared" si="2"/>
        <v>-0.30000000000000004</v>
      </c>
      <c r="H40" s="60">
        <v>-1.5754416449464232</v>
      </c>
      <c r="I40" s="55">
        <f t="shared" si="3"/>
        <v>-0.20000000000000018</v>
      </c>
      <c r="J40" s="60">
        <v>-0.9628610729023385</v>
      </c>
      <c r="K40" s="55">
        <f t="shared" si="4"/>
        <v>2.2</v>
      </c>
      <c r="L40" s="60">
        <v>-1.134985037608174</v>
      </c>
      <c r="M40" s="55">
        <f t="shared" si="5"/>
        <v>3.6999999999999997</v>
      </c>
      <c r="N40" s="148">
        <v>-1.0324050743848732</v>
      </c>
      <c r="O40" s="149">
        <f t="shared" si="6"/>
        <v>1.2000000000000002</v>
      </c>
      <c r="P40" s="134">
        <v>-0.014403440364612805</v>
      </c>
      <c r="Q40" s="55">
        <f t="shared" si="7"/>
        <v>0.2</v>
      </c>
      <c r="R40" s="60">
        <v>-0.09501087346663008</v>
      </c>
      <c r="S40" s="55">
        <f t="shared" si="8"/>
        <v>0.1</v>
      </c>
      <c r="T40" s="148">
        <v>-0.6478577771100983</v>
      </c>
      <c r="U40" s="149">
        <f t="shared" si="9"/>
        <v>0.9</v>
      </c>
    </row>
    <row r="41" spans="1:21" s="15" customFormat="1" ht="16.5" customHeight="1">
      <c r="A41" s="259" t="s">
        <v>200</v>
      </c>
      <c r="B41" s="134">
        <v>0.16437139049311417</v>
      </c>
      <c r="C41" s="55">
        <f t="shared" si="0"/>
        <v>0.6000000000000001</v>
      </c>
      <c r="D41" s="60">
        <v>1.6401789286103938</v>
      </c>
      <c r="E41" s="55">
        <f t="shared" si="1"/>
        <v>1.9000000000000001</v>
      </c>
      <c r="F41" s="60">
        <v>0.08818074011007389</v>
      </c>
      <c r="G41" s="55">
        <f t="shared" si="2"/>
        <v>2.2</v>
      </c>
      <c r="H41" s="60">
        <v>0.4637866581372569</v>
      </c>
      <c r="I41" s="55">
        <f t="shared" si="3"/>
        <v>2.1</v>
      </c>
      <c r="J41" s="60">
        <v>1.2187871581450653</v>
      </c>
      <c r="K41" s="55">
        <f t="shared" si="4"/>
        <v>2.2</v>
      </c>
      <c r="L41" s="60">
        <v>3.2873966424455023</v>
      </c>
      <c r="M41" s="55">
        <f t="shared" si="5"/>
        <v>4.4</v>
      </c>
      <c r="N41" s="148">
        <v>1.2522811953463615</v>
      </c>
      <c r="O41" s="149">
        <f t="shared" si="6"/>
        <v>2.3</v>
      </c>
      <c r="P41" s="134">
        <v>0.05563503417580671</v>
      </c>
      <c r="Q41" s="55">
        <f t="shared" si="7"/>
        <v>0.1</v>
      </c>
      <c r="R41" s="60">
        <v>-0.12490692032379719</v>
      </c>
      <c r="S41" s="55">
        <f t="shared" si="8"/>
        <v>0</v>
      </c>
      <c r="T41" s="148">
        <v>0.7738422502579964</v>
      </c>
      <c r="U41" s="149">
        <f t="shared" si="9"/>
        <v>1.4</v>
      </c>
    </row>
    <row r="42" spans="1:21" s="15" customFormat="1" ht="16.5" customHeight="1">
      <c r="A42" s="259" t="s">
        <v>204</v>
      </c>
      <c r="B42" s="134">
        <v>0.9482571985278198</v>
      </c>
      <c r="C42" s="55">
        <f t="shared" si="0"/>
        <v>0.7</v>
      </c>
      <c r="D42" s="60">
        <v>1.2846260387811634</v>
      </c>
      <c r="E42" s="55">
        <f t="shared" si="1"/>
        <v>-0.30000000000000004</v>
      </c>
      <c r="F42" s="60">
        <v>0.7266608023865071</v>
      </c>
      <c r="G42" s="55">
        <f t="shared" si="2"/>
        <v>0.6</v>
      </c>
      <c r="H42" s="60">
        <v>1.1130239820634984</v>
      </c>
      <c r="I42" s="55">
        <f t="shared" si="3"/>
        <v>0.6000000000000001</v>
      </c>
      <c r="J42" s="60">
        <v>1.8302658486707566</v>
      </c>
      <c r="K42" s="55">
        <f t="shared" si="4"/>
        <v>0.6000000000000001</v>
      </c>
      <c r="L42" s="60">
        <v>3.466416647133891</v>
      </c>
      <c r="M42" s="55">
        <f t="shared" si="5"/>
        <v>0.20000000000000018</v>
      </c>
      <c r="N42" s="148">
        <v>1.5682508421365653</v>
      </c>
      <c r="O42" s="149">
        <f t="shared" si="6"/>
        <v>0.30000000000000004</v>
      </c>
      <c r="P42" s="134">
        <v>0.1751076182237</v>
      </c>
      <c r="Q42" s="55">
        <f t="shared" si="7"/>
        <v>0.1</v>
      </c>
      <c r="R42" s="60">
        <v>0.42520696298096117</v>
      </c>
      <c r="S42" s="55">
        <f t="shared" si="8"/>
        <v>0.5</v>
      </c>
      <c r="T42" s="148">
        <v>1.0120074827219934</v>
      </c>
      <c r="U42" s="149">
        <f t="shared" si="9"/>
        <v>0.19999999999999996</v>
      </c>
    </row>
    <row r="43" spans="1:21" s="15" customFormat="1" ht="16.5" customHeight="1">
      <c r="A43" s="259" t="s">
        <v>207</v>
      </c>
      <c r="B43" s="134">
        <v>2.8583076644319623</v>
      </c>
      <c r="C43" s="55">
        <f t="shared" si="0"/>
        <v>2</v>
      </c>
      <c r="D43" s="60">
        <v>2.0065092114299365</v>
      </c>
      <c r="E43" s="55">
        <f t="shared" si="1"/>
        <v>0.7</v>
      </c>
      <c r="F43" s="60">
        <v>0.680908376669535</v>
      </c>
      <c r="G43" s="55">
        <f t="shared" si="2"/>
        <v>0</v>
      </c>
      <c r="H43" s="60">
        <v>2.08309261674067</v>
      </c>
      <c r="I43" s="55">
        <f t="shared" si="3"/>
        <v>1</v>
      </c>
      <c r="J43" s="60">
        <v>3.612249299115808</v>
      </c>
      <c r="K43" s="55">
        <f t="shared" si="4"/>
        <v>1.8</v>
      </c>
      <c r="L43" s="60">
        <v>3.1309054429228005</v>
      </c>
      <c r="M43" s="55">
        <f t="shared" si="5"/>
        <v>-0.3999999999999999</v>
      </c>
      <c r="N43" s="148">
        <v>2.230128617504059</v>
      </c>
      <c r="O43" s="149">
        <f t="shared" si="6"/>
        <v>0.6000000000000001</v>
      </c>
      <c r="P43" s="134">
        <v>0.44798250134079276</v>
      </c>
      <c r="Q43" s="55">
        <f t="shared" si="7"/>
        <v>0.2</v>
      </c>
      <c r="R43" s="60">
        <v>0.816173206297169</v>
      </c>
      <c r="S43" s="55">
        <f t="shared" si="8"/>
        <v>0.4</v>
      </c>
      <c r="T43" s="148">
        <v>1.569998377668343</v>
      </c>
      <c r="U43" s="149">
        <f t="shared" si="9"/>
        <v>0.6000000000000001</v>
      </c>
    </row>
    <row r="44" spans="1:21" s="15" customFormat="1" ht="16.5" customHeight="1">
      <c r="A44" s="259" t="s">
        <v>217</v>
      </c>
      <c r="B44" s="134">
        <v>2.6838484642960956</v>
      </c>
      <c r="C44" s="55">
        <f t="shared" si="0"/>
        <v>-0.19999999999999973</v>
      </c>
      <c r="D44" s="60">
        <v>2.2560137457044673</v>
      </c>
      <c r="E44" s="55">
        <f t="shared" si="1"/>
        <v>0.2999999999999998</v>
      </c>
      <c r="F44" s="60">
        <v>1.8501764226906723</v>
      </c>
      <c r="G44" s="55">
        <f t="shared" si="2"/>
        <v>1.2</v>
      </c>
      <c r="H44" s="60">
        <v>2.229401809815522</v>
      </c>
      <c r="I44" s="55">
        <f t="shared" si="3"/>
        <v>0.10000000000000009</v>
      </c>
      <c r="J44" s="60">
        <v>2.3239646439566988</v>
      </c>
      <c r="K44" s="55">
        <f t="shared" si="4"/>
        <v>-1.3000000000000003</v>
      </c>
      <c r="L44" s="60">
        <v>2.396888174192707</v>
      </c>
      <c r="M44" s="55">
        <f t="shared" si="5"/>
        <v>-0.7000000000000002</v>
      </c>
      <c r="N44" s="148">
        <v>2.2784355938284895</v>
      </c>
      <c r="O44" s="149">
        <f t="shared" si="6"/>
        <v>0.09999999999999964</v>
      </c>
      <c r="P44" s="134">
        <v>0.8205763867369074</v>
      </c>
      <c r="Q44" s="55">
        <f t="shared" si="7"/>
        <v>0.4</v>
      </c>
      <c r="R44" s="60">
        <v>0.9671179883945842</v>
      </c>
      <c r="S44" s="55">
        <f t="shared" si="8"/>
        <v>0.19999999999999996</v>
      </c>
      <c r="T44" s="148">
        <v>1.7739571099830986</v>
      </c>
      <c r="U44" s="149">
        <f t="shared" si="9"/>
        <v>0.19999999999999996</v>
      </c>
    </row>
    <row r="45" spans="1:21" s="15" customFormat="1" ht="16.5" customHeight="1">
      <c r="A45" s="259" t="s">
        <v>218</v>
      </c>
      <c r="B45" s="134">
        <v>1.2888907857112373</v>
      </c>
      <c r="C45" s="55">
        <f t="shared" si="0"/>
        <v>-1.4000000000000001</v>
      </c>
      <c r="D45" s="60">
        <v>0.8008496469372524</v>
      </c>
      <c r="E45" s="55">
        <f t="shared" si="1"/>
        <v>-1.4999999999999998</v>
      </c>
      <c r="F45" s="60">
        <v>0.3779386330151816</v>
      </c>
      <c r="G45" s="55">
        <f t="shared" si="2"/>
        <v>-1.5</v>
      </c>
      <c r="H45" s="60">
        <v>1.164530408896704</v>
      </c>
      <c r="I45" s="55">
        <f t="shared" si="3"/>
        <v>-1.0000000000000002</v>
      </c>
      <c r="J45" s="60">
        <v>0.7267209710908801</v>
      </c>
      <c r="K45" s="55">
        <f t="shared" si="4"/>
        <v>-1.5999999999999999</v>
      </c>
      <c r="L45" s="60">
        <v>0.5360345269298229</v>
      </c>
      <c r="M45" s="55">
        <f t="shared" si="5"/>
        <v>-1.9</v>
      </c>
      <c r="N45" s="148">
        <v>0.8303390683247038</v>
      </c>
      <c r="O45" s="149">
        <f t="shared" si="6"/>
        <v>-1.4999999999999998</v>
      </c>
      <c r="P45" s="134">
        <v>0.5113075614723979</v>
      </c>
      <c r="Q45" s="55">
        <f t="shared" si="7"/>
        <v>-0.30000000000000004</v>
      </c>
      <c r="R45" s="60">
        <v>0.4039185583214534</v>
      </c>
      <c r="S45" s="55">
        <f t="shared" si="8"/>
        <v>-0.6</v>
      </c>
      <c r="T45" s="148">
        <v>0.6968415977653354</v>
      </c>
      <c r="U45" s="149">
        <f t="shared" si="9"/>
        <v>-1.1</v>
      </c>
    </row>
    <row r="46" spans="1:21" s="15" customFormat="1" ht="16.5" customHeight="1">
      <c r="A46" s="259" t="s">
        <v>220</v>
      </c>
      <c r="B46" s="134">
        <v>1.980440097799511</v>
      </c>
      <c r="C46" s="55">
        <f t="shared" si="0"/>
        <v>0.7</v>
      </c>
      <c r="D46" s="60">
        <v>0.7591573353577529</v>
      </c>
      <c r="E46" s="55">
        <f t="shared" si="1"/>
        <v>0</v>
      </c>
      <c r="F46" s="60">
        <v>1.1006979062811566</v>
      </c>
      <c r="G46" s="55">
        <f t="shared" si="2"/>
        <v>0.7000000000000001</v>
      </c>
      <c r="H46" s="60">
        <v>1.2302104538597853</v>
      </c>
      <c r="I46" s="55">
        <f t="shared" si="3"/>
        <v>0</v>
      </c>
      <c r="J46" s="60">
        <v>1.7814646086897397</v>
      </c>
      <c r="K46" s="55">
        <f t="shared" si="4"/>
        <v>1.1</v>
      </c>
      <c r="L46" s="60">
        <v>-0.7219933294094565</v>
      </c>
      <c r="M46" s="55">
        <f t="shared" si="5"/>
        <v>-1.2</v>
      </c>
      <c r="N46" s="148">
        <v>0.8198779549684923</v>
      </c>
      <c r="O46" s="149">
        <f t="shared" si="6"/>
        <v>0</v>
      </c>
      <c r="P46" s="134">
        <v>0.5687885702723665</v>
      </c>
      <c r="Q46" s="55">
        <f t="shared" si="7"/>
        <v>0.09999999999999998</v>
      </c>
      <c r="R46" s="60">
        <v>0.6954425332653346</v>
      </c>
      <c r="S46" s="55">
        <f t="shared" si="8"/>
        <v>0.29999999999999993</v>
      </c>
      <c r="T46" s="148">
        <v>0.7475391002376041</v>
      </c>
      <c r="U46" s="149">
        <f t="shared" si="9"/>
        <v>0</v>
      </c>
    </row>
    <row r="47" spans="1:21" s="15" customFormat="1" ht="16.5" customHeight="1">
      <c r="A47" s="259" t="s">
        <v>221</v>
      </c>
      <c r="B47" s="134">
        <v>2.1410863195853054</v>
      </c>
      <c r="C47" s="55">
        <f t="shared" si="0"/>
        <v>0.10000000000000009</v>
      </c>
      <c r="D47" s="60">
        <v>1.1333837841643055</v>
      </c>
      <c r="E47" s="55">
        <f t="shared" si="1"/>
        <v>0.30000000000000004</v>
      </c>
      <c r="F47" s="60">
        <v>0.9849779616803094</v>
      </c>
      <c r="G47" s="55">
        <f t="shared" si="2"/>
        <v>-0.10000000000000009</v>
      </c>
      <c r="H47" s="60">
        <v>1.169206094627105</v>
      </c>
      <c r="I47" s="55">
        <f t="shared" si="3"/>
        <v>0</v>
      </c>
      <c r="J47" s="60">
        <v>1.7210144927536233</v>
      </c>
      <c r="K47" s="55">
        <f t="shared" si="4"/>
        <v>-0.10000000000000009</v>
      </c>
      <c r="L47" s="60">
        <v>0.5205027294655326</v>
      </c>
      <c r="M47" s="55">
        <f t="shared" si="5"/>
        <v>1.2</v>
      </c>
      <c r="N47" s="148">
        <v>1.173276977172111</v>
      </c>
      <c r="O47" s="149">
        <f t="shared" si="6"/>
        <v>0.3999999999999999</v>
      </c>
      <c r="P47" s="134">
        <v>0.4789948051046499</v>
      </c>
      <c r="Q47" s="55">
        <f t="shared" si="7"/>
        <v>-0.09999999999999998</v>
      </c>
      <c r="R47" s="60">
        <v>0.9279052831872959</v>
      </c>
      <c r="S47" s="55">
        <f t="shared" si="8"/>
        <v>0.20000000000000007</v>
      </c>
      <c r="T47" s="148">
        <v>0.9711495426846761</v>
      </c>
      <c r="U47" s="149">
        <f t="shared" si="9"/>
        <v>0.30000000000000004</v>
      </c>
    </row>
    <row r="48" spans="1:21" s="15" customFormat="1" ht="16.5" customHeight="1">
      <c r="A48" s="259" t="s">
        <v>222</v>
      </c>
      <c r="B48" s="134">
        <v>1.5455479843161142</v>
      </c>
      <c r="C48" s="55">
        <f t="shared" si="0"/>
        <v>-0.6000000000000001</v>
      </c>
      <c r="D48" s="60">
        <v>1.514215738473006</v>
      </c>
      <c r="E48" s="55">
        <f t="shared" si="1"/>
        <v>0.3999999999999999</v>
      </c>
      <c r="F48" s="60">
        <v>0.6896127085770581</v>
      </c>
      <c r="G48" s="55">
        <f t="shared" si="2"/>
        <v>-0.30000000000000004</v>
      </c>
      <c r="H48" s="60">
        <v>1.1822236552205923</v>
      </c>
      <c r="I48" s="55">
        <f t="shared" si="3"/>
        <v>0</v>
      </c>
      <c r="J48" s="60">
        <v>2.03910027328148</v>
      </c>
      <c r="K48" s="55">
        <f t="shared" si="4"/>
        <v>0.30000000000000004</v>
      </c>
      <c r="L48" s="60">
        <v>2.66081303968177</v>
      </c>
      <c r="M48" s="55">
        <f t="shared" si="5"/>
        <v>2.2</v>
      </c>
      <c r="N48" s="148">
        <v>1.6320452609927736</v>
      </c>
      <c r="O48" s="149">
        <f t="shared" si="6"/>
        <v>0.40000000000000013</v>
      </c>
      <c r="P48" s="134">
        <v>0.6665045001216249</v>
      </c>
      <c r="Q48" s="55">
        <f t="shared" si="7"/>
        <v>0.19999999999999996</v>
      </c>
      <c r="R48" s="60">
        <v>1.0644397357596909</v>
      </c>
      <c r="S48" s="55">
        <f t="shared" si="8"/>
        <v>0.20000000000000007</v>
      </c>
      <c r="T48" s="148">
        <v>1.3158953473258108</v>
      </c>
      <c r="U48" s="149">
        <f t="shared" si="9"/>
        <v>0.30000000000000004</v>
      </c>
    </row>
    <row r="49" spans="1:21" s="15" customFormat="1" ht="16.5" customHeight="1">
      <c r="A49" s="259" t="s">
        <v>268</v>
      </c>
      <c r="B49" s="134">
        <v>1.9043383334007198</v>
      </c>
      <c r="C49" s="55">
        <f t="shared" si="0"/>
        <v>0.3999999999999999</v>
      </c>
      <c r="D49" s="60">
        <v>1.3464294945602369</v>
      </c>
      <c r="E49" s="55">
        <f t="shared" si="1"/>
        <v>-0.19999999999999996</v>
      </c>
      <c r="F49" s="60">
        <v>1.4998523767345733</v>
      </c>
      <c r="G49" s="55">
        <f t="shared" si="2"/>
        <v>0.8</v>
      </c>
      <c r="H49" s="60">
        <v>1.938436056875763</v>
      </c>
      <c r="I49" s="55">
        <f t="shared" si="3"/>
        <v>0.7</v>
      </c>
      <c r="J49" s="60">
        <v>2.2997920735933466</v>
      </c>
      <c r="K49" s="55">
        <f t="shared" si="4"/>
        <v>0.2999999999999998</v>
      </c>
      <c r="L49" s="60">
        <v>0.6147483723139687</v>
      </c>
      <c r="M49" s="55">
        <f t="shared" si="5"/>
        <v>-2.1</v>
      </c>
      <c r="N49" s="148">
        <v>1.5758523797109008</v>
      </c>
      <c r="O49" s="149">
        <f t="shared" si="6"/>
        <v>0</v>
      </c>
      <c r="P49" s="134">
        <v>1.0641300002351668</v>
      </c>
      <c r="Q49" s="55">
        <f t="shared" si="7"/>
        <v>0.40000000000000013</v>
      </c>
      <c r="R49" s="60">
        <v>1.4236199958128823</v>
      </c>
      <c r="S49" s="55">
        <f t="shared" si="8"/>
        <v>0.2999999999999998</v>
      </c>
      <c r="T49" s="148">
        <v>1.4264786177389375</v>
      </c>
      <c r="U49" s="149">
        <f t="shared" si="9"/>
        <v>0.09999999999999987</v>
      </c>
    </row>
    <row r="50" spans="1:21" s="15" customFormat="1" ht="16.15" customHeight="1">
      <c r="A50" s="259" t="s">
        <v>296</v>
      </c>
      <c r="B50" s="134">
        <v>0.843280708509819</v>
      </c>
      <c r="C50" s="55">
        <f>ROUND(B50,1)-ROUND(B49,1)</f>
        <v>-1.0999999999999999</v>
      </c>
      <c r="D50" s="60">
        <v>0.5808895030451917</v>
      </c>
      <c r="E50" s="55">
        <f>ROUND(D50,1)-ROUND(D49,1)</f>
        <v>-0.7000000000000001</v>
      </c>
      <c r="F50" s="60">
        <v>0.5656961834364158</v>
      </c>
      <c r="G50" s="55">
        <f>ROUND(F50,1)-ROUND(F49,1)</f>
        <v>-0.9</v>
      </c>
      <c r="H50" s="60">
        <v>0.9507876298222657</v>
      </c>
      <c r="I50" s="55">
        <f>ROUND(H50,1)-ROUND(H49,1)</f>
        <v>-0.8999999999999999</v>
      </c>
      <c r="J50" s="60">
        <v>0.6421956330696951</v>
      </c>
      <c r="K50" s="55">
        <f>ROUND(J50,1)-ROUND(J49,1)</f>
        <v>-1.6999999999999997</v>
      </c>
      <c r="L50" s="60">
        <v>-0.44110222411181677</v>
      </c>
      <c r="M50" s="55">
        <f>ROUND(L50,1)-ROUND(L49,1)</f>
        <v>-1</v>
      </c>
      <c r="N50" s="148">
        <v>0.5358366953946301</v>
      </c>
      <c r="O50" s="149">
        <f>ROUND(N50,1)-ROUND(N49,1)</f>
        <v>-1.1</v>
      </c>
      <c r="P50" s="134">
        <v>0.4922224589814618</v>
      </c>
      <c r="Q50" s="55">
        <f>ROUND(P50,1)-ROUND(P49,1)</f>
        <v>-0.6000000000000001</v>
      </c>
      <c r="R50" s="60">
        <v>1.0959509822500157</v>
      </c>
      <c r="S50" s="55">
        <f>ROUND(R50,1)-ROUND(R49,1)</f>
        <v>-0.2999999999999998</v>
      </c>
      <c r="T50" s="148">
        <v>0.5789182787208844</v>
      </c>
      <c r="U50" s="149">
        <f>ROUND(T50,1)-ROUND(T49,1)</f>
        <v>-0.7999999999999999</v>
      </c>
    </row>
    <row r="51" spans="1:21" s="15" customFormat="1" ht="16.15" customHeight="1" thickBot="1">
      <c r="A51" s="259" t="s">
        <v>300</v>
      </c>
      <c r="B51" s="134">
        <f>AVERAGE(B95:B106)</f>
        <v>1.0389872767822825</v>
      </c>
      <c r="C51" s="55">
        <f>ROUND(B51,1)-ROUND(B50,1)</f>
        <v>0.19999999999999996</v>
      </c>
      <c r="D51" s="60">
        <f>AVERAGE(D95:D106)</f>
        <v>0.683345766549246</v>
      </c>
      <c r="E51" s="55">
        <f>ROUND(D51,1)-ROUND(D50,1)</f>
        <v>0.09999999999999998</v>
      </c>
      <c r="F51" s="60">
        <f>AVERAGE(F95:F106)</f>
        <v>0.603838500814053</v>
      </c>
      <c r="G51" s="55">
        <f>ROUND(F51,1)-ROUND(F50,1)</f>
        <v>0</v>
      </c>
      <c r="H51" s="60">
        <f>AVERAGE(H95:H106)</f>
        <v>0.37931003001098534</v>
      </c>
      <c r="I51" s="55">
        <f>ROUND(H51,1)-ROUND(H50,1)</f>
        <v>-0.6</v>
      </c>
      <c r="J51" s="60">
        <f>AVERAGE(J95:J106)</f>
        <v>0.5083057147277548</v>
      </c>
      <c r="K51" s="55">
        <f>ROUND(J51,1)-ROUND(J50,1)</f>
        <v>-0.09999999999999998</v>
      </c>
      <c r="L51" s="60">
        <f>AVERAGE(L95:L106)</f>
        <v>0.623416916654333</v>
      </c>
      <c r="M51" s="55">
        <f>ROUND(L51,1)-ROUND(L50,1)</f>
        <v>1</v>
      </c>
      <c r="N51" s="148">
        <f>AVERAGE(N95:N106)</f>
        <v>0.6183692878570041</v>
      </c>
      <c r="O51" s="149">
        <f>ROUND(N51,1)-ROUND(N50,1)</f>
        <v>0.09999999999999998</v>
      </c>
      <c r="P51" s="134">
        <f>AVERAGE(P95:P106)</f>
        <v>0.32877998662823155</v>
      </c>
      <c r="Q51" s="55">
        <f>ROUND(P51,1)-ROUND(P50,1)</f>
        <v>-0.2</v>
      </c>
      <c r="R51" s="60">
        <f>AVERAGE(R95:R106)</f>
        <v>0.6821139063440121</v>
      </c>
      <c r="S51" s="55">
        <f>ROUND(R51,1)-ROUND(R50,1)</f>
        <v>-0.40000000000000013</v>
      </c>
      <c r="T51" s="148">
        <f>AVERAGE(T95:T106)</f>
        <v>0.5356274319044795</v>
      </c>
      <c r="U51" s="149">
        <f>ROUND(T51,1)-ROUND(T50,1)</f>
        <v>-0.09999999999999998</v>
      </c>
    </row>
    <row r="52" spans="1:21" s="15" customFormat="1" ht="16.15" customHeight="1" hidden="1">
      <c r="A52" s="309" t="s">
        <v>174</v>
      </c>
      <c r="B52" s="310">
        <f>AVERAGE(B107:B118)</f>
        <v>0.5727090226426691</v>
      </c>
      <c r="C52" s="311">
        <f aca="true" t="shared" si="10" ref="C52:C62">ROUND(B52,1)-ROUND(B51,1)</f>
        <v>-0.4</v>
      </c>
      <c r="D52" s="312">
        <f>AVERAGE(D107:D118)</f>
        <v>1.559093639930588</v>
      </c>
      <c r="E52" s="311">
        <f aca="true" t="shared" si="11" ref="E52:E62">ROUND(D52,1)-ROUND(D51,1)</f>
        <v>0.9000000000000001</v>
      </c>
      <c r="F52" s="312">
        <f>AVERAGE(F107:F118)</f>
        <v>0.601321226806298</v>
      </c>
      <c r="G52" s="311">
        <f aca="true" t="shared" si="12" ref="G52:G62">ROUND(F52,1)-ROUND(F51,1)</f>
        <v>0</v>
      </c>
      <c r="H52" s="312">
        <f>AVERAGE(H107:H118)</f>
        <v>0.7627236768002419</v>
      </c>
      <c r="I52" s="311">
        <f aca="true" t="shared" si="13" ref="I52:I62">ROUND(H52,1)-ROUND(H51,1)</f>
        <v>0.4</v>
      </c>
      <c r="J52" s="312">
        <f>AVERAGE(J107:J118)</f>
        <v>0.5724747782327528</v>
      </c>
      <c r="K52" s="311">
        <f aca="true" t="shared" si="14" ref="K52:K62">ROUND(J52,1)-ROUND(J51,1)</f>
        <v>0.09999999999999998</v>
      </c>
      <c r="L52" s="312">
        <f>AVERAGE(L107:L118)</f>
        <v>4.281199079095579</v>
      </c>
      <c r="M52" s="311">
        <f aca="true" t="shared" si="15" ref="M52:M62">ROUND(L52,1)-ROUND(L51,1)</f>
        <v>3.6999999999999997</v>
      </c>
      <c r="N52" s="313">
        <f>AVERAGE(N107:N118)</f>
        <v>1.4230052734234013</v>
      </c>
      <c r="O52" s="314">
        <f aca="true" t="shared" si="16" ref="O52:O62">ROUND(N52,1)-ROUND(N51,1)</f>
        <v>0.7999999999999999</v>
      </c>
      <c r="P52" s="310">
        <f>AVERAGE(P107:P118)</f>
        <v>0.22381569116211586</v>
      </c>
      <c r="Q52" s="311">
        <f aca="true" t="shared" si="17" ref="Q52:Q62">ROUND(P52,1)-ROUND(P51,1)</f>
        <v>-0.09999999999999998</v>
      </c>
      <c r="R52" s="312">
        <f>AVERAGE(R107:R118)</f>
        <v>0.9749427920196202</v>
      </c>
      <c r="S52" s="311">
        <f aca="true" t="shared" si="18" ref="S52:S62">ROUND(R52,1)-ROUND(R51,1)</f>
        <v>0.30000000000000004</v>
      </c>
      <c r="T52" s="313">
        <f>AVERAGE(T107:T118)</f>
        <v>1.0441334091848709</v>
      </c>
      <c r="U52" s="314">
        <f aca="true" t="shared" si="19" ref="U52:U62">ROUND(T52,1)-ROUND(T51,1)</f>
        <v>0.5</v>
      </c>
    </row>
    <row r="53" spans="1:21" s="15" customFormat="1" ht="16.15" customHeight="1" hidden="1">
      <c r="A53" s="309" t="s">
        <v>175</v>
      </c>
      <c r="B53" s="310">
        <f>_xlfn.IFERROR(AVERAGE(B119:B130),0)</f>
        <v>0</v>
      </c>
      <c r="C53" s="311">
        <f t="shared" si="10"/>
        <v>-0.6</v>
      </c>
      <c r="D53" s="312">
        <f>_xlfn.IFERROR(AVERAGE(D119:D130),0)</f>
        <v>0</v>
      </c>
      <c r="E53" s="311">
        <f t="shared" si="11"/>
        <v>-1.6</v>
      </c>
      <c r="F53" s="312">
        <f>_xlfn.IFERROR(AVERAGE(F119:F130),0)</f>
        <v>0</v>
      </c>
      <c r="G53" s="311">
        <f t="shared" si="12"/>
        <v>-0.6</v>
      </c>
      <c r="H53" s="312">
        <f>_xlfn.IFERROR(AVERAGE(H119:H130),0)</f>
        <v>0</v>
      </c>
      <c r="I53" s="311">
        <f t="shared" si="13"/>
        <v>-0.8</v>
      </c>
      <c r="J53" s="312">
        <f>_xlfn.IFERROR(AVERAGE(J119:J130),0)</f>
        <v>0</v>
      </c>
      <c r="K53" s="311">
        <f t="shared" si="14"/>
        <v>-0.6</v>
      </c>
      <c r="L53" s="312">
        <f>_xlfn.IFERROR(AVERAGE(L119:L130),0)</f>
        <v>0</v>
      </c>
      <c r="M53" s="311">
        <f t="shared" si="15"/>
        <v>-4.3</v>
      </c>
      <c r="N53" s="313">
        <f>_xlfn.IFERROR(AVERAGE(N119:N130),0)</f>
        <v>0</v>
      </c>
      <c r="O53" s="314">
        <f t="shared" si="16"/>
        <v>-1.4</v>
      </c>
      <c r="P53" s="310">
        <f>_xlfn.IFERROR(AVERAGE(P119:P130),0)</f>
        <v>0</v>
      </c>
      <c r="Q53" s="311">
        <f t="shared" si="17"/>
        <v>-0.2</v>
      </c>
      <c r="R53" s="312">
        <f>_xlfn.IFERROR(AVERAGE(R119:R130),0)</f>
        <v>0</v>
      </c>
      <c r="S53" s="311">
        <f t="shared" si="18"/>
        <v>-1</v>
      </c>
      <c r="T53" s="313">
        <f>_xlfn.IFERROR(AVERAGE(T119:T130),0)</f>
        <v>0</v>
      </c>
      <c r="U53" s="314">
        <f t="shared" si="19"/>
        <v>-1</v>
      </c>
    </row>
    <row r="54" spans="1:21" s="15" customFormat="1" ht="16.15" customHeight="1" hidden="1">
      <c r="A54" s="309" t="s">
        <v>176</v>
      </c>
      <c r="B54" s="310">
        <f>_xlfn.IFERROR(AVERAGE(B131:B142),0)</f>
        <v>0</v>
      </c>
      <c r="C54" s="311">
        <f t="shared" si="10"/>
        <v>0</v>
      </c>
      <c r="D54" s="312">
        <f>_xlfn.IFERROR(AVERAGE(D131:D142),0)</f>
        <v>0</v>
      </c>
      <c r="E54" s="311">
        <f t="shared" si="11"/>
        <v>0</v>
      </c>
      <c r="F54" s="312">
        <f>_xlfn.IFERROR(AVERAGE(F131:F142),0)</f>
        <v>0</v>
      </c>
      <c r="G54" s="311">
        <f t="shared" si="12"/>
        <v>0</v>
      </c>
      <c r="H54" s="312">
        <f>_xlfn.IFERROR(AVERAGE(H131:H142),0)</f>
        <v>0</v>
      </c>
      <c r="I54" s="311">
        <f t="shared" si="13"/>
        <v>0</v>
      </c>
      <c r="J54" s="312">
        <f>_xlfn.IFERROR(AVERAGE(J131:J142),0)</f>
        <v>0</v>
      </c>
      <c r="K54" s="311">
        <f t="shared" si="14"/>
        <v>0</v>
      </c>
      <c r="L54" s="312">
        <f>_xlfn.IFERROR(AVERAGE(L131:L142),0)</f>
        <v>0</v>
      </c>
      <c r="M54" s="311">
        <f t="shared" si="15"/>
        <v>0</v>
      </c>
      <c r="N54" s="313">
        <f>_xlfn.IFERROR(AVERAGE(N131:N142),0)</f>
        <v>0</v>
      </c>
      <c r="O54" s="314">
        <f t="shared" si="16"/>
        <v>0</v>
      </c>
      <c r="P54" s="310">
        <f>_xlfn.IFERROR(AVERAGE(P131:P142),0)</f>
        <v>0</v>
      </c>
      <c r="Q54" s="311">
        <f t="shared" si="17"/>
        <v>0</v>
      </c>
      <c r="R54" s="312">
        <f>_xlfn.IFERROR(AVERAGE(R131:R142),0)</f>
        <v>0</v>
      </c>
      <c r="S54" s="311">
        <f t="shared" si="18"/>
        <v>0</v>
      </c>
      <c r="T54" s="313">
        <f>_xlfn.IFERROR(AVERAGE(T131:T142),0)</f>
        <v>0</v>
      </c>
      <c r="U54" s="314">
        <f t="shared" si="19"/>
        <v>0</v>
      </c>
    </row>
    <row r="55" spans="1:21" s="15" customFormat="1" ht="16.15" customHeight="1" hidden="1">
      <c r="A55" s="309" t="s">
        <v>177</v>
      </c>
      <c r="B55" s="310">
        <f>_xlfn.IFERROR(AVERAGE(B143:B154),0)</f>
        <v>0</v>
      </c>
      <c r="C55" s="311">
        <f t="shared" si="10"/>
        <v>0</v>
      </c>
      <c r="D55" s="312">
        <f>_xlfn.IFERROR(AVERAGE(D143:D154),0)</f>
        <v>0</v>
      </c>
      <c r="E55" s="311">
        <f t="shared" si="11"/>
        <v>0</v>
      </c>
      <c r="F55" s="312">
        <f>_xlfn.IFERROR(AVERAGE(F143:F154),0)</f>
        <v>0</v>
      </c>
      <c r="G55" s="311">
        <f t="shared" si="12"/>
        <v>0</v>
      </c>
      <c r="H55" s="312">
        <f>_xlfn.IFERROR(AVERAGE(H143:H154),0)</f>
        <v>0</v>
      </c>
      <c r="I55" s="311">
        <f t="shared" si="13"/>
        <v>0</v>
      </c>
      <c r="J55" s="312">
        <f>_xlfn.IFERROR(AVERAGE(J143:J154),0)</f>
        <v>0</v>
      </c>
      <c r="K55" s="311">
        <f t="shared" si="14"/>
        <v>0</v>
      </c>
      <c r="L55" s="312">
        <f>_xlfn.IFERROR(AVERAGE(L143:L154),0)</f>
        <v>0</v>
      </c>
      <c r="M55" s="311">
        <f t="shared" si="15"/>
        <v>0</v>
      </c>
      <c r="N55" s="313">
        <f>_xlfn.IFERROR(AVERAGE(N143:N154),0)</f>
        <v>0</v>
      </c>
      <c r="O55" s="314">
        <f t="shared" si="16"/>
        <v>0</v>
      </c>
      <c r="P55" s="310">
        <f>_xlfn.IFERROR(AVERAGE(P143:P154),0)</f>
        <v>0</v>
      </c>
      <c r="Q55" s="311">
        <f t="shared" si="17"/>
        <v>0</v>
      </c>
      <c r="R55" s="312">
        <f>_xlfn.IFERROR(AVERAGE(R143:R154),0)</f>
        <v>0</v>
      </c>
      <c r="S55" s="311">
        <f t="shared" si="18"/>
        <v>0</v>
      </c>
      <c r="T55" s="313">
        <f>_xlfn.IFERROR(AVERAGE(T143:T154),0)</f>
        <v>0</v>
      </c>
      <c r="U55" s="314">
        <f t="shared" si="19"/>
        <v>0</v>
      </c>
    </row>
    <row r="56" spans="1:21" s="15" customFormat="1" ht="16.15" customHeight="1" hidden="1">
      <c r="A56" s="309" t="s">
        <v>178</v>
      </c>
      <c r="B56" s="310">
        <f>_xlfn.IFERROR(AVERAGE(B155:B166),0)</f>
        <v>0</v>
      </c>
      <c r="C56" s="311">
        <f t="shared" si="10"/>
        <v>0</v>
      </c>
      <c r="D56" s="312">
        <f>_xlfn.IFERROR(AVERAGE(D155:D166),0)</f>
        <v>0</v>
      </c>
      <c r="E56" s="311">
        <f t="shared" si="11"/>
        <v>0</v>
      </c>
      <c r="F56" s="312">
        <f>_xlfn.IFERROR(AVERAGE(F155:F166),0)</f>
        <v>0</v>
      </c>
      <c r="G56" s="311">
        <f t="shared" si="12"/>
        <v>0</v>
      </c>
      <c r="H56" s="312">
        <f>_xlfn.IFERROR(AVERAGE(H155:H166),0)</f>
        <v>0</v>
      </c>
      <c r="I56" s="311">
        <f t="shared" si="13"/>
        <v>0</v>
      </c>
      <c r="J56" s="312">
        <f>_xlfn.IFERROR(AVERAGE(J155:J166),0)</f>
        <v>0</v>
      </c>
      <c r="K56" s="311">
        <f t="shared" si="14"/>
        <v>0</v>
      </c>
      <c r="L56" s="312">
        <f>_xlfn.IFERROR(AVERAGE(L155:L166),0)</f>
        <v>0</v>
      </c>
      <c r="M56" s="311">
        <f t="shared" si="15"/>
        <v>0</v>
      </c>
      <c r="N56" s="313">
        <f>_xlfn.IFERROR(AVERAGE(N155:N166),0)</f>
        <v>0</v>
      </c>
      <c r="O56" s="314">
        <f t="shared" si="16"/>
        <v>0</v>
      </c>
      <c r="P56" s="310">
        <f>_xlfn.IFERROR(AVERAGE(P155:P166),0)</f>
        <v>0</v>
      </c>
      <c r="Q56" s="311">
        <f t="shared" si="17"/>
        <v>0</v>
      </c>
      <c r="R56" s="312">
        <f>_xlfn.IFERROR(AVERAGE(R155:R166),0)</f>
        <v>0</v>
      </c>
      <c r="S56" s="311">
        <f t="shared" si="18"/>
        <v>0</v>
      </c>
      <c r="T56" s="313">
        <f>_xlfn.IFERROR(AVERAGE(T155:T166),0)</f>
        <v>0</v>
      </c>
      <c r="U56" s="314">
        <f t="shared" si="19"/>
        <v>0</v>
      </c>
    </row>
    <row r="57" spans="1:21" s="15" customFormat="1" ht="16.15" customHeight="1" hidden="1">
      <c r="A57" s="309" t="s">
        <v>179</v>
      </c>
      <c r="B57" s="310">
        <f>_xlfn.IFERROR(AVERAGE(B167:B178),0)</f>
        <v>0</v>
      </c>
      <c r="C57" s="311">
        <f t="shared" si="10"/>
        <v>0</v>
      </c>
      <c r="D57" s="312">
        <f>_xlfn.IFERROR(AVERAGE(D167:D178),0)</f>
        <v>0</v>
      </c>
      <c r="E57" s="311">
        <f t="shared" si="11"/>
        <v>0</v>
      </c>
      <c r="F57" s="312">
        <f>_xlfn.IFERROR(AVERAGE(F167:F178),0)</f>
        <v>0</v>
      </c>
      <c r="G57" s="311">
        <f t="shared" si="12"/>
        <v>0</v>
      </c>
      <c r="H57" s="312">
        <f>_xlfn.IFERROR(AVERAGE(H167:H178),0)</f>
        <v>0</v>
      </c>
      <c r="I57" s="311">
        <f t="shared" si="13"/>
        <v>0</v>
      </c>
      <c r="J57" s="312">
        <f>_xlfn.IFERROR(AVERAGE(J167:J178),0)</f>
        <v>0</v>
      </c>
      <c r="K57" s="311">
        <f t="shared" si="14"/>
        <v>0</v>
      </c>
      <c r="L57" s="312">
        <f>_xlfn.IFERROR(AVERAGE(L167:L178),0)</f>
        <v>0</v>
      </c>
      <c r="M57" s="311">
        <f t="shared" si="15"/>
        <v>0</v>
      </c>
      <c r="N57" s="313">
        <f>_xlfn.IFERROR(AVERAGE(N167:N178),0)</f>
        <v>0</v>
      </c>
      <c r="O57" s="314">
        <f t="shared" si="16"/>
        <v>0</v>
      </c>
      <c r="P57" s="310">
        <f>_xlfn.IFERROR(AVERAGE(P167:P178),0)</f>
        <v>0</v>
      </c>
      <c r="Q57" s="311">
        <f t="shared" si="17"/>
        <v>0</v>
      </c>
      <c r="R57" s="312">
        <f>_xlfn.IFERROR(AVERAGE(R167:R178),0)</f>
        <v>0</v>
      </c>
      <c r="S57" s="311">
        <f t="shared" si="18"/>
        <v>0</v>
      </c>
      <c r="T57" s="313">
        <f>_xlfn.IFERROR(AVERAGE(T167:T178),0)</f>
        <v>0</v>
      </c>
      <c r="U57" s="314">
        <f t="shared" si="19"/>
        <v>0</v>
      </c>
    </row>
    <row r="58" spans="1:21" s="15" customFormat="1" ht="16.15" customHeight="1" hidden="1">
      <c r="A58" s="309" t="s">
        <v>180</v>
      </c>
      <c r="B58" s="310">
        <f>_xlfn.IFERROR(AVERAGE(B179:B190),0)</f>
        <v>0</v>
      </c>
      <c r="C58" s="311">
        <f t="shared" si="10"/>
        <v>0</v>
      </c>
      <c r="D58" s="312">
        <f>_xlfn.IFERROR(AVERAGE(D179:D190),0)</f>
        <v>0</v>
      </c>
      <c r="E58" s="311">
        <f t="shared" si="11"/>
        <v>0</v>
      </c>
      <c r="F58" s="312">
        <f>_xlfn.IFERROR(AVERAGE(F179:F190),0)</f>
        <v>0</v>
      </c>
      <c r="G58" s="311">
        <f t="shared" si="12"/>
        <v>0</v>
      </c>
      <c r="H58" s="312">
        <f>_xlfn.IFERROR(AVERAGE(H179:H190),0)</f>
        <v>0</v>
      </c>
      <c r="I58" s="311">
        <f t="shared" si="13"/>
        <v>0</v>
      </c>
      <c r="J58" s="312">
        <f>_xlfn.IFERROR(AVERAGE(J179:J190),0)</f>
        <v>0</v>
      </c>
      <c r="K58" s="311">
        <f t="shared" si="14"/>
        <v>0</v>
      </c>
      <c r="L58" s="312">
        <f>_xlfn.IFERROR(AVERAGE(L179:L190),0)</f>
        <v>0</v>
      </c>
      <c r="M58" s="311">
        <f t="shared" si="15"/>
        <v>0</v>
      </c>
      <c r="N58" s="313">
        <f>_xlfn.IFERROR(AVERAGE(N179:N190),0)</f>
        <v>0</v>
      </c>
      <c r="O58" s="314">
        <f t="shared" si="16"/>
        <v>0</v>
      </c>
      <c r="P58" s="310">
        <f>_xlfn.IFERROR(AVERAGE(P179:P190),0)</f>
        <v>0</v>
      </c>
      <c r="Q58" s="311">
        <f t="shared" si="17"/>
        <v>0</v>
      </c>
      <c r="R58" s="312">
        <f>_xlfn.IFERROR(AVERAGE(R179:R190),0)</f>
        <v>0</v>
      </c>
      <c r="S58" s="311">
        <f t="shared" si="18"/>
        <v>0</v>
      </c>
      <c r="T58" s="313">
        <f>_xlfn.IFERROR(AVERAGE(T179:T190),0)</f>
        <v>0</v>
      </c>
      <c r="U58" s="314">
        <f t="shared" si="19"/>
        <v>0</v>
      </c>
    </row>
    <row r="59" spans="1:21" s="15" customFormat="1" ht="16.15" customHeight="1" hidden="1">
      <c r="A59" s="309" t="s">
        <v>181</v>
      </c>
      <c r="B59" s="310">
        <f>_xlfn.IFERROR(AVERAGE(B191:B202),0)</f>
        <v>0</v>
      </c>
      <c r="C59" s="311">
        <f t="shared" si="10"/>
        <v>0</v>
      </c>
      <c r="D59" s="312">
        <f>_xlfn.IFERROR(AVERAGE(D191:D202),0)</f>
        <v>0</v>
      </c>
      <c r="E59" s="311">
        <f t="shared" si="11"/>
        <v>0</v>
      </c>
      <c r="F59" s="312">
        <f>_xlfn.IFERROR(AVERAGE(F191:F202),0)</f>
        <v>0</v>
      </c>
      <c r="G59" s="311">
        <f t="shared" si="12"/>
        <v>0</v>
      </c>
      <c r="H59" s="312">
        <f>_xlfn.IFERROR(AVERAGE(H191:H202),0)</f>
        <v>0</v>
      </c>
      <c r="I59" s="311">
        <f t="shared" si="13"/>
        <v>0</v>
      </c>
      <c r="J59" s="312">
        <f>_xlfn.IFERROR(AVERAGE(J191:J202),0)</f>
        <v>0</v>
      </c>
      <c r="K59" s="311">
        <f t="shared" si="14"/>
        <v>0</v>
      </c>
      <c r="L59" s="312">
        <f>_xlfn.IFERROR(AVERAGE(L191:L202),0)</f>
        <v>0</v>
      </c>
      <c r="M59" s="311">
        <f t="shared" si="15"/>
        <v>0</v>
      </c>
      <c r="N59" s="313">
        <f>_xlfn.IFERROR(AVERAGE(N191:N202),0)</f>
        <v>0</v>
      </c>
      <c r="O59" s="314">
        <f t="shared" si="16"/>
        <v>0</v>
      </c>
      <c r="P59" s="310">
        <f>_xlfn.IFERROR(AVERAGE(P191:P202),0)</f>
        <v>0</v>
      </c>
      <c r="Q59" s="311">
        <f t="shared" si="17"/>
        <v>0</v>
      </c>
      <c r="R59" s="312">
        <f>_xlfn.IFERROR(AVERAGE(R191:R202),0)</f>
        <v>0</v>
      </c>
      <c r="S59" s="311">
        <f t="shared" si="18"/>
        <v>0</v>
      </c>
      <c r="T59" s="313">
        <f>_xlfn.IFERROR(AVERAGE(T191:T202),0)</f>
        <v>0</v>
      </c>
      <c r="U59" s="314">
        <f t="shared" si="19"/>
        <v>0</v>
      </c>
    </row>
    <row r="60" spans="1:21" s="15" customFormat="1" ht="16.15" customHeight="1" hidden="1">
      <c r="A60" s="309" t="s">
        <v>182</v>
      </c>
      <c r="B60" s="310">
        <f>_xlfn.IFERROR(AVERAGE(B203:B214),0)</f>
        <v>0</v>
      </c>
      <c r="C60" s="311">
        <f t="shared" si="10"/>
        <v>0</v>
      </c>
      <c r="D60" s="312">
        <f>_xlfn.IFERROR(AVERAGE(D203:D214),0)</f>
        <v>0</v>
      </c>
      <c r="E60" s="311">
        <f t="shared" si="11"/>
        <v>0</v>
      </c>
      <c r="F60" s="312">
        <f>_xlfn.IFERROR(AVERAGE(F203:F214),0)</f>
        <v>0</v>
      </c>
      <c r="G60" s="311">
        <f t="shared" si="12"/>
        <v>0</v>
      </c>
      <c r="H60" s="312">
        <f>_xlfn.IFERROR(AVERAGE(H203:H214),0)</f>
        <v>0</v>
      </c>
      <c r="I60" s="311">
        <f t="shared" si="13"/>
        <v>0</v>
      </c>
      <c r="J60" s="312">
        <f>_xlfn.IFERROR(AVERAGE(J203:J214),0)</f>
        <v>0</v>
      </c>
      <c r="K60" s="311">
        <f t="shared" si="14"/>
        <v>0</v>
      </c>
      <c r="L60" s="312">
        <f>_xlfn.IFERROR(AVERAGE(L203:L214),0)</f>
        <v>0</v>
      </c>
      <c r="M60" s="311">
        <f t="shared" si="15"/>
        <v>0</v>
      </c>
      <c r="N60" s="313">
        <f>_xlfn.IFERROR(AVERAGE(N203:N214),0)</f>
        <v>0</v>
      </c>
      <c r="O60" s="314">
        <f t="shared" si="16"/>
        <v>0</v>
      </c>
      <c r="P60" s="310">
        <f>_xlfn.IFERROR(AVERAGE(P203:P214),0)</f>
        <v>0</v>
      </c>
      <c r="Q60" s="311">
        <f t="shared" si="17"/>
        <v>0</v>
      </c>
      <c r="R60" s="312">
        <f>_xlfn.IFERROR(AVERAGE(R203:R214),0)</f>
        <v>0</v>
      </c>
      <c r="S60" s="311">
        <f t="shared" si="18"/>
        <v>0</v>
      </c>
      <c r="T60" s="313">
        <f>_xlfn.IFERROR(AVERAGE(T203:T214),0)</f>
        <v>0</v>
      </c>
      <c r="U60" s="314">
        <f t="shared" si="19"/>
        <v>0</v>
      </c>
    </row>
    <row r="61" spans="1:21" s="15" customFormat="1" ht="16.15" customHeight="1" hidden="1">
      <c r="A61" s="309" t="s">
        <v>183</v>
      </c>
      <c r="B61" s="310">
        <f>_xlfn.IFERROR(AVERAGE(B215:B226),0)</f>
        <v>0</v>
      </c>
      <c r="C61" s="311">
        <f t="shared" si="10"/>
        <v>0</v>
      </c>
      <c r="D61" s="312">
        <f>_xlfn.IFERROR(AVERAGE(D215:D226),0)</f>
        <v>0</v>
      </c>
      <c r="E61" s="311">
        <f t="shared" si="11"/>
        <v>0</v>
      </c>
      <c r="F61" s="312">
        <f>_xlfn.IFERROR(AVERAGE(F215:F226),0)</f>
        <v>0</v>
      </c>
      <c r="G61" s="311">
        <f t="shared" si="12"/>
        <v>0</v>
      </c>
      <c r="H61" s="312">
        <f>_xlfn.IFERROR(AVERAGE(H215:H226),0)</f>
        <v>0</v>
      </c>
      <c r="I61" s="311">
        <f t="shared" si="13"/>
        <v>0</v>
      </c>
      <c r="J61" s="312">
        <f>_xlfn.IFERROR(AVERAGE(J215:J226),0)</f>
        <v>0</v>
      </c>
      <c r="K61" s="311">
        <f t="shared" si="14"/>
        <v>0</v>
      </c>
      <c r="L61" s="312">
        <f>_xlfn.IFERROR(AVERAGE(L215:L226),0)</f>
        <v>0</v>
      </c>
      <c r="M61" s="311">
        <f t="shared" si="15"/>
        <v>0</v>
      </c>
      <c r="N61" s="313">
        <f>_xlfn.IFERROR(AVERAGE(N215:N226),0)</f>
        <v>0</v>
      </c>
      <c r="O61" s="314">
        <f t="shared" si="16"/>
        <v>0</v>
      </c>
      <c r="P61" s="310">
        <f>_xlfn.IFERROR(AVERAGE(P215:P226),0)</f>
        <v>0</v>
      </c>
      <c r="Q61" s="311">
        <f t="shared" si="17"/>
        <v>0</v>
      </c>
      <c r="R61" s="312">
        <f>_xlfn.IFERROR(AVERAGE(R215:R226),0)</f>
        <v>0</v>
      </c>
      <c r="S61" s="311">
        <f t="shared" si="18"/>
        <v>0</v>
      </c>
      <c r="T61" s="313">
        <f>_xlfn.IFERROR(AVERAGE(T215:T226),0)</f>
        <v>0</v>
      </c>
      <c r="U61" s="314">
        <f t="shared" si="19"/>
        <v>0</v>
      </c>
    </row>
    <row r="62" spans="1:21" s="15" customFormat="1" ht="16.15" customHeight="1" hidden="1">
      <c r="A62" s="309" t="s">
        <v>184</v>
      </c>
      <c r="B62" s="310">
        <f>_xlfn.IFERROR(AVERAGE(B227:B238),0)</f>
        <v>0</v>
      </c>
      <c r="C62" s="311">
        <f t="shared" si="10"/>
        <v>0</v>
      </c>
      <c r="D62" s="312">
        <f>_xlfn.IFERROR(AVERAGE(D227:D238),0)</f>
        <v>0</v>
      </c>
      <c r="E62" s="311">
        <f t="shared" si="11"/>
        <v>0</v>
      </c>
      <c r="F62" s="312">
        <f>_xlfn.IFERROR(AVERAGE(F227:F238),0)</f>
        <v>0</v>
      </c>
      <c r="G62" s="311">
        <f t="shared" si="12"/>
        <v>0</v>
      </c>
      <c r="H62" s="312">
        <f>_xlfn.IFERROR(AVERAGE(H227:H238),0)</f>
        <v>0</v>
      </c>
      <c r="I62" s="311">
        <f t="shared" si="13"/>
        <v>0</v>
      </c>
      <c r="J62" s="312">
        <f>_xlfn.IFERROR(AVERAGE(J227:J238),0)</f>
        <v>0</v>
      </c>
      <c r="K62" s="311">
        <f t="shared" si="14"/>
        <v>0</v>
      </c>
      <c r="L62" s="312">
        <f>_xlfn.IFERROR(AVERAGE(L227:L238),0)</f>
        <v>0</v>
      </c>
      <c r="M62" s="311">
        <f t="shared" si="15"/>
        <v>0</v>
      </c>
      <c r="N62" s="313">
        <f>_xlfn.IFERROR(AVERAGE(N227:N238),0)</f>
        <v>0</v>
      </c>
      <c r="O62" s="314">
        <f t="shared" si="16"/>
        <v>0</v>
      </c>
      <c r="P62" s="310">
        <f>_xlfn.IFERROR(AVERAGE(P227:P238),0)</f>
        <v>0</v>
      </c>
      <c r="Q62" s="311">
        <f t="shared" si="17"/>
        <v>0</v>
      </c>
      <c r="R62" s="312">
        <f>_xlfn.IFERROR(AVERAGE(R227:R238),0)</f>
        <v>0</v>
      </c>
      <c r="S62" s="311">
        <f t="shared" si="18"/>
        <v>0</v>
      </c>
      <c r="T62" s="313">
        <f>_xlfn.IFERROR(AVERAGE(T227:T238),0)</f>
        <v>0</v>
      </c>
      <c r="U62" s="314">
        <f t="shared" si="19"/>
        <v>0</v>
      </c>
    </row>
    <row r="63" spans="1:21" s="301" customFormat="1" ht="16.5" customHeight="1" hidden="1">
      <c r="A63" s="309" t="s">
        <v>272</v>
      </c>
      <c r="B63" s="310">
        <v>0.7274490785645005</v>
      </c>
      <c r="C63" s="311"/>
      <c r="D63" s="312">
        <v>1.45472786556308</v>
      </c>
      <c r="E63" s="311"/>
      <c r="F63" s="312">
        <v>0.9960159362549801</v>
      </c>
      <c r="G63" s="311"/>
      <c r="H63" s="312">
        <v>0.39032006245121</v>
      </c>
      <c r="I63" s="311"/>
      <c r="J63" s="312">
        <v>0.7892659826361484</v>
      </c>
      <c r="K63" s="311"/>
      <c r="L63" s="312">
        <v>1.5101043748612037</v>
      </c>
      <c r="M63" s="311"/>
      <c r="N63" s="313">
        <v>1.0081847254593745</v>
      </c>
      <c r="O63" s="314"/>
      <c r="P63" s="310">
        <v>0.33165104542177365</v>
      </c>
      <c r="Q63" s="311"/>
      <c r="R63" s="312">
        <v>0.6371455877668047</v>
      </c>
      <c r="S63" s="311"/>
      <c r="T63" s="313">
        <v>0.802860849139291</v>
      </c>
      <c r="U63" s="314"/>
    </row>
    <row r="64" spans="1:21" s="301" customFormat="1" ht="16.5" customHeight="1" hidden="1">
      <c r="A64" s="309" t="s">
        <v>273</v>
      </c>
      <c r="B64" s="310">
        <v>0.6087437742114</v>
      </c>
      <c r="C64" s="311"/>
      <c r="D64" s="312">
        <v>1.3568813267284083</v>
      </c>
      <c r="E64" s="311"/>
      <c r="F64" s="312">
        <v>0.5409060175794456</v>
      </c>
      <c r="G64" s="311"/>
      <c r="H64" s="312">
        <v>0.7537688442211055</v>
      </c>
      <c r="I64" s="311"/>
      <c r="J64" s="312">
        <v>2.285318559556787</v>
      </c>
      <c r="K64" s="311"/>
      <c r="L64" s="312">
        <v>3.6230110159118727</v>
      </c>
      <c r="M64" s="311"/>
      <c r="N64" s="313">
        <v>1.6397937918174839</v>
      </c>
      <c r="O64" s="314"/>
      <c r="P64" s="310">
        <v>0.6399554813578185</v>
      </c>
      <c r="Q64" s="311"/>
      <c r="R64" s="312">
        <v>0.5830009205277692</v>
      </c>
      <c r="S64" s="311"/>
      <c r="T64" s="313">
        <v>1.2691328754227538</v>
      </c>
      <c r="U64" s="314"/>
    </row>
    <row r="65" spans="1:21" s="301" customFormat="1" ht="16.5" customHeight="1" hidden="1">
      <c r="A65" s="309" t="s">
        <v>274</v>
      </c>
      <c r="B65" s="310">
        <v>1.0596026490066226</v>
      </c>
      <c r="C65" s="311"/>
      <c r="D65" s="312">
        <v>2.4878173890741215</v>
      </c>
      <c r="E65" s="311"/>
      <c r="F65" s="312">
        <v>0.7304601899196494</v>
      </c>
      <c r="G65" s="311"/>
      <c r="H65" s="312">
        <v>0.8067542213883677</v>
      </c>
      <c r="I65" s="311"/>
      <c r="J65" s="312">
        <v>1.495016611295681</v>
      </c>
      <c r="K65" s="311"/>
      <c r="L65" s="312">
        <v>4.621380846325167</v>
      </c>
      <c r="M65" s="311"/>
      <c r="N65" s="313">
        <v>2.0272948638088226</v>
      </c>
      <c r="O65" s="314"/>
      <c r="P65" s="310">
        <v>0.2640722724113968</v>
      </c>
      <c r="Q65" s="311"/>
      <c r="R65" s="312">
        <v>0.992489270386266</v>
      </c>
      <c r="S65" s="311"/>
      <c r="T65" s="313">
        <v>1.448464068294731</v>
      </c>
      <c r="U65" s="314"/>
    </row>
    <row r="66" spans="1:21" s="301" customFormat="1" ht="16.5" customHeight="1" hidden="1">
      <c r="A66" s="309" t="s">
        <v>275</v>
      </c>
      <c r="B66" s="310">
        <v>1.2750455373406193</v>
      </c>
      <c r="C66" s="311"/>
      <c r="D66" s="312">
        <v>2.275920202304018</v>
      </c>
      <c r="E66" s="311"/>
      <c r="F66" s="312">
        <v>0.9495982468955442</v>
      </c>
      <c r="G66" s="311"/>
      <c r="H66" s="312">
        <v>1.0610573343261356</v>
      </c>
      <c r="I66" s="311"/>
      <c r="J66" s="312">
        <v>1.7691659646166806</v>
      </c>
      <c r="K66" s="311"/>
      <c r="L66" s="312">
        <v>4.250495891187305</v>
      </c>
      <c r="M66" s="311"/>
      <c r="N66" s="313">
        <v>2.0334650244015804</v>
      </c>
      <c r="O66" s="314"/>
      <c r="P66" s="310">
        <v>0.2402487280949689</v>
      </c>
      <c r="Q66" s="311"/>
      <c r="R66" s="312">
        <v>0.9668508287292817</v>
      </c>
      <c r="S66" s="311"/>
      <c r="T66" s="313">
        <v>1.440447183603268</v>
      </c>
      <c r="U66" s="314"/>
    </row>
    <row r="67" spans="1:21" s="301" customFormat="1" ht="16.5" customHeight="1" hidden="1">
      <c r="A67" s="309" t="s">
        <v>276</v>
      </c>
      <c r="B67" s="310">
        <v>1.9554342883128695</v>
      </c>
      <c r="C67" s="311"/>
      <c r="D67" s="312">
        <v>3.237139272271016</v>
      </c>
      <c r="E67" s="311"/>
      <c r="F67" s="312">
        <v>1.7322834645669292</v>
      </c>
      <c r="G67" s="311"/>
      <c r="H67" s="312">
        <v>1.5611990008326395</v>
      </c>
      <c r="I67" s="311"/>
      <c r="J67" s="312">
        <v>3.888419273034658</v>
      </c>
      <c r="K67" s="311"/>
      <c r="L67" s="312">
        <v>6.352288488210818</v>
      </c>
      <c r="M67" s="311"/>
      <c r="N67" s="313">
        <v>3.1913645430012902</v>
      </c>
      <c r="O67" s="314"/>
      <c r="P67" s="310">
        <v>0.6250868176135574</v>
      </c>
      <c r="Q67" s="311"/>
      <c r="R67" s="312">
        <v>0.7948335817188277</v>
      </c>
      <c r="S67" s="311"/>
      <c r="T67" s="313">
        <v>2.196597219765838</v>
      </c>
      <c r="U67" s="314"/>
    </row>
    <row r="68" spans="1:21" s="301" customFormat="1" ht="16.5" customHeight="1" hidden="1">
      <c r="A68" s="309" t="s">
        <v>277</v>
      </c>
      <c r="B68" s="310">
        <v>1.9036046982584043</v>
      </c>
      <c r="C68" s="311"/>
      <c r="D68" s="312">
        <v>2.572592969943963</v>
      </c>
      <c r="E68" s="311"/>
      <c r="F68" s="312">
        <v>1.173512154233026</v>
      </c>
      <c r="G68" s="311"/>
      <c r="H68" s="312">
        <v>2.260519247985676</v>
      </c>
      <c r="I68" s="311"/>
      <c r="J68" s="312">
        <v>2.052545155993432</v>
      </c>
      <c r="K68" s="311"/>
      <c r="L68" s="312">
        <v>3.500129634430905</v>
      </c>
      <c r="M68" s="311"/>
      <c r="N68" s="313">
        <v>2.469207868775903</v>
      </c>
      <c r="O68" s="314"/>
      <c r="P68" s="310">
        <v>0.6584723441615452</v>
      </c>
      <c r="Q68" s="311"/>
      <c r="R68" s="312">
        <v>1.24822695035461</v>
      </c>
      <c r="S68" s="311"/>
      <c r="T68" s="313">
        <v>1.8624954528919608</v>
      </c>
      <c r="U68" s="314"/>
    </row>
    <row r="69" spans="1:21" s="301" customFormat="1" ht="16.5" customHeight="1" hidden="1">
      <c r="A69" s="309" t="s">
        <v>278</v>
      </c>
      <c r="B69" s="310">
        <v>2.793994995829858</v>
      </c>
      <c r="C69" s="311"/>
      <c r="D69" s="312">
        <v>2.131484334874165</v>
      </c>
      <c r="E69" s="311"/>
      <c r="F69" s="312">
        <v>1.4567266495287061</v>
      </c>
      <c r="G69" s="311"/>
      <c r="H69" s="312">
        <v>3.6158452326116994</v>
      </c>
      <c r="I69" s="311"/>
      <c r="J69" s="312">
        <v>2.5552486187845305</v>
      </c>
      <c r="K69" s="311"/>
      <c r="L69" s="312">
        <v>3.23656990323657</v>
      </c>
      <c r="M69" s="311"/>
      <c r="N69" s="313">
        <v>2.819155484426936</v>
      </c>
      <c r="O69" s="314"/>
      <c r="P69" s="310">
        <v>1.3301259374557803</v>
      </c>
      <c r="Q69" s="311"/>
      <c r="R69" s="312">
        <v>1.9001701644923426</v>
      </c>
      <c r="S69" s="311"/>
      <c r="T69" s="313">
        <v>2.3063452438615446</v>
      </c>
      <c r="U69" s="314"/>
    </row>
    <row r="70" spans="1:21" s="301" customFormat="1" ht="16.5" customHeight="1" hidden="1">
      <c r="A70" s="309" t="s">
        <v>279</v>
      </c>
      <c r="B70" s="310">
        <v>2.4254674077817078</v>
      </c>
      <c r="C70" s="311"/>
      <c r="D70" s="312">
        <v>1.1523226503420958</v>
      </c>
      <c r="E70" s="311"/>
      <c r="F70" s="312">
        <v>0.9779951100244498</v>
      </c>
      <c r="G70" s="311"/>
      <c r="H70" s="312">
        <v>2.376543209876543</v>
      </c>
      <c r="I70" s="311"/>
      <c r="J70" s="312">
        <v>2.813299232736573</v>
      </c>
      <c r="K70" s="311"/>
      <c r="L70" s="312">
        <v>0.9760425909494232</v>
      </c>
      <c r="M70" s="311"/>
      <c r="N70" s="313">
        <v>1.7707509881422925</v>
      </c>
      <c r="O70" s="314"/>
      <c r="P70" s="310">
        <v>1.0685335298452467</v>
      </c>
      <c r="Q70" s="311"/>
      <c r="R70" s="312">
        <v>1.8443997317236756</v>
      </c>
      <c r="S70" s="311"/>
      <c r="T70" s="313">
        <v>1.6001899335232668</v>
      </c>
      <c r="U70" s="314"/>
    </row>
    <row r="71" spans="1:21" s="301" customFormat="1" ht="16.5" customHeight="1" hidden="1">
      <c r="A71" s="309" t="s">
        <v>280</v>
      </c>
      <c r="B71" s="310">
        <v>2.0581113801452786</v>
      </c>
      <c r="C71" s="311"/>
      <c r="D71" s="312">
        <v>0.10643959552953698</v>
      </c>
      <c r="E71" s="311"/>
      <c r="F71" s="312">
        <v>1.7692852087756548</v>
      </c>
      <c r="G71" s="311"/>
      <c r="H71" s="312">
        <v>2.0157756354075373</v>
      </c>
      <c r="I71" s="311"/>
      <c r="J71" s="312">
        <v>2.3391812865497075</v>
      </c>
      <c r="K71" s="311"/>
      <c r="L71" s="312">
        <v>0.7991182143841279</v>
      </c>
      <c r="M71" s="311"/>
      <c r="N71" s="313">
        <v>1.3538640325392215</v>
      </c>
      <c r="O71" s="314"/>
      <c r="P71" s="310">
        <v>1.1416861826697893</v>
      </c>
      <c r="Q71" s="311"/>
      <c r="R71" s="312">
        <v>0.7303218826075196</v>
      </c>
      <c r="S71" s="311"/>
      <c r="T71" s="313">
        <v>1.2185010274342982</v>
      </c>
      <c r="U71" s="314"/>
    </row>
    <row r="72" spans="1:21" s="301" customFormat="1" ht="16.5" customHeight="1" hidden="1">
      <c r="A72" s="309" t="s">
        <v>281</v>
      </c>
      <c r="B72" s="310">
        <v>2.625622453598914</v>
      </c>
      <c r="C72" s="311"/>
      <c r="D72" s="312">
        <v>-0.4199475065616798</v>
      </c>
      <c r="E72" s="311"/>
      <c r="F72" s="312">
        <v>0.7342143906020557</v>
      </c>
      <c r="G72" s="311"/>
      <c r="H72" s="312">
        <v>1.9045379731953915</v>
      </c>
      <c r="I72" s="311"/>
      <c r="J72" s="312">
        <v>3.125</v>
      </c>
      <c r="K72" s="311"/>
      <c r="L72" s="312">
        <v>0.548033526756931</v>
      </c>
      <c r="M72" s="311"/>
      <c r="N72" s="313">
        <v>1.1863136863136865</v>
      </c>
      <c r="O72" s="314"/>
      <c r="P72" s="310">
        <v>1.0837849103793247</v>
      </c>
      <c r="Q72" s="311"/>
      <c r="R72" s="312">
        <v>1.0367298578199051</v>
      </c>
      <c r="S72" s="311"/>
      <c r="T72" s="313">
        <v>1.139568994697055</v>
      </c>
      <c r="U72" s="314"/>
    </row>
    <row r="73" spans="1:21" s="301" customFormat="1" ht="16.5" customHeight="1" hidden="1">
      <c r="A73" s="309" t="s">
        <v>282</v>
      </c>
      <c r="B73" s="310">
        <v>1.456058242329693</v>
      </c>
      <c r="C73" s="311"/>
      <c r="D73" s="312">
        <v>0.4260651629072682</v>
      </c>
      <c r="E73" s="311"/>
      <c r="F73" s="312">
        <v>1.488095238095238</v>
      </c>
      <c r="G73" s="311"/>
      <c r="H73" s="312">
        <v>1.5228426395939088</v>
      </c>
      <c r="I73" s="311"/>
      <c r="J73" s="312">
        <v>2.8181818181818183</v>
      </c>
      <c r="K73" s="311"/>
      <c r="L73" s="312">
        <v>0</v>
      </c>
      <c r="M73" s="311"/>
      <c r="N73" s="313">
        <v>1.0263929618768328</v>
      </c>
      <c r="O73" s="314"/>
      <c r="P73" s="310">
        <v>0.8604794099569761</v>
      </c>
      <c r="Q73" s="311"/>
      <c r="R73" s="312">
        <v>1.278772378516624</v>
      </c>
      <c r="S73" s="311"/>
      <c r="T73" s="313">
        <v>1.015228426395939</v>
      </c>
      <c r="U73" s="314"/>
    </row>
    <row r="74" spans="1:21" s="301" customFormat="1" ht="16.5" customHeight="1" hidden="1">
      <c r="A74" s="309" t="s">
        <v>269</v>
      </c>
      <c r="B74" s="310">
        <v>1.1581067472306144</v>
      </c>
      <c r="C74" s="311"/>
      <c r="D74" s="312">
        <v>0.6060606060606061</v>
      </c>
      <c r="E74" s="311"/>
      <c r="F74" s="312">
        <v>0.3167062549485352</v>
      </c>
      <c r="G74" s="311"/>
      <c r="H74" s="312">
        <v>2.247191011235955</v>
      </c>
      <c r="I74" s="311"/>
      <c r="J74" s="312">
        <v>2.3161551823972206</v>
      </c>
      <c r="K74" s="311"/>
      <c r="L74" s="312">
        <v>1.098546042003231</v>
      </c>
      <c r="M74" s="311"/>
      <c r="N74" s="313">
        <v>1.3524542380785822</v>
      </c>
      <c r="O74" s="314"/>
      <c r="P74" s="310">
        <v>0.931439914490762</v>
      </c>
      <c r="Q74" s="311"/>
      <c r="R74" s="312">
        <v>2.066590126291619</v>
      </c>
      <c r="S74" s="311"/>
      <c r="T74" s="313">
        <v>1.365029581581011</v>
      </c>
      <c r="U74" s="314"/>
    </row>
    <row r="75" spans="1:21" s="301" customFormat="1" ht="16.5" customHeight="1" hidden="1">
      <c r="A75" s="309" t="s">
        <v>228</v>
      </c>
      <c r="B75" s="310">
        <v>0.8893280632411068</v>
      </c>
      <c r="C75" s="311">
        <f aca="true" t="shared" si="20" ref="C75:E90">ROUND(B75,1)-ROUND(B63,1)</f>
        <v>0.20000000000000007</v>
      </c>
      <c r="D75" s="312">
        <v>2.160410477990818</v>
      </c>
      <c r="E75" s="311">
        <f t="shared" si="20"/>
        <v>0.7000000000000002</v>
      </c>
      <c r="F75" s="312">
        <v>0.06958942240779402</v>
      </c>
      <c r="G75" s="311">
        <f aca="true" t="shared" si="21" ref="G75:G93">ROUND(F75,1)-ROUND(F63,1)</f>
        <v>-0.9</v>
      </c>
      <c r="H75" s="312">
        <v>2.096317280453258</v>
      </c>
      <c r="I75" s="311">
        <f aca="true" t="shared" si="22" ref="I75:I93">ROUND(H75,1)-ROUND(H63,1)</f>
        <v>1.7000000000000002</v>
      </c>
      <c r="J75" s="312">
        <v>1.276595744680851</v>
      </c>
      <c r="K75" s="311">
        <f aca="true" t="shared" si="23" ref="K75:K93">ROUND(J75,1)-ROUND(J63,1)</f>
        <v>0.5</v>
      </c>
      <c r="L75" s="312">
        <v>1.0086027884900624</v>
      </c>
      <c r="M75" s="311">
        <f aca="true" t="shared" si="24" ref="M75:M93">ROUND(L75,1)-ROUND(L63,1)</f>
        <v>-0.5</v>
      </c>
      <c r="N75" s="313">
        <v>1.523081446633343</v>
      </c>
      <c r="O75" s="314">
        <f aca="true" t="shared" si="25" ref="O75:O93">ROUND(N75,1)-ROUND(N63,1)</f>
        <v>0.5</v>
      </c>
      <c r="P75" s="310">
        <v>1.0939422945439627</v>
      </c>
      <c r="Q75" s="311">
        <f aca="true" t="shared" si="26" ref="Q75:Q93">ROUND(P75,1)-ROUND(P63,1)</f>
        <v>0.8</v>
      </c>
      <c r="R75" s="312">
        <v>1.203635470400393</v>
      </c>
      <c r="S75" s="311">
        <f aca="true" t="shared" si="27" ref="S75:S93">ROUND(R75,1)-ROUND(R63,1)</f>
        <v>0.6</v>
      </c>
      <c r="T75" s="313">
        <v>1.3667265490154636</v>
      </c>
      <c r="U75" s="314">
        <f aca="true" t="shared" si="28" ref="U75:U93">ROUND(T75,1)-ROUND(T63,1)</f>
        <v>0.5999999999999999</v>
      </c>
    </row>
    <row r="76" spans="1:21" s="301" customFormat="1" ht="16.5" customHeight="1" hidden="1">
      <c r="A76" s="309" t="s">
        <v>273</v>
      </c>
      <c r="B76" s="310">
        <v>1.541733120680489</v>
      </c>
      <c r="C76" s="311">
        <f t="shared" si="20"/>
        <v>0.9</v>
      </c>
      <c r="D76" s="312">
        <v>1.0752688172043012</v>
      </c>
      <c r="E76" s="311">
        <f t="shared" si="20"/>
        <v>-0.2999999999999998</v>
      </c>
      <c r="F76" s="312">
        <v>0.13386880856760375</v>
      </c>
      <c r="G76" s="311">
        <f t="shared" si="21"/>
        <v>-0.4</v>
      </c>
      <c r="H76" s="312">
        <v>0.8840864440078585</v>
      </c>
      <c r="I76" s="311">
        <f t="shared" si="22"/>
        <v>0.09999999999999998</v>
      </c>
      <c r="J76" s="312">
        <v>0.7182761372705506</v>
      </c>
      <c r="K76" s="311">
        <f t="shared" si="23"/>
        <v>-1.5999999999999999</v>
      </c>
      <c r="L76" s="312">
        <v>0.45706823375775385</v>
      </c>
      <c r="M76" s="311">
        <f t="shared" si="24"/>
        <v>-3.1</v>
      </c>
      <c r="N76" s="313">
        <v>0.8410672853828306</v>
      </c>
      <c r="O76" s="314">
        <f t="shared" si="25"/>
        <v>-0.8</v>
      </c>
      <c r="P76" s="310">
        <v>1.0975772988890375</v>
      </c>
      <c r="Q76" s="311">
        <f t="shared" si="26"/>
        <v>0.5000000000000001</v>
      </c>
      <c r="R76" s="312">
        <v>1.7887087758524316</v>
      </c>
      <c r="S76" s="311">
        <f t="shared" si="27"/>
        <v>1.2000000000000002</v>
      </c>
      <c r="T76" s="313">
        <v>1.02866838700555</v>
      </c>
      <c r="U76" s="314">
        <f t="shared" si="28"/>
        <v>-0.30000000000000004</v>
      </c>
    </row>
    <row r="77" spans="1:21" s="301" customFormat="1" ht="16.5" customHeight="1" hidden="1">
      <c r="A77" s="309" t="s">
        <v>295</v>
      </c>
      <c r="B77" s="310">
        <v>2.0675743822491177</v>
      </c>
      <c r="C77" s="311">
        <f t="shared" si="20"/>
        <v>1</v>
      </c>
      <c r="D77" s="312">
        <v>2.223442217952237</v>
      </c>
      <c r="E77" s="311">
        <f t="shared" si="20"/>
        <v>-0.2999999999999998</v>
      </c>
      <c r="F77" s="312">
        <v>4.4692737430167595</v>
      </c>
      <c r="G77" s="311">
        <f t="shared" si="21"/>
        <v>3.8</v>
      </c>
      <c r="H77" s="312">
        <v>0.38410400354557545</v>
      </c>
      <c r="I77" s="311">
        <f t="shared" si="22"/>
        <v>-0.4</v>
      </c>
      <c r="J77" s="312">
        <v>2.20125786163522</v>
      </c>
      <c r="K77" s="311">
        <f t="shared" si="23"/>
        <v>0.7000000000000002</v>
      </c>
      <c r="L77" s="312">
        <v>-0.59447983014862</v>
      </c>
      <c r="M77" s="311">
        <f t="shared" si="24"/>
        <v>-5.199999999999999</v>
      </c>
      <c r="N77" s="313">
        <v>1.327057222253729</v>
      </c>
      <c r="O77" s="314">
        <f t="shared" si="25"/>
        <v>-0.7</v>
      </c>
      <c r="P77" s="310">
        <v>1.1226374875657241</v>
      </c>
      <c r="Q77" s="311">
        <f t="shared" si="26"/>
        <v>0.8</v>
      </c>
      <c r="R77" s="312">
        <v>1.1432009626955475</v>
      </c>
      <c r="S77" s="311">
        <f t="shared" si="27"/>
        <v>0.10000000000000009</v>
      </c>
      <c r="T77" s="313">
        <v>1.2538401085946989</v>
      </c>
      <c r="U77" s="314">
        <f t="shared" si="28"/>
        <v>-0.09999999999999987</v>
      </c>
    </row>
    <row r="78" spans="1:21" s="301" customFormat="1" ht="16.5" customHeight="1" hidden="1">
      <c r="A78" s="309" t="s">
        <v>275</v>
      </c>
      <c r="B78" s="310">
        <v>0.9994739610731194</v>
      </c>
      <c r="C78" s="311">
        <f t="shared" si="20"/>
        <v>-0.30000000000000004</v>
      </c>
      <c r="D78" s="312">
        <v>1.8512898330804248</v>
      </c>
      <c r="E78" s="311">
        <f t="shared" si="20"/>
        <v>-0.3999999999999999</v>
      </c>
      <c r="F78" s="312">
        <v>0.12445550715619166</v>
      </c>
      <c r="G78" s="311">
        <f t="shared" si="21"/>
        <v>-0.8</v>
      </c>
      <c r="H78" s="312">
        <v>2.1303792074989345</v>
      </c>
      <c r="I78" s="311">
        <f t="shared" si="22"/>
        <v>1</v>
      </c>
      <c r="J78" s="312">
        <v>3.0232558139534884</v>
      </c>
      <c r="K78" s="311">
        <f t="shared" si="23"/>
        <v>1.2</v>
      </c>
      <c r="L78" s="312">
        <v>4.216867469879518</v>
      </c>
      <c r="M78" s="311">
        <f t="shared" si="24"/>
        <v>-0.09999999999999964</v>
      </c>
      <c r="N78" s="313">
        <v>2.2271594234312344</v>
      </c>
      <c r="O78" s="314">
        <f t="shared" si="25"/>
        <v>0.20000000000000018</v>
      </c>
      <c r="P78" s="310">
        <v>0.7051191651389085</v>
      </c>
      <c r="Q78" s="311">
        <f t="shared" si="26"/>
        <v>0.49999999999999994</v>
      </c>
      <c r="R78" s="312">
        <v>1.5933903806432577</v>
      </c>
      <c r="S78" s="311">
        <f t="shared" si="27"/>
        <v>0.6000000000000001</v>
      </c>
      <c r="T78" s="313">
        <v>1.7799129052325984</v>
      </c>
      <c r="U78" s="314">
        <f t="shared" si="28"/>
        <v>0.40000000000000013</v>
      </c>
    </row>
    <row r="79" spans="1:21" s="301" customFormat="1" ht="16.5" customHeight="1" hidden="1">
      <c r="A79" s="309" t="s">
        <v>276</v>
      </c>
      <c r="B79" s="310">
        <v>1.8138424821002388</v>
      </c>
      <c r="C79" s="311">
        <f t="shared" si="20"/>
        <v>-0.19999999999999996</v>
      </c>
      <c r="D79" s="312">
        <v>1.9783698232656293</v>
      </c>
      <c r="E79" s="311">
        <f t="shared" si="20"/>
        <v>-1.2000000000000002</v>
      </c>
      <c r="F79" s="312">
        <v>1.040118870728083</v>
      </c>
      <c r="G79" s="311">
        <f t="shared" si="21"/>
        <v>-0.7</v>
      </c>
      <c r="H79" s="312">
        <v>2.174757281553398</v>
      </c>
      <c r="I79" s="311">
        <f t="shared" si="22"/>
        <v>0.6000000000000001</v>
      </c>
      <c r="J79" s="312">
        <v>3.8919777601270846</v>
      </c>
      <c r="K79" s="311">
        <f t="shared" si="23"/>
        <v>0</v>
      </c>
      <c r="L79" s="312">
        <v>0.998278829604131</v>
      </c>
      <c r="M79" s="311">
        <f t="shared" si="24"/>
        <v>-5.4</v>
      </c>
      <c r="N79" s="313">
        <v>1.950734794205324</v>
      </c>
      <c r="O79" s="314">
        <f t="shared" si="25"/>
        <v>-1.2000000000000002</v>
      </c>
      <c r="P79" s="310">
        <v>1.1049723756906076</v>
      </c>
      <c r="Q79" s="311">
        <f t="shared" si="26"/>
        <v>0.5000000000000001</v>
      </c>
      <c r="R79" s="312">
        <v>1.8272425249169437</v>
      </c>
      <c r="S79" s="311">
        <f t="shared" si="27"/>
        <v>1</v>
      </c>
      <c r="T79" s="313">
        <v>1.7353651987110634</v>
      </c>
      <c r="U79" s="314">
        <f t="shared" si="28"/>
        <v>-0.5000000000000002</v>
      </c>
    </row>
    <row r="80" spans="1:21" s="301" customFormat="1" ht="16.5" customHeight="1" hidden="1">
      <c r="A80" s="309" t="s">
        <v>277</v>
      </c>
      <c r="B80" s="310">
        <v>1.8363064008394543</v>
      </c>
      <c r="C80" s="311">
        <f t="shared" si="20"/>
        <v>-0.09999999999999987</v>
      </c>
      <c r="D80" s="312">
        <v>2.2441346480788846</v>
      </c>
      <c r="E80" s="311">
        <f t="shared" si="20"/>
        <v>-0.3999999999999999</v>
      </c>
      <c r="F80" s="312">
        <v>2.6033690658499236</v>
      </c>
      <c r="G80" s="311">
        <f t="shared" si="21"/>
        <v>1.4000000000000001</v>
      </c>
      <c r="H80" s="312">
        <v>2.6837260102980185</v>
      </c>
      <c r="I80" s="311">
        <f t="shared" si="22"/>
        <v>0.40000000000000036</v>
      </c>
      <c r="J80" s="312">
        <v>2.8666666666666667</v>
      </c>
      <c r="K80" s="311">
        <f t="shared" si="23"/>
        <v>0.7999999999999998</v>
      </c>
      <c r="L80" s="312">
        <v>-2.501136880400182</v>
      </c>
      <c r="M80" s="311">
        <f t="shared" si="24"/>
        <v>-6</v>
      </c>
      <c r="N80" s="313">
        <v>1.8141565709365968</v>
      </c>
      <c r="O80" s="314">
        <f t="shared" si="25"/>
        <v>-0.7</v>
      </c>
      <c r="P80" s="310">
        <v>1.5647226173541962</v>
      </c>
      <c r="Q80" s="311">
        <f t="shared" si="26"/>
        <v>0.9000000000000001</v>
      </c>
      <c r="R80" s="312">
        <v>1.8031784841075795</v>
      </c>
      <c r="S80" s="311">
        <f t="shared" si="27"/>
        <v>0.6000000000000001</v>
      </c>
      <c r="T80" s="313">
        <v>1.7420963837746644</v>
      </c>
      <c r="U80" s="314">
        <f t="shared" si="28"/>
        <v>-0.19999999999999996</v>
      </c>
    </row>
    <row r="81" spans="1:21" s="301" customFormat="1" ht="16.5" customHeight="1" hidden="1">
      <c r="A81" s="309" t="s">
        <v>278</v>
      </c>
      <c r="B81" s="310">
        <v>3.4851301115241635</v>
      </c>
      <c r="C81" s="311">
        <f t="shared" si="20"/>
        <v>0.7000000000000002</v>
      </c>
      <c r="D81" s="312">
        <v>2.8728211749515817</v>
      </c>
      <c r="E81" s="311">
        <f t="shared" si="20"/>
        <v>0.7999999999999998</v>
      </c>
      <c r="F81" s="312">
        <v>2.55500354861604</v>
      </c>
      <c r="G81" s="311">
        <f t="shared" si="21"/>
        <v>1.1</v>
      </c>
      <c r="H81" s="312">
        <v>2.5169267000294377</v>
      </c>
      <c r="I81" s="311">
        <f t="shared" si="22"/>
        <v>-1.1</v>
      </c>
      <c r="J81" s="312">
        <v>1.9417475728155338</v>
      </c>
      <c r="K81" s="311">
        <f t="shared" si="23"/>
        <v>-0.7000000000000002</v>
      </c>
      <c r="L81" s="312">
        <v>0.5355230274901821</v>
      </c>
      <c r="M81" s="311">
        <f t="shared" si="24"/>
        <v>-2.7</v>
      </c>
      <c r="N81" s="313">
        <v>2.3418405047462056</v>
      </c>
      <c r="O81" s="314">
        <f t="shared" si="25"/>
        <v>-0.5</v>
      </c>
      <c r="P81" s="310">
        <v>0.8475716399838558</v>
      </c>
      <c r="Q81" s="311">
        <f t="shared" si="26"/>
        <v>-0.5</v>
      </c>
      <c r="R81" s="312">
        <v>1.6009148084619784</v>
      </c>
      <c r="S81" s="311">
        <f t="shared" si="27"/>
        <v>-0.2999999999999998</v>
      </c>
      <c r="T81" s="313">
        <v>1.8615902397980648</v>
      </c>
      <c r="U81" s="314">
        <f t="shared" si="28"/>
        <v>-0.3999999999999999</v>
      </c>
    </row>
    <row r="82" spans="1:21" s="301" customFormat="1" ht="16.5" customHeight="1" hidden="1">
      <c r="A82" s="309" t="s">
        <v>297</v>
      </c>
      <c r="B82" s="310">
        <v>2.55125284738041</v>
      </c>
      <c r="C82" s="311">
        <f t="shared" si="20"/>
        <v>0.20000000000000018</v>
      </c>
      <c r="D82" s="312">
        <v>1.9756838905775076</v>
      </c>
      <c r="E82" s="311">
        <f t="shared" si="20"/>
        <v>0.8</v>
      </c>
      <c r="F82" s="312">
        <v>2.5316455696202533</v>
      </c>
      <c r="G82" s="311">
        <f t="shared" si="21"/>
        <v>1.5</v>
      </c>
      <c r="H82" s="312">
        <v>2.5977774570645114</v>
      </c>
      <c r="I82" s="311">
        <f t="shared" si="22"/>
        <v>0.20000000000000018</v>
      </c>
      <c r="J82" s="312">
        <v>0.9938837920489296</v>
      </c>
      <c r="K82" s="311">
        <f t="shared" si="23"/>
        <v>-1.7999999999999998</v>
      </c>
      <c r="L82" s="312">
        <v>-0.8633633633633633</v>
      </c>
      <c r="M82" s="311">
        <f t="shared" si="24"/>
        <v>-1.9</v>
      </c>
      <c r="N82" s="313">
        <v>1.827660945463066</v>
      </c>
      <c r="O82" s="314">
        <f t="shared" si="25"/>
        <v>0</v>
      </c>
      <c r="P82" s="310">
        <v>1.1578484537593434</v>
      </c>
      <c r="Q82" s="311">
        <f t="shared" si="26"/>
        <v>0.09999999999999987</v>
      </c>
      <c r="R82" s="312">
        <v>0.9216589861751152</v>
      </c>
      <c r="S82" s="311">
        <f t="shared" si="27"/>
        <v>-0.9</v>
      </c>
      <c r="T82" s="313">
        <v>1.540804118478773</v>
      </c>
      <c r="U82" s="314">
        <f t="shared" si="28"/>
        <v>-0.10000000000000009</v>
      </c>
    </row>
    <row r="83" spans="1:21" s="1" customFormat="1" ht="16.5" customHeight="1" hidden="1">
      <c r="A83" s="309" t="s">
        <v>323</v>
      </c>
      <c r="B83" s="310">
        <v>1.6769638128861428</v>
      </c>
      <c r="C83" s="311">
        <f t="shared" si="20"/>
        <v>-0.40000000000000013</v>
      </c>
      <c r="D83" s="312">
        <v>0.3629165291982844</v>
      </c>
      <c r="E83" s="311">
        <f t="shared" si="20"/>
        <v>0.30000000000000004</v>
      </c>
      <c r="F83" s="312">
        <v>3.7456445993031355</v>
      </c>
      <c r="G83" s="311">
        <f t="shared" si="21"/>
        <v>1.9000000000000001</v>
      </c>
      <c r="H83" s="312">
        <v>1.541771244173539</v>
      </c>
      <c r="I83" s="311">
        <f t="shared" si="22"/>
        <v>-0.5</v>
      </c>
      <c r="J83" s="312">
        <v>2.358490566037736</v>
      </c>
      <c r="K83" s="311">
        <f t="shared" si="23"/>
        <v>0.10000000000000009</v>
      </c>
      <c r="L83" s="312">
        <v>-3.3692722371967654</v>
      </c>
      <c r="M83" s="311">
        <f t="shared" si="24"/>
        <v>-4.2</v>
      </c>
      <c r="N83" s="313">
        <v>0.856903550028993</v>
      </c>
      <c r="O83" s="314">
        <f t="shared" si="25"/>
        <v>-0.4999999999999999</v>
      </c>
      <c r="P83" s="310">
        <v>1.3457556935817805</v>
      </c>
      <c r="Q83" s="311">
        <f t="shared" si="26"/>
        <v>0.19999999999999996</v>
      </c>
      <c r="R83" s="312">
        <v>1.2788632326820604</v>
      </c>
      <c r="S83" s="311">
        <f t="shared" si="27"/>
        <v>0.6000000000000001</v>
      </c>
      <c r="T83" s="313">
        <v>1.0235372120006632</v>
      </c>
      <c r="U83" s="314">
        <f t="shared" si="28"/>
        <v>-0.19999999999999996</v>
      </c>
    </row>
    <row r="84" spans="1:21" s="15" customFormat="1" ht="16.5" customHeight="1" hidden="1">
      <c r="A84" s="309" t="s">
        <v>324</v>
      </c>
      <c r="B84" s="310">
        <v>0.8172043010752689</v>
      </c>
      <c r="C84" s="311">
        <f t="shared" si="20"/>
        <v>-1.8</v>
      </c>
      <c r="D84" s="312">
        <v>0.4629629629629629</v>
      </c>
      <c r="E84" s="311">
        <f t="shared" si="20"/>
        <v>0.9</v>
      </c>
      <c r="F84" s="312">
        <v>2.414113277623027</v>
      </c>
      <c r="G84" s="311">
        <f t="shared" si="21"/>
        <v>1.7</v>
      </c>
      <c r="H84" s="312">
        <v>1.0169491525423728</v>
      </c>
      <c r="I84" s="311">
        <f t="shared" si="22"/>
        <v>-0.8999999999999999</v>
      </c>
      <c r="J84" s="312">
        <v>0.42589437819420783</v>
      </c>
      <c r="K84" s="311">
        <f t="shared" si="23"/>
        <v>-2.7</v>
      </c>
      <c r="L84" s="312">
        <v>-1.4514896867838043</v>
      </c>
      <c r="M84" s="311">
        <f t="shared" si="24"/>
        <v>-2</v>
      </c>
      <c r="N84" s="313">
        <v>0.5166931637519873</v>
      </c>
      <c r="O84" s="314">
        <f t="shared" si="25"/>
        <v>-0.7</v>
      </c>
      <c r="P84" s="310">
        <v>1.0109639755090418</v>
      </c>
      <c r="Q84" s="311">
        <f t="shared" si="26"/>
        <v>-0.10000000000000009</v>
      </c>
      <c r="R84" s="312">
        <v>1.2903225806451613</v>
      </c>
      <c r="S84" s="311">
        <f t="shared" si="27"/>
        <v>0.30000000000000004</v>
      </c>
      <c r="T84" s="313">
        <v>0.7427034405235056</v>
      </c>
      <c r="U84" s="314">
        <f t="shared" si="28"/>
        <v>-0.40000000000000013</v>
      </c>
    </row>
    <row r="85" spans="1:21" s="1" customFormat="1" ht="16.5" customHeight="1" hidden="1">
      <c r="A85" s="309" t="s">
        <v>325</v>
      </c>
      <c r="B85" s="310">
        <v>0.6276150627615062</v>
      </c>
      <c r="C85" s="311">
        <f t="shared" si="20"/>
        <v>-0.9</v>
      </c>
      <c r="D85" s="312">
        <v>-0.5532503457814661</v>
      </c>
      <c r="E85" s="311">
        <f t="shared" si="20"/>
        <v>-1</v>
      </c>
      <c r="F85" s="312">
        <v>1.0050251256281406</v>
      </c>
      <c r="G85" s="311">
        <f t="shared" si="21"/>
        <v>-0.5</v>
      </c>
      <c r="H85" s="312">
        <v>0.8569151056197688</v>
      </c>
      <c r="I85" s="311">
        <f t="shared" si="22"/>
        <v>-0.6</v>
      </c>
      <c r="J85" s="312">
        <v>0</v>
      </c>
      <c r="K85" s="311">
        <f t="shared" si="23"/>
        <v>-2.8</v>
      </c>
      <c r="L85" s="312">
        <v>-0.6966434452184928</v>
      </c>
      <c r="M85" s="311">
        <f t="shared" si="24"/>
        <v>-0.7</v>
      </c>
      <c r="N85" s="313">
        <v>0.216677151044943</v>
      </c>
      <c r="O85" s="314">
        <f t="shared" si="25"/>
        <v>-0.8</v>
      </c>
      <c r="P85" s="310">
        <v>0.9888220120378332</v>
      </c>
      <c r="Q85" s="311">
        <f t="shared" si="26"/>
        <v>0.09999999999999998</v>
      </c>
      <c r="R85" s="312">
        <v>1.36986301369863</v>
      </c>
      <c r="S85" s="311">
        <f t="shared" si="27"/>
        <v>0.09999999999999987</v>
      </c>
      <c r="T85" s="313">
        <v>0.5662751677852349</v>
      </c>
      <c r="U85" s="314">
        <f t="shared" si="28"/>
        <v>-0.4</v>
      </c>
    </row>
    <row r="86" spans="1:21" s="15" customFormat="1" ht="16.5" customHeight="1" hidden="1">
      <c r="A86" s="309" t="s">
        <v>326</v>
      </c>
      <c r="B86" s="310">
        <v>-0.05624296962879641</v>
      </c>
      <c r="C86" s="311">
        <f t="shared" si="20"/>
        <v>-1.3</v>
      </c>
      <c r="D86" s="312">
        <v>0.8615188257817485</v>
      </c>
      <c r="E86" s="311">
        <f t="shared" si="20"/>
        <v>0.30000000000000004</v>
      </c>
      <c r="F86" s="312">
        <v>-0.8999999999999999</v>
      </c>
      <c r="G86" s="311">
        <f t="shared" si="21"/>
        <v>-1.2</v>
      </c>
      <c r="H86" s="312">
        <v>0.4153481012658227</v>
      </c>
      <c r="I86" s="311">
        <f t="shared" si="22"/>
        <v>-1.8000000000000003</v>
      </c>
      <c r="J86" s="312">
        <v>0.10266940451745381</v>
      </c>
      <c r="K86" s="311">
        <f t="shared" si="23"/>
        <v>-2.1999999999999997</v>
      </c>
      <c r="L86" s="312">
        <v>-0.9171195652173914</v>
      </c>
      <c r="M86" s="311">
        <f t="shared" si="24"/>
        <v>-2</v>
      </c>
      <c r="N86" s="313">
        <v>0.08061265618702136</v>
      </c>
      <c r="O86" s="314">
        <f t="shared" si="25"/>
        <v>-1.2999999999999998</v>
      </c>
      <c r="P86" s="310">
        <v>-0.5959137343927355</v>
      </c>
      <c r="Q86" s="311">
        <f t="shared" si="26"/>
        <v>-1.5</v>
      </c>
      <c r="R86" s="312">
        <v>-0.23889154323936934</v>
      </c>
      <c r="S86" s="311">
        <f t="shared" si="27"/>
        <v>-2.3000000000000003</v>
      </c>
      <c r="T86" s="313">
        <v>-0.14566945519623756</v>
      </c>
      <c r="U86" s="314">
        <f t="shared" si="28"/>
        <v>-1.5</v>
      </c>
    </row>
    <row r="87" spans="1:21" s="1" customFormat="1" ht="16.5" customHeight="1" hidden="1">
      <c r="A87" s="309" t="s">
        <v>328</v>
      </c>
      <c r="B87" s="310">
        <v>0.4440497335701598</v>
      </c>
      <c r="C87" s="311">
        <f t="shared" si="20"/>
        <v>-0.5</v>
      </c>
      <c r="D87" s="312">
        <v>-0.15267175572519084</v>
      </c>
      <c r="E87" s="311">
        <f t="shared" si="20"/>
        <v>-2.4000000000000004</v>
      </c>
      <c r="F87" s="312">
        <v>0.08</v>
      </c>
      <c r="G87" s="311">
        <f t="shared" si="21"/>
        <v>0</v>
      </c>
      <c r="H87" s="312">
        <v>0.6895110739657334</v>
      </c>
      <c r="I87" s="311">
        <f t="shared" si="22"/>
        <v>-1.4000000000000001</v>
      </c>
      <c r="J87" s="312">
        <v>0.08849557522123894</v>
      </c>
      <c r="K87" s="311">
        <f t="shared" si="23"/>
        <v>-1.2</v>
      </c>
      <c r="L87" s="312">
        <v>-1.3398692810457515</v>
      </c>
      <c r="M87" s="311">
        <f t="shared" si="24"/>
        <v>-2.3</v>
      </c>
      <c r="N87" s="313">
        <v>-0.012189176011701608</v>
      </c>
      <c r="O87" s="314">
        <f t="shared" si="25"/>
        <v>-1.5</v>
      </c>
      <c r="P87" s="310">
        <v>0.2614689802709769</v>
      </c>
      <c r="Q87" s="311">
        <f t="shared" si="26"/>
        <v>-0.8</v>
      </c>
      <c r="R87" s="312">
        <v>0.7695126419934042</v>
      </c>
      <c r="S87" s="311">
        <f t="shared" si="27"/>
        <v>-0.3999999999999999</v>
      </c>
      <c r="T87" s="313">
        <v>0.14881492504809263</v>
      </c>
      <c r="U87" s="314">
        <f t="shared" si="28"/>
        <v>-1.2999999999999998</v>
      </c>
    </row>
    <row r="88" spans="1:21" s="15" customFormat="1" ht="16.5" customHeight="1" hidden="1">
      <c r="A88" s="336" t="s">
        <v>329</v>
      </c>
      <c r="B88" s="337">
        <v>0.8756567425569177</v>
      </c>
      <c r="C88" s="338">
        <f t="shared" si="20"/>
        <v>-0.6</v>
      </c>
      <c r="D88" s="339">
        <v>1.662777129521587</v>
      </c>
      <c r="E88" s="338">
        <f t="shared" si="20"/>
        <v>0.5999999999999999</v>
      </c>
      <c r="F88" s="339">
        <v>0</v>
      </c>
      <c r="G88" s="338">
        <f t="shared" si="21"/>
        <v>-0.1</v>
      </c>
      <c r="H88" s="339">
        <v>1.093815734118637</v>
      </c>
      <c r="I88" s="338">
        <f t="shared" si="22"/>
        <v>0.20000000000000007</v>
      </c>
      <c r="J88" s="339">
        <v>0.32760032760032765</v>
      </c>
      <c r="K88" s="338">
        <f t="shared" si="23"/>
        <v>-0.39999999999999997</v>
      </c>
      <c r="L88" s="339">
        <v>-0.6554307116104869</v>
      </c>
      <c r="M88" s="338">
        <f t="shared" si="24"/>
        <v>-1.2</v>
      </c>
      <c r="N88" s="340">
        <v>0.6902927580893683</v>
      </c>
      <c r="O88" s="341">
        <f t="shared" si="25"/>
        <v>-0.10000000000000009</v>
      </c>
      <c r="P88" s="337">
        <v>-0.02426301103967002</v>
      </c>
      <c r="Q88" s="338">
        <f t="shared" si="26"/>
        <v>-1.1</v>
      </c>
      <c r="R88" s="339">
        <v>0.7013658176448875</v>
      </c>
      <c r="S88" s="338">
        <f t="shared" si="27"/>
        <v>-1.1</v>
      </c>
      <c r="T88" s="340">
        <v>0.47466607793354676</v>
      </c>
      <c r="U88" s="341">
        <f t="shared" si="28"/>
        <v>-0.5</v>
      </c>
    </row>
    <row r="89" spans="1:21" s="15" customFormat="1" ht="16.5" customHeight="1" thickBot="1" thickTop="1">
      <c r="A89" s="325" t="s">
        <v>331</v>
      </c>
      <c r="B89" s="326">
        <v>0.05425935973955508</v>
      </c>
      <c r="C89" s="150">
        <f t="shared" si="20"/>
        <v>-2</v>
      </c>
      <c r="D89" s="327">
        <v>1.2461921905289393</v>
      </c>
      <c r="E89" s="150">
        <f t="shared" si="20"/>
        <v>-1.0000000000000002</v>
      </c>
      <c r="F89" s="327">
        <v>-3.239289446185998</v>
      </c>
      <c r="G89" s="150">
        <f t="shared" si="21"/>
        <v>-7.7</v>
      </c>
      <c r="H89" s="327">
        <v>1.0356985456148085</v>
      </c>
      <c r="I89" s="150">
        <f t="shared" si="22"/>
        <v>0.6</v>
      </c>
      <c r="J89" s="327">
        <v>0.3469812630117973</v>
      </c>
      <c r="K89" s="150">
        <f t="shared" si="23"/>
        <v>-1.9000000000000001</v>
      </c>
      <c r="L89" s="327">
        <v>0.13214403700033034</v>
      </c>
      <c r="M89" s="150">
        <f t="shared" si="24"/>
        <v>0.7</v>
      </c>
      <c r="N89" s="328">
        <v>0.46053058312252704</v>
      </c>
      <c r="O89" s="329">
        <f t="shared" si="25"/>
        <v>-0.8</v>
      </c>
      <c r="P89" s="326">
        <v>0.2007024586051179</v>
      </c>
      <c r="Q89" s="150">
        <f t="shared" si="26"/>
        <v>-0.9000000000000001</v>
      </c>
      <c r="R89" s="327">
        <v>0.3592814371257485</v>
      </c>
      <c r="S89" s="150">
        <f t="shared" si="27"/>
        <v>-0.7000000000000001</v>
      </c>
      <c r="T89" s="328">
        <v>0.37074225689348883</v>
      </c>
      <c r="U89" s="329">
        <f t="shared" si="28"/>
        <v>-0.9</v>
      </c>
    </row>
    <row r="90" spans="1:21" s="15" customFormat="1" ht="16.5" customHeight="1" thickTop="1">
      <c r="A90" s="330" t="s">
        <v>275</v>
      </c>
      <c r="B90" s="331">
        <v>1.27901468498342</v>
      </c>
      <c r="C90" s="332">
        <f t="shared" si="20"/>
        <v>0.30000000000000004</v>
      </c>
      <c r="D90" s="333">
        <v>0.6920415224913495</v>
      </c>
      <c r="E90" s="332">
        <f t="shared" si="20"/>
        <v>-1.2</v>
      </c>
      <c r="F90" s="333">
        <v>0.8832188420019628</v>
      </c>
      <c r="G90" s="332">
        <f t="shared" si="21"/>
        <v>0.8</v>
      </c>
      <c r="H90" s="333">
        <v>0.5843543826578699</v>
      </c>
      <c r="I90" s="332">
        <f t="shared" si="22"/>
        <v>-1.5</v>
      </c>
      <c r="J90" s="333">
        <v>0.9561752988047808</v>
      </c>
      <c r="K90" s="332">
        <f t="shared" si="23"/>
        <v>-2</v>
      </c>
      <c r="L90" s="333">
        <v>0.34471952366029457</v>
      </c>
      <c r="M90" s="332">
        <f t="shared" si="24"/>
        <v>-3.9000000000000004</v>
      </c>
      <c r="N90" s="334">
        <v>0.6972903541501009</v>
      </c>
      <c r="O90" s="335">
        <f t="shared" si="25"/>
        <v>-1.5000000000000002</v>
      </c>
      <c r="P90" s="331">
        <v>0.28215377380672463</v>
      </c>
      <c r="Q90" s="332">
        <f t="shared" si="26"/>
        <v>-0.39999999999999997</v>
      </c>
      <c r="R90" s="333">
        <v>1.3139204545454546</v>
      </c>
      <c r="S90" s="332">
        <f t="shared" si="27"/>
        <v>-0.30000000000000004</v>
      </c>
      <c r="T90" s="334">
        <v>0.6324310650139134</v>
      </c>
      <c r="U90" s="335">
        <f t="shared" si="28"/>
        <v>-1.2000000000000002</v>
      </c>
    </row>
    <row r="91" spans="1:21" s="15" customFormat="1" ht="16.5" customHeight="1">
      <c r="A91" s="259" t="s">
        <v>276</v>
      </c>
      <c r="B91" s="134">
        <v>1.2563983248022337</v>
      </c>
      <c r="C91" s="55">
        <f aca="true" t="shared" si="29" ref="C91:C105">ROUND(B91,1)-ROUND(B79,1)</f>
        <v>-0.5</v>
      </c>
      <c r="D91" s="60">
        <v>1.2979683972911964</v>
      </c>
      <c r="E91" s="55">
        <f aca="true" t="shared" si="30" ref="E91:E103">ROUND(D91,1)-ROUND(D79,1)</f>
        <v>-0.7</v>
      </c>
      <c r="F91" s="60">
        <v>0.41459369817578773</v>
      </c>
      <c r="G91" s="55">
        <f t="shared" si="21"/>
        <v>-0.6</v>
      </c>
      <c r="H91" s="60">
        <v>1.176956431963659</v>
      </c>
      <c r="I91" s="55">
        <f t="shared" si="22"/>
        <v>-1.0000000000000002</v>
      </c>
      <c r="J91" s="60">
        <v>0.8710801393728222</v>
      </c>
      <c r="K91" s="55">
        <f t="shared" si="23"/>
        <v>-3</v>
      </c>
      <c r="L91" s="60">
        <v>-0.05321979776476849</v>
      </c>
      <c r="M91" s="55">
        <f t="shared" si="24"/>
        <v>-1.1</v>
      </c>
      <c r="N91" s="148">
        <v>0.8589620374819797</v>
      </c>
      <c r="O91" s="149">
        <f t="shared" si="25"/>
        <v>-1.1</v>
      </c>
      <c r="P91" s="134">
        <v>0.4762444721623767</v>
      </c>
      <c r="Q91" s="55">
        <f t="shared" si="26"/>
        <v>-0.6000000000000001</v>
      </c>
      <c r="R91" s="60">
        <v>1.1498516320474776</v>
      </c>
      <c r="S91" s="55">
        <f t="shared" si="27"/>
        <v>-0.7</v>
      </c>
      <c r="T91" s="148">
        <v>0.7669637467599333</v>
      </c>
      <c r="U91" s="149">
        <f t="shared" si="28"/>
        <v>-0.8999999999999999</v>
      </c>
    </row>
    <row r="92" spans="1:21" s="15" customFormat="1" ht="16.5" customHeight="1">
      <c r="A92" s="259" t="s">
        <v>277</v>
      </c>
      <c r="B92" s="134">
        <v>1.4423076923076923</v>
      </c>
      <c r="C92" s="55">
        <f t="shared" si="29"/>
        <v>-0.40000000000000013</v>
      </c>
      <c r="D92" s="60">
        <v>-0.1736714136853074</v>
      </c>
      <c r="E92" s="55">
        <f t="shared" si="30"/>
        <v>-2.4000000000000004</v>
      </c>
      <c r="F92" s="60">
        <v>1.2138188608776845</v>
      </c>
      <c r="G92" s="55">
        <f t="shared" si="21"/>
        <v>-1.4000000000000001</v>
      </c>
      <c r="H92" s="60">
        <v>1.2776313121070775</v>
      </c>
      <c r="I92" s="55">
        <f t="shared" si="22"/>
        <v>-1.4000000000000001</v>
      </c>
      <c r="J92" s="60">
        <v>1.8808777429467085</v>
      </c>
      <c r="K92" s="55">
        <f t="shared" si="23"/>
        <v>-1</v>
      </c>
      <c r="L92" s="60">
        <v>0.844496214327315</v>
      </c>
      <c r="M92" s="55">
        <f t="shared" si="24"/>
        <v>3.3</v>
      </c>
      <c r="N92" s="148">
        <v>0.9887272498268154</v>
      </c>
      <c r="O92" s="149">
        <f t="shared" si="25"/>
        <v>-0.8</v>
      </c>
      <c r="P92" s="134">
        <v>0.7057416267942583</v>
      </c>
      <c r="Q92" s="55">
        <f t="shared" si="26"/>
        <v>-0.9000000000000001</v>
      </c>
      <c r="R92" s="60">
        <v>1.7391304347826086</v>
      </c>
      <c r="S92" s="55">
        <f t="shared" si="27"/>
        <v>-0.10000000000000009</v>
      </c>
      <c r="T92" s="148">
        <v>0.974557357536081</v>
      </c>
      <c r="U92" s="149">
        <f t="shared" si="28"/>
        <v>-0.7</v>
      </c>
    </row>
    <row r="93" spans="1:21" s="15" customFormat="1" ht="16.5" customHeight="1">
      <c r="A93" s="259" t="s">
        <v>278</v>
      </c>
      <c r="B93" s="134">
        <v>0.7124895222129086</v>
      </c>
      <c r="C93" s="55">
        <f t="shared" si="29"/>
        <v>-2.8</v>
      </c>
      <c r="D93" s="60">
        <v>0.884450784593438</v>
      </c>
      <c r="E93" s="55">
        <f t="shared" si="30"/>
        <v>-2</v>
      </c>
      <c r="F93" s="60">
        <v>0.9193054136874361</v>
      </c>
      <c r="G93" s="55">
        <f t="shared" si="21"/>
        <v>-1.7000000000000002</v>
      </c>
      <c r="H93" s="60">
        <v>1.2405699916177704</v>
      </c>
      <c r="I93" s="55">
        <f t="shared" si="22"/>
        <v>-1.3</v>
      </c>
      <c r="J93" s="60">
        <v>0.37936267071320184</v>
      </c>
      <c r="K93" s="55">
        <f t="shared" si="23"/>
        <v>-1.5</v>
      </c>
      <c r="L93" s="60">
        <v>0.21893814997263275</v>
      </c>
      <c r="M93" s="55">
        <f t="shared" si="24"/>
        <v>-0.3</v>
      </c>
      <c r="N93" s="148">
        <v>0.8086707474588645</v>
      </c>
      <c r="O93" s="149">
        <f t="shared" si="25"/>
        <v>-1.4999999999999998</v>
      </c>
      <c r="P93" s="134">
        <v>0.790421945832849</v>
      </c>
      <c r="Q93" s="55">
        <f t="shared" si="26"/>
        <v>0</v>
      </c>
      <c r="R93" s="60">
        <v>1.92090395480226</v>
      </c>
      <c r="S93" s="55">
        <f t="shared" si="27"/>
        <v>0.2999999999999998</v>
      </c>
      <c r="T93" s="148">
        <v>0.9048683984173405</v>
      </c>
      <c r="U93" s="149">
        <f t="shared" si="28"/>
        <v>-0.9999999999999999</v>
      </c>
    </row>
    <row r="94" spans="1:21" s="15" customFormat="1" ht="16.5" customHeight="1">
      <c r="A94" s="259" t="s">
        <v>279</v>
      </c>
      <c r="B94" s="134">
        <v>0.6734006734006733</v>
      </c>
      <c r="C94" s="55">
        <f t="shared" si="29"/>
        <v>-1.9000000000000001</v>
      </c>
      <c r="D94" s="60">
        <v>-0.07921837866385001</v>
      </c>
      <c r="E94" s="55">
        <f t="shared" si="30"/>
        <v>-2.1</v>
      </c>
      <c r="F94" s="60">
        <v>-0.08183306055646482</v>
      </c>
      <c r="G94" s="55">
        <f aca="true" t="shared" si="31" ref="G94:G103">ROUND(F94,1)-ROUND(F82,1)</f>
        <v>-2.6</v>
      </c>
      <c r="H94" s="60">
        <v>0.30324236062514576</v>
      </c>
      <c r="I94" s="55">
        <f aca="true" t="shared" si="32" ref="I94:I103">ROUND(H94,1)-ROUND(H82,1)</f>
        <v>-2.3000000000000003</v>
      </c>
      <c r="J94" s="60">
        <v>-0.13080444735120994</v>
      </c>
      <c r="K94" s="55">
        <f aca="true" t="shared" si="33" ref="K94:K103">ROUND(J94,1)-ROUND(J82,1)</f>
        <v>-1.1</v>
      </c>
      <c r="L94" s="60">
        <v>0.23816612086930636</v>
      </c>
      <c r="M94" s="55">
        <f aca="true" t="shared" si="34" ref="M94:M103">ROUND(L94,1)-ROUND(L82,1)</f>
        <v>1.1</v>
      </c>
      <c r="N94" s="148">
        <v>0.18719806763285024</v>
      </c>
      <c r="O94" s="149">
        <f aca="true" t="shared" si="35" ref="O94:O103">ROUND(N94,1)-ROUND(N82,1)</f>
        <v>-1.6</v>
      </c>
      <c r="P94" s="134">
        <v>0.7038775006174364</v>
      </c>
      <c r="Q94" s="55">
        <f aca="true" t="shared" si="36" ref="Q94:Q103">ROUND(P94,1)-ROUND(P82,1)</f>
        <v>-0.5</v>
      </c>
      <c r="R94" s="60">
        <v>1.1680482290881689</v>
      </c>
      <c r="S94" s="55">
        <f aca="true" t="shared" si="37" ref="S94:S103">ROUND(R94,1)-ROUND(R82,1)</f>
        <v>0.29999999999999993</v>
      </c>
      <c r="T94" s="148">
        <v>0.43570591681312243</v>
      </c>
      <c r="U94" s="149">
        <f aca="true" t="shared" si="38" ref="U94:U103">ROUND(T94,1)-ROUND(T82,1)</f>
        <v>-1.1</v>
      </c>
    </row>
    <row r="95" spans="1:21" s="15" customFormat="1" ht="16.5" customHeight="1">
      <c r="A95" s="259" t="s">
        <v>299</v>
      </c>
      <c r="B95" s="134">
        <v>1.4967637540453074</v>
      </c>
      <c r="C95" s="55">
        <f t="shared" si="29"/>
        <v>-0.19999999999999996</v>
      </c>
      <c r="D95" s="60">
        <v>-0.4996668887408394</v>
      </c>
      <c r="E95" s="55">
        <f t="shared" si="30"/>
        <v>-0.9</v>
      </c>
      <c r="F95" s="60">
        <v>-0.9060022650056626</v>
      </c>
      <c r="G95" s="55">
        <f t="shared" si="31"/>
        <v>-4.6000000000000005</v>
      </c>
      <c r="H95" s="60">
        <v>0.33203125</v>
      </c>
      <c r="I95" s="55">
        <f t="shared" si="32"/>
        <v>-1.2</v>
      </c>
      <c r="J95" s="60">
        <v>0.07142857142857142</v>
      </c>
      <c r="K95" s="55">
        <f t="shared" si="33"/>
        <v>-2.3</v>
      </c>
      <c r="L95" s="60">
        <v>0.3828274541974296</v>
      </c>
      <c r="M95" s="55">
        <f t="shared" si="34"/>
        <v>3.8</v>
      </c>
      <c r="N95" s="148">
        <v>0.2782145881214467</v>
      </c>
      <c r="O95" s="149">
        <f t="shared" si="35"/>
        <v>-0.6000000000000001</v>
      </c>
      <c r="P95" s="134">
        <v>0.7037126910943946</v>
      </c>
      <c r="Q95" s="55">
        <f t="shared" si="36"/>
        <v>-0.6000000000000001</v>
      </c>
      <c r="R95" s="60">
        <v>1.436265709156194</v>
      </c>
      <c r="S95" s="55">
        <f t="shared" si="37"/>
        <v>0.09999999999999987</v>
      </c>
      <c r="T95" s="148">
        <v>0.522477413736802</v>
      </c>
      <c r="U95" s="149">
        <f t="shared" si="38"/>
        <v>-0.5</v>
      </c>
    </row>
    <row r="96" spans="1:21" s="15" customFormat="1" ht="16.5" customHeight="1">
      <c r="A96" s="259" t="s">
        <v>281</v>
      </c>
      <c r="B96" s="134">
        <v>0.6048387096774194</v>
      </c>
      <c r="C96" s="55">
        <f t="shared" si="29"/>
        <v>-0.20000000000000007</v>
      </c>
      <c r="D96" s="60">
        <v>-0.06738544474393532</v>
      </c>
      <c r="E96" s="55">
        <f t="shared" si="30"/>
        <v>-0.6</v>
      </c>
      <c r="F96" s="60">
        <v>0.5076142131979695</v>
      </c>
      <c r="G96" s="55">
        <f t="shared" si="31"/>
        <v>-1.9</v>
      </c>
      <c r="H96" s="60">
        <v>0.2912621359223301</v>
      </c>
      <c r="I96" s="55">
        <f t="shared" si="32"/>
        <v>-0.7</v>
      </c>
      <c r="J96" s="60">
        <v>0.47318611987381703</v>
      </c>
      <c r="K96" s="55">
        <f t="shared" si="33"/>
        <v>0.09999999999999998</v>
      </c>
      <c r="L96" s="60">
        <v>0.2738892270237371</v>
      </c>
      <c r="M96" s="55">
        <f t="shared" si="34"/>
        <v>1.8</v>
      </c>
      <c r="N96" s="148">
        <v>0.2999877556018122</v>
      </c>
      <c r="O96" s="149">
        <f t="shared" si="35"/>
        <v>-0.2</v>
      </c>
      <c r="P96" s="134">
        <v>0.6614093106079878</v>
      </c>
      <c r="Q96" s="55">
        <f t="shared" si="36"/>
        <v>-0.30000000000000004</v>
      </c>
      <c r="R96" s="60">
        <v>1.1212333566923616</v>
      </c>
      <c r="S96" s="55">
        <f t="shared" si="37"/>
        <v>-0.19999999999999996</v>
      </c>
      <c r="T96" s="148">
        <v>0.49168207024029575</v>
      </c>
      <c r="U96" s="149">
        <f t="shared" si="38"/>
        <v>-0.19999999999999996</v>
      </c>
    </row>
    <row r="97" spans="1:21" s="1" customFormat="1" ht="16.5" customHeight="1">
      <c r="A97" s="259" t="s">
        <v>282</v>
      </c>
      <c r="B97" s="134">
        <v>0.7831821929101401</v>
      </c>
      <c r="C97" s="55">
        <f t="shared" si="29"/>
        <v>0.20000000000000007</v>
      </c>
      <c r="D97" s="60">
        <v>0.7365249414127887</v>
      </c>
      <c r="E97" s="55">
        <f t="shared" si="30"/>
        <v>1.2999999999999998</v>
      </c>
      <c r="F97" s="60">
        <v>0.08912655971479501</v>
      </c>
      <c r="G97" s="55">
        <f t="shared" si="31"/>
        <v>-0.9</v>
      </c>
      <c r="H97" s="60">
        <v>-0.04783544606553456</v>
      </c>
      <c r="I97" s="55">
        <f t="shared" si="32"/>
        <v>-0.9</v>
      </c>
      <c r="J97" s="60">
        <v>-0.08012820512820512</v>
      </c>
      <c r="K97" s="55">
        <f t="shared" si="33"/>
        <v>-0.1</v>
      </c>
      <c r="L97" s="60">
        <v>-0.3439052350019106</v>
      </c>
      <c r="M97" s="55">
        <f t="shared" si="34"/>
        <v>0.39999999999999997</v>
      </c>
      <c r="N97" s="148">
        <v>0.20574720526712847</v>
      </c>
      <c r="O97" s="149">
        <f t="shared" si="35"/>
        <v>0</v>
      </c>
      <c r="P97" s="134">
        <v>0.43943971436418566</v>
      </c>
      <c r="Q97" s="55">
        <f t="shared" si="36"/>
        <v>-0.6</v>
      </c>
      <c r="R97" s="60">
        <v>0.8566978193146416</v>
      </c>
      <c r="S97" s="55">
        <f t="shared" si="37"/>
        <v>-0.4999999999999999</v>
      </c>
      <c r="T97" s="148">
        <v>0.3438254676435676</v>
      </c>
      <c r="U97" s="149">
        <f t="shared" si="38"/>
        <v>-0.3</v>
      </c>
    </row>
    <row r="98" spans="1:21" s="15" customFormat="1" ht="16.5" customHeight="1">
      <c r="A98" s="259" t="s">
        <v>283</v>
      </c>
      <c r="B98" s="134">
        <v>1.1645569620253164</v>
      </c>
      <c r="C98" s="55">
        <f t="shared" si="29"/>
        <v>1.3</v>
      </c>
      <c r="D98" s="60">
        <v>-0.22010271460014674</v>
      </c>
      <c r="E98" s="55">
        <f t="shared" si="30"/>
        <v>-1.1</v>
      </c>
      <c r="F98" s="60">
        <v>-0.425531914893617</v>
      </c>
      <c r="G98" s="55">
        <f t="shared" si="31"/>
        <v>0.5</v>
      </c>
      <c r="H98" s="60">
        <v>-1.5546310488285526</v>
      </c>
      <c r="I98" s="55">
        <f t="shared" si="32"/>
        <v>-2</v>
      </c>
      <c r="J98" s="60">
        <v>0.10080645161290322</v>
      </c>
      <c r="K98" s="55">
        <f t="shared" si="33"/>
        <v>0</v>
      </c>
      <c r="L98" s="60">
        <v>-0.26611472501478417</v>
      </c>
      <c r="M98" s="55">
        <f t="shared" si="34"/>
        <v>0.6000000000000001</v>
      </c>
      <c r="N98" s="148">
        <v>-0.452183302962813</v>
      </c>
      <c r="O98" s="149">
        <f t="shared" si="35"/>
        <v>-0.6</v>
      </c>
      <c r="P98" s="134">
        <v>0.18055973517905505</v>
      </c>
      <c r="Q98" s="55">
        <f t="shared" si="36"/>
        <v>0.8</v>
      </c>
      <c r="R98" s="60">
        <v>-0.3518373729476153</v>
      </c>
      <c r="S98" s="55">
        <f t="shared" si="37"/>
        <v>-0.2</v>
      </c>
      <c r="T98" s="148">
        <v>-0.26643353732151037</v>
      </c>
      <c r="U98" s="149">
        <f t="shared" si="38"/>
        <v>-0.19999999999999998</v>
      </c>
    </row>
    <row r="99" spans="1:21" s="1" customFormat="1" ht="16.5" customHeight="1">
      <c r="A99" s="259" t="s">
        <v>284</v>
      </c>
      <c r="B99" s="134">
        <v>0.18932222642938282</v>
      </c>
      <c r="C99" s="55">
        <f t="shared" si="29"/>
        <v>-0.2</v>
      </c>
      <c r="D99" s="60">
        <v>0.322061191626409</v>
      </c>
      <c r="E99" s="55">
        <f t="shared" si="30"/>
        <v>0.5</v>
      </c>
      <c r="F99" s="60">
        <v>-0.20898641588296762</v>
      </c>
      <c r="G99" s="55">
        <f t="shared" si="31"/>
        <v>-0.30000000000000004</v>
      </c>
      <c r="H99" s="60">
        <v>-0.037601052829479224</v>
      </c>
      <c r="I99" s="55">
        <f t="shared" si="32"/>
        <v>-0.7</v>
      </c>
      <c r="J99" s="60">
        <v>-0.6769825918762089</v>
      </c>
      <c r="K99" s="55">
        <f t="shared" si="33"/>
        <v>-0.7999999999999999</v>
      </c>
      <c r="L99" s="60">
        <v>-0.5300353356890459</v>
      </c>
      <c r="M99" s="55">
        <f t="shared" si="34"/>
        <v>0.8</v>
      </c>
      <c r="N99" s="148">
        <v>-0.04952947003467063</v>
      </c>
      <c r="O99" s="149">
        <f t="shared" si="35"/>
        <v>0</v>
      </c>
      <c r="P99" s="134">
        <v>-0.20908837468636743</v>
      </c>
      <c r="Q99" s="55">
        <f t="shared" si="36"/>
        <v>-0.5</v>
      </c>
      <c r="R99" s="60">
        <v>-0.260707635009311</v>
      </c>
      <c r="S99" s="55">
        <f t="shared" si="37"/>
        <v>-1.1</v>
      </c>
      <c r="T99" s="148">
        <v>-0.12087362454151385</v>
      </c>
      <c r="U99" s="149">
        <f t="shared" si="38"/>
        <v>-0.2</v>
      </c>
    </row>
    <row r="100" spans="1:21" s="1" customFormat="1" ht="16.5" customHeight="1" thickBot="1">
      <c r="A100" s="315" t="s">
        <v>273</v>
      </c>
      <c r="B100" s="316">
        <v>0.669176076955249</v>
      </c>
      <c r="C100" s="54">
        <f t="shared" si="29"/>
        <v>-0.20000000000000007</v>
      </c>
      <c r="D100" s="317">
        <v>2.09511140671766</v>
      </c>
      <c r="E100" s="54">
        <f t="shared" si="30"/>
        <v>0.40000000000000013</v>
      </c>
      <c r="F100" s="317">
        <v>0.0789889415481833</v>
      </c>
      <c r="G100" s="54">
        <f t="shared" si="31"/>
        <v>0.1</v>
      </c>
      <c r="H100" s="317">
        <v>-0.176616036736136</v>
      </c>
      <c r="I100" s="54">
        <f t="shared" si="32"/>
        <v>-1.3</v>
      </c>
      <c r="J100" s="317">
        <v>0.755429650613787</v>
      </c>
      <c r="K100" s="54">
        <f t="shared" si="33"/>
        <v>0.5</v>
      </c>
      <c r="L100" s="317">
        <v>-0.44362292051756</v>
      </c>
      <c r="M100" s="54">
        <f t="shared" si="34"/>
        <v>0.29999999999999993</v>
      </c>
      <c r="N100" s="318">
        <v>0.410192666252331</v>
      </c>
      <c r="O100" s="300">
        <f t="shared" si="35"/>
        <v>-0.29999999999999993</v>
      </c>
      <c r="P100" s="316">
        <v>-0.0432525951557093</v>
      </c>
      <c r="Q100" s="54">
        <f t="shared" si="36"/>
        <v>0</v>
      </c>
      <c r="R100" s="317">
        <v>-0.325262016624503</v>
      </c>
      <c r="S100" s="54">
        <f t="shared" si="37"/>
        <v>-1</v>
      </c>
      <c r="T100" s="318">
        <v>0.209359128445702</v>
      </c>
      <c r="U100" s="300">
        <f t="shared" si="38"/>
        <v>-0.3</v>
      </c>
    </row>
    <row r="101" spans="1:21" s="1" customFormat="1" ht="16.5" customHeight="1" thickBot="1" thickTop="1">
      <c r="A101" s="325" t="s">
        <v>274</v>
      </c>
      <c r="B101" s="326">
        <v>-0.134649910233393</v>
      </c>
      <c r="C101" s="150">
        <f t="shared" si="29"/>
        <v>-0.2</v>
      </c>
      <c r="D101" s="327">
        <v>-0.997150997150997</v>
      </c>
      <c r="E101" s="150">
        <f t="shared" si="30"/>
        <v>-2.2</v>
      </c>
      <c r="F101" s="327">
        <v>-0.462249614791988</v>
      </c>
      <c r="G101" s="150">
        <f t="shared" si="31"/>
        <v>2.7</v>
      </c>
      <c r="H101" s="327">
        <v>0.337457817772778</v>
      </c>
      <c r="I101" s="150">
        <f t="shared" si="32"/>
        <v>-0.7</v>
      </c>
      <c r="J101" s="327">
        <v>0.634057971014493</v>
      </c>
      <c r="K101" s="150">
        <f t="shared" si="33"/>
        <v>0.3</v>
      </c>
      <c r="L101" s="327">
        <v>0</v>
      </c>
      <c r="M101" s="150">
        <f t="shared" si="34"/>
        <v>-0.1</v>
      </c>
      <c r="N101" s="328">
        <v>-0.0795808740632668</v>
      </c>
      <c r="O101" s="329">
        <f t="shared" si="35"/>
        <v>-0.6</v>
      </c>
      <c r="P101" s="326">
        <v>0.17852238396045</v>
      </c>
      <c r="Q101" s="150">
        <f t="shared" si="36"/>
        <v>0</v>
      </c>
      <c r="R101" s="327">
        <v>-0.0764233855559801</v>
      </c>
      <c r="S101" s="150">
        <f t="shared" si="37"/>
        <v>-0.5</v>
      </c>
      <c r="T101" s="328">
        <v>-0.00400352310032829</v>
      </c>
      <c r="U101" s="329">
        <f t="shared" si="38"/>
        <v>-0.4</v>
      </c>
    </row>
    <row r="102" spans="1:21" s="1" customFormat="1" ht="16.5" customHeight="1" thickTop="1">
      <c r="A102" s="330" t="s">
        <v>275</v>
      </c>
      <c r="B102" s="331">
        <v>1.86781609195402</v>
      </c>
      <c r="C102" s="332">
        <f t="shared" si="29"/>
        <v>0.5999999999999999</v>
      </c>
      <c r="D102" s="333">
        <v>0.253347810351068</v>
      </c>
      <c r="E102" s="332">
        <f t="shared" si="30"/>
        <v>-0.39999999999999997</v>
      </c>
      <c r="F102" s="333">
        <v>1.68697282099344</v>
      </c>
      <c r="G102" s="332">
        <f t="shared" si="31"/>
        <v>0.7999999999999999</v>
      </c>
      <c r="H102" s="333">
        <v>0.432474936111657</v>
      </c>
      <c r="I102" s="332">
        <f t="shared" si="32"/>
        <v>-0.19999999999999996</v>
      </c>
      <c r="J102" s="333">
        <v>1.75953079178886</v>
      </c>
      <c r="K102" s="332">
        <f t="shared" si="33"/>
        <v>0.8</v>
      </c>
      <c r="L102" s="333">
        <v>0.158982511923688</v>
      </c>
      <c r="M102" s="332">
        <f t="shared" si="34"/>
        <v>-0.09999999999999998</v>
      </c>
      <c r="N102" s="334">
        <v>0.76895436579231</v>
      </c>
      <c r="O102" s="335">
        <f t="shared" si="35"/>
        <v>0.10000000000000009</v>
      </c>
      <c r="P102" s="331">
        <v>0.327186198691255</v>
      </c>
      <c r="Q102" s="332">
        <f t="shared" si="36"/>
        <v>0</v>
      </c>
      <c r="R102" s="333">
        <v>0.710339384372534</v>
      </c>
      <c r="S102" s="332">
        <f t="shared" si="37"/>
        <v>-0.6000000000000001</v>
      </c>
      <c r="T102" s="334">
        <v>0.634358952228887</v>
      </c>
      <c r="U102" s="335">
        <f t="shared" si="38"/>
        <v>0</v>
      </c>
    </row>
    <row r="103" spans="1:21" s="1" customFormat="1" ht="16.5" customHeight="1">
      <c r="A103" s="259" t="s">
        <v>276</v>
      </c>
      <c r="B103" s="134">
        <v>2.4769305488101</v>
      </c>
      <c r="C103" s="55">
        <f t="shared" si="29"/>
        <v>1.2</v>
      </c>
      <c r="D103" s="60">
        <v>2.1673891297099</v>
      </c>
      <c r="E103" s="55">
        <f t="shared" si="30"/>
        <v>0.9000000000000001</v>
      </c>
      <c r="F103" s="60">
        <v>1.36861313868613</v>
      </c>
      <c r="G103" s="55">
        <f t="shared" si="31"/>
        <v>0.9999999999999999</v>
      </c>
      <c r="H103" s="60">
        <v>0.760022800684021</v>
      </c>
      <c r="I103" s="55">
        <f t="shared" si="32"/>
        <v>-0.3999999999999999</v>
      </c>
      <c r="J103" s="60">
        <v>0.325379609544469</v>
      </c>
      <c r="K103" s="55">
        <f t="shared" si="33"/>
        <v>-0.6000000000000001</v>
      </c>
      <c r="L103" s="60">
        <v>0.967741935483871</v>
      </c>
      <c r="M103" s="55">
        <f t="shared" si="34"/>
        <v>1.1</v>
      </c>
      <c r="N103" s="148">
        <v>1.34399338341719</v>
      </c>
      <c r="O103" s="149">
        <f t="shared" si="35"/>
        <v>0.4</v>
      </c>
      <c r="P103" s="134">
        <v>0.33287940686942</v>
      </c>
      <c r="Q103" s="55">
        <f t="shared" si="36"/>
        <v>-0.2</v>
      </c>
      <c r="R103" s="60">
        <v>0.833333333333333</v>
      </c>
      <c r="S103" s="55">
        <f t="shared" si="37"/>
        <v>-0.30000000000000004</v>
      </c>
      <c r="T103" s="148">
        <v>1.00685337168965</v>
      </c>
      <c r="U103" s="149">
        <f t="shared" si="38"/>
        <v>0.19999999999999996</v>
      </c>
    </row>
    <row r="104" spans="1:21" s="1" customFormat="1" ht="16.5" customHeight="1">
      <c r="A104" s="259" t="s">
        <v>277</v>
      </c>
      <c r="B104" s="134">
        <v>1.06951871657754</v>
      </c>
      <c r="C104" s="55">
        <f t="shared" si="29"/>
        <v>-0.2999999999999998</v>
      </c>
      <c r="D104" s="60">
        <v>2.79103929489534</v>
      </c>
      <c r="E104" s="55">
        <f>ROUND(D104,1)-ROUND(D92,1)</f>
        <v>3</v>
      </c>
      <c r="F104" s="60">
        <v>2.28628230616302</v>
      </c>
      <c r="G104" s="55">
        <f>ROUND(F104,1)-ROUND(F92,1)</f>
        <v>1.0999999999999999</v>
      </c>
      <c r="H104" s="60">
        <v>0.887965237105611</v>
      </c>
      <c r="I104" s="55">
        <f>ROUND(H104,1)-ROUND(H92,1)</f>
        <v>-0.4</v>
      </c>
      <c r="J104" s="60">
        <v>0.842105263157895</v>
      </c>
      <c r="K104" s="55">
        <f>ROUND(J104,1)-ROUND(J92,1)</f>
        <v>-1.0999999999999999</v>
      </c>
      <c r="L104" s="60">
        <v>0.393528640139921</v>
      </c>
      <c r="M104" s="55">
        <f>ROUND(L104,1)-ROUND(L92,1)</f>
        <v>-0.4</v>
      </c>
      <c r="N104" s="148">
        <v>1.29226040793518</v>
      </c>
      <c r="O104" s="149">
        <f>ROUND(N104,1)-ROUND(N92,1)</f>
        <v>0.30000000000000004</v>
      </c>
      <c r="P104" s="134">
        <v>0.245131417676699</v>
      </c>
      <c r="Q104" s="55">
        <f>ROUND(P104,1)-ROUND(P92,1)</f>
        <v>-0.49999999999999994</v>
      </c>
      <c r="R104" s="60">
        <v>1.24340617935192</v>
      </c>
      <c r="S104" s="55">
        <f>ROUND(R104,1)-ROUND(R92,1)</f>
        <v>-0.5</v>
      </c>
      <c r="T104" s="148">
        <v>0.970674124953729</v>
      </c>
      <c r="U104" s="149">
        <f>ROUND(T104,1)-ROUND(T92,1)</f>
        <v>0</v>
      </c>
    </row>
    <row r="105" spans="1:21" s="1" customFormat="1" ht="16.5" customHeight="1">
      <c r="A105" s="259" t="s">
        <v>278</v>
      </c>
      <c r="B105" s="134">
        <v>1.26728110599078</v>
      </c>
      <c r="C105" s="55">
        <f t="shared" si="29"/>
        <v>0.6000000000000001</v>
      </c>
      <c r="D105" s="60">
        <v>1.4859437751004</v>
      </c>
      <c r="E105" s="55">
        <f>ROUND(D105,1)-ROUND(D93,1)</f>
        <v>0.6</v>
      </c>
      <c r="F105" s="60">
        <v>2.79870828848224</v>
      </c>
      <c r="G105" s="55">
        <f>ROUND(F105,1)-ROUND(F93,1)</f>
        <v>1.9</v>
      </c>
      <c r="H105" s="60">
        <v>1.16708811515269</v>
      </c>
      <c r="I105" s="55">
        <f>ROUND(H105,1)-ROUND(H93,1)</f>
        <v>0</v>
      </c>
      <c r="J105" s="60">
        <v>0.941176470588235</v>
      </c>
      <c r="K105" s="55">
        <f>ROUND(J105,1)-ROUND(J93,1)</f>
        <v>0.5</v>
      </c>
      <c r="L105" s="60">
        <v>0.387931034482759</v>
      </c>
      <c r="M105" s="55">
        <f>ROUND(L105,1)-ROUND(L93,1)</f>
        <v>0.2</v>
      </c>
      <c r="N105" s="148">
        <v>1.20302985296302</v>
      </c>
      <c r="O105" s="149">
        <f>ROUND(N105,1)-ROUND(N93,1)</f>
        <v>0.3999999999999999</v>
      </c>
      <c r="P105" s="134">
        <v>0.168232160381326</v>
      </c>
      <c r="Q105" s="55">
        <f>ROUND(P105,1)-ROUND(P93,1)</f>
        <v>-0.6000000000000001</v>
      </c>
      <c r="R105" s="60">
        <v>1.07927056196502</v>
      </c>
      <c r="S105" s="55">
        <f>ROUND(R105,1)-ROUND(R93,1)</f>
        <v>-0.7999999999999998</v>
      </c>
      <c r="T105" s="148">
        <v>0.871768444558962</v>
      </c>
      <c r="U105" s="149">
        <f>ROUND(T105,1)-ROUND(T93,1)</f>
        <v>0</v>
      </c>
    </row>
    <row r="106" spans="1:21" s="1" customFormat="1" ht="16.5" customHeight="1">
      <c r="A106" s="259" t="s">
        <v>279</v>
      </c>
      <c r="B106" s="134">
        <v>1.01311084624553</v>
      </c>
      <c r="C106" s="55">
        <v>0.30000000000000004</v>
      </c>
      <c r="D106" s="60">
        <v>0.133037694013304</v>
      </c>
      <c r="E106" s="55">
        <v>0.2</v>
      </c>
      <c r="F106" s="60">
        <v>0.432525951557093</v>
      </c>
      <c r="G106" s="55">
        <v>0.5</v>
      </c>
      <c r="H106" s="60">
        <v>2.16010165184244</v>
      </c>
      <c r="I106" s="55">
        <v>1.9000000000000001</v>
      </c>
      <c r="J106" s="60">
        <v>0.953678474114441</v>
      </c>
      <c r="K106" s="55">
        <v>1.1</v>
      </c>
      <c r="L106" s="60">
        <v>6.49978041282389</v>
      </c>
      <c r="M106" s="55">
        <v>6.3</v>
      </c>
      <c r="N106" s="148">
        <v>2.19934487599438</v>
      </c>
      <c r="O106" s="149">
        <v>2</v>
      </c>
      <c r="P106" s="134">
        <v>0.960627790556082</v>
      </c>
      <c r="Q106" s="55">
        <v>0.30000000000000004</v>
      </c>
      <c r="R106" s="60">
        <v>1.91905094207955</v>
      </c>
      <c r="S106" s="55">
        <v>0.7</v>
      </c>
      <c r="T106" s="148">
        <v>1.76784089431951</v>
      </c>
      <c r="U106" s="149">
        <v>1.4</v>
      </c>
    </row>
    <row r="107" spans="1:21" s="1" customFormat="1" ht="16.5" customHeight="1">
      <c r="A107" s="259" t="s">
        <v>301</v>
      </c>
      <c r="B107" s="134">
        <v>0.722733245729304</v>
      </c>
      <c r="C107" s="55">
        <v>0</v>
      </c>
      <c r="D107" s="60">
        <v>-0.19739439399921</v>
      </c>
      <c r="E107" s="55">
        <v>-0.1</v>
      </c>
      <c r="F107" s="60">
        <v>-0.38572806171649</v>
      </c>
      <c r="G107" s="55">
        <v>-0.30000000000000004</v>
      </c>
      <c r="H107" s="60">
        <v>0.308698020700926</v>
      </c>
      <c r="I107" s="55">
        <v>0</v>
      </c>
      <c r="J107" s="60">
        <v>1.11627906976744</v>
      </c>
      <c r="K107" s="55">
        <v>1.2000000000000002</v>
      </c>
      <c r="L107" s="60">
        <v>8.04821150855365</v>
      </c>
      <c r="M107" s="55">
        <v>7.8</v>
      </c>
      <c r="N107" s="148">
        <v>1.67064439140811</v>
      </c>
      <c r="O107" s="149">
        <v>1.5</v>
      </c>
      <c r="P107" s="134">
        <v>0</v>
      </c>
      <c r="Q107" s="55">
        <v>-0.7</v>
      </c>
      <c r="R107" s="60">
        <v>1.23537061118336</v>
      </c>
      <c r="S107" s="55">
        <v>0</v>
      </c>
      <c r="T107" s="148">
        <v>1.13202903900578</v>
      </c>
      <c r="U107" s="149">
        <v>0.7000000000000001</v>
      </c>
    </row>
    <row r="108" spans="1:22" s="235" customFormat="1" ht="16.5" customHeight="1">
      <c r="A108" s="259" t="s">
        <v>281</v>
      </c>
      <c r="B108" s="134">
        <v>0.936123348017621</v>
      </c>
      <c r="C108" s="55">
        <v>0.30000000000000004</v>
      </c>
      <c r="D108" s="60">
        <v>-0.182592818015825</v>
      </c>
      <c r="E108" s="55">
        <v>-0.1</v>
      </c>
      <c r="F108" s="60">
        <v>-0.244498777506112</v>
      </c>
      <c r="G108" s="55">
        <v>-0.7</v>
      </c>
      <c r="H108" s="60">
        <v>0.387878787878788</v>
      </c>
      <c r="I108" s="55">
        <v>0.10000000000000003</v>
      </c>
      <c r="J108" s="60">
        <v>-1</v>
      </c>
      <c r="K108" s="55">
        <v>-1.5</v>
      </c>
      <c r="L108" s="60">
        <v>6.01761252446184</v>
      </c>
      <c r="M108" s="55">
        <v>5.7</v>
      </c>
      <c r="N108" s="148">
        <v>1.25154239379517</v>
      </c>
      <c r="O108" s="149">
        <v>1</v>
      </c>
      <c r="P108" s="134">
        <v>0.384553757410671</v>
      </c>
      <c r="Q108" s="55">
        <v>-0.29999999999999993</v>
      </c>
      <c r="R108" s="60">
        <v>1.2289225492998</v>
      </c>
      <c r="S108" s="55">
        <v>0.09999999999999987</v>
      </c>
      <c r="T108" s="148">
        <v>0.991178981314616</v>
      </c>
      <c r="U108" s="149">
        <v>0.5</v>
      </c>
      <c r="V108" s="1"/>
    </row>
    <row r="109" spans="1:21" s="1" customFormat="1" ht="16.5" customHeight="1">
      <c r="A109" s="259" t="s">
        <v>303</v>
      </c>
      <c r="B109" s="134">
        <v>0.576923076923077</v>
      </c>
      <c r="C109" s="55">
        <v>-0.20000000000000007</v>
      </c>
      <c r="D109" s="60">
        <v>0.91264667535854</v>
      </c>
      <c r="E109" s="55">
        <v>0.20000000000000007</v>
      </c>
      <c r="F109" s="60">
        <v>-1.54043645699615</v>
      </c>
      <c r="G109" s="55">
        <v>-1.6</v>
      </c>
      <c r="H109" s="60">
        <v>0.341380151182638</v>
      </c>
      <c r="I109" s="55">
        <v>0.3</v>
      </c>
      <c r="J109" s="60">
        <v>0</v>
      </c>
      <c r="K109" s="55">
        <v>0.1</v>
      </c>
      <c r="L109" s="60">
        <v>4.73744292237443</v>
      </c>
      <c r="M109" s="55">
        <v>5</v>
      </c>
      <c r="N109" s="148">
        <v>1.01527324092875</v>
      </c>
      <c r="O109" s="149">
        <v>0.8</v>
      </c>
      <c r="P109" s="134">
        <v>0.355344980752147</v>
      </c>
      <c r="Q109" s="55">
        <v>0</v>
      </c>
      <c r="R109" s="60">
        <v>1.56482861400894</v>
      </c>
      <c r="S109" s="55">
        <v>0.7000000000000001</v>
      </c>
      <c r="T109" s="148">
        <v>0.871659041656634</v>
      </c>
      <c r="U109" s="149">
        <v>0.6000000000000001</v>
      </c>
    </row>
    <row r="110" spans="1:22" s="15" customFormat="1" ht="16.5" customHeight="1">
      <c r="A110" s="259" t="s">
        <v>304</v>
      </c>
      <c r="B110" s="134">
        <v>0.53134962805526</v>
      </c>
      <c r="C110" s="55">
        <v>-0.7</v>
      </c>
      <c r="D110" s="60">
        <v>1.84569952011812</v>
      </c>
      <c r="E110" s="55">
        <v>2</v>
      </c>
      <c r="F110" s="60">
        <v>1.48777895855473</v>
      </c>
      <c r="G110" s="55">
        <v>1.9</v>
      </c>
      <c r="H110" s="60">
        <v>1.07850514171056</v>
      </c>
      <c r="I110" s="55">
        <v>2.7</v>
      </c>
      <c r="J110" s="60">
        <v>1.98830409356725</v>
      </c>
      <c r="K110" s="55">
        <v>1.9</v>
      </c>
      <c r="L110" s="60">
        <v>6.12991765782251</v>
      </c>
      <c r="M110" s="55">
        <v>6.3999999999999995</v>
      </c>
      <c r="N110" s="148">
        <v>1.87949477246631</v>
      </c>
      <c r="O110" s="149">
        <v>2.4</v>
      </c>
      <c r="P110" s="134">
        <v>0.169157034113335</v>
      </c>
      <c r="Q110" s="55">
        <v>0</v>
      </c>
      <c r="R110" s="60">
        <v>0.580495356037152</v>
      </c>
      <c r="S110" s="55">
        <v>1</v>
      </c>
      <c r="T110" s="148">
        <v>1.28884652049571</v>
      </c>
      <c r="U110" s="149">
        <v>1.6</v>
      </c>
      <c r="V110" s="1"/>
    </row>
    <row r="111" spans="1:21" s="1" customFormat="1" ht="16.5" customHeight="1">
      <c r="A111" s="259" t="s">
        <v>305</v>
      </c>
      <c r="B111" s="134">
        <v>0</v>
      </c>
      <c r="C111" s="55">
        <v>-0.2</v>
      </c>
      <c r="D111" s="60">
        <v>2.69145394006659</v>
      </c>
      <c r="E111" s="55">
        <v>2.4000000000000004</v>
      </c>
      <c r="F111" s="60">
        <v>0.369458128078818</v>
      </c>
      <c r="G111" s="55">
        <v>0.6000000000000001</v>
      </c>
      <c r="H111" s="60">
        <v>1.19932837610938</v>
      </c>
      <c r="I111" s="55">
        <v>1.2</v>
      </c>
      <c r="J111" s="60">
        <v>0.96969696969697</v>
      </c>
      <c r="K111" s="55">
        <v>1.7</v>
      </c>
      <c r="L111" s="60">
        <v>1.95891065456283</v>
      </c>
      <c r="M111" s="55">
        <v>2.5</v>
      </c>
      <c r="N111" s="148">
        <v>1.37147126314104</v>
      </c>
      <c r="O111" s="149">
        <v>1.4</v>
      </c>
      <c r="P111" s="134">
        <v>0.13801756587202</v>
      </c>
      <c r="Q111" s="55">
        <v>0.30000000000000004</v>
      </c>
      <c r="R111" s="60">
        <v>1.16845180136319</v>
      </c>
      <c r="S111" s="55">
        <v>1.5</v>
      </c>
      <c r="T111" s="148">
        <v>1.0204766700235</v>
      </c>
      <c r="U111" s="149">
        <v>1.1</v>
      </c>
    </row>
    <row r="112" spans="1:21" s="1" customFormat="1" ht="16.5" customHeight="1" thickBot="1">
      <c r="A112" s="315" t="s">
        <v>306</v>
      </c>
      <c r="B112" s="316">
        <v>0.347912524850895</v>
      </c>
      <c r="C112" s="54">
        <v>-0.39999999999999997</v>
      </c>
      <c r="D112" s="317">
        <v>1.72413793103448</v>
      </c>
      <c r="E112" s="54">
        <v>-0.40000000000000013</v>
      </c>
      <c r="F112" s="317">
        <v>2.81214848143982</v>
      </c>
      <c r="G112" s="54">
        <v>2.6999999999999997</v>
      </c>
      <c r="H112" s="317">
        <v>0.835972134262191</v>
      </c>
      <c r="I112" s="54">
        <v>1</v>
      </c>
      <c r="J112" s="317">
        <v>0.0886524822695035</v>
      </c>
      <c r="K112" s="54">
        <v>-0.7000000000000001</v>
      </c>
      <c r="L112" s="317">
        <v>1.95958358848745</v>
      </c>
      <c r="M112" s="54">
        <v>2.4</v>
      </c>
      <c r="N112" s="318">
        <v>1.17213663764233</v>
      </c>
      <c r="O112" s="300">
        <v>0.7999999999999999</v>
      </c>
      <c r="P112" s="316">
        <v>0.14437590234939</v>
      </c>
      <c r="Q112" s="54">
        <v>0.1</v>
      </c>
      <c r="R112" s="317">
        <v>1.3265306122449</v>
      </c>
      <c r="S112" s="54">
        <v>1.6</v>
      </c>
      <c r="T112" s="318">
        <v>0.913081650570676</v>
      </c>
      <c r="U112" s="300">
        <v>0.7</v>
      </c>
    </row>
    <row r="113" spans="1:21" s="1" customFormat="1" ht="16.5" customHeight="1" thickBot="1" thickTop="1">
      <c r="A113" s="325" t="s">
        <v>307</v>
      </c>
      <c r="B113" s="326">
        <f>'地域別表'!N9</f>
        <v>0.893921334922527</v>
      </c>
      <c r="C113" s="150">
        <f>ROUND(B113,1)-ROUND(B101,1)</f>
        <v>1</v>
      </c>
      <c r="D113" s="327">
        <f>'地域別表'!N13</f>
        <v>4.11970462495142</v>
      </c>
      <c r="E113" s="150">
        <f>ROUND(D113,1)-ROUND(D101,1)</f>
        <v>5.1</v>
      </c>
      <c r="F113" s="327">
        <f>'地域別表'!N17</f>
        <v>1.71052631578947</v>
      </c>
      <c r="G113" s="150">
        <f>ROUND(F113,1)-ROUND(F101,1)</f>
        <v>2.2</v>
      </c>
      <c r="H113" s="327">
        <f>'地域別表'!N21</f>
        <v>1.18730312575721</v>
      </c>
      <c r="I113" s="150">
        <f>ROUND(H113,1)-ROUND(H101,1)</f>
        <v>0.8999999999999999</v>
      </c>
      <c r="J113" s="327">
        <f>'地域別表'!N25</f>
        <v>0.844390832328106</v>
      </c>
      <c r="K113" s="150">
        <f>ROUND(J113,1)-ROUND(J101,1)</f>
        <v>0.20000000000000007</v>
      </c>
      <c r="L113" s="327">
        <f>'地域別表'!N29</f>
        <v>1.11671469740634</v>
      </c>
      <c r="M113" s="150">
        <f>ROUND(L113,1)-ROUND(L101,1)</f>
        <v>1.1</v>
      </c>
      <c r="N113" s="328">
        <f>'地域別表'!N33</f>
        <v>1.6004742145821</v>
      </c>
      <c r="O113" s="329">
        <f>ROUND(N113,1)-ROUND(N101,1)</f>
        <v>1.7000000000000002</v>
      </c>
      <c r="P113" s="326">
        <f>'地域別表'!N37</f>
        <v>0.375260597637248</v>
      </c>
      <c r="Q113" s="150">
        <f>ROUND(P113,1)-ROUND(P101,1)</f>
        <v>0.2</v>
      </c>
      <c r="R113" s="327">
        <f>'地域別表'!N41</f>
        <v>-0.28</v>
      </c>
      <c r="S113" s="150">
        <f>ROUND(R113,1)-ROUND(R101,1)</f>
        <v>-0.19999999999999998</v>
      </c>
      <c r="T113" s="328">
        <f>'地域別表'!N45</f>
        <v>1.09166196122718</v>
      </c>
      <c r="U113" s="329">
        <f>ROUND(T113,1)-ROUND(T101,1)</f>
        <v>1.1</v>
      </c>
    </row>
    <row r="114" spans="1:21" s="1" customFormat="1" ht="16.5" customHeight="1" hidden="1">
      <c r="A114" s="319" t="s">
        <v>308</v>
      </c>
      <c r="B114" s="320"/>
      <c r="C114" s="321"/>
      <c r="D114" s="322"/>
      <c r="E114" s="321"/>
      <c r="F114" s="322"/>
      <c r="G114" s="321"/>
      <c r="H114" s="322"/>
      <c r="I114" s="321"/>
      <c r="J114" s="322"/>
      <c r="K114" s="321"/>
      <c r="L114" s="322"/>
      <c r="M114" s="321"/>
      <c r="N114" s="323"/>
      <c r="O114" s="324"/>
      <c r="P114" s="320"/>
      <c r="Q114" s="321"/>
      <c r="R114" s="322"/>
      <c r="S114" s="321"/>
      <c r="T114" s="323"/>
      <c r="U114" s="324"/>
    </row>
    <row r="115" spans="1:21" s="1" customFormat="1" ht="16.5" customHeight="1" hidden="1">
      <c r="A115" s="309" t="s">
        <v>309</v>
      </c>
      <c r="B115" s="310"/>
      <c r="C115" s="311"/>
      <c r="D115" s="312"/>
      <c r="E115" s="311"/>
      <c r="F115" s="312"/>
      <c r="G115" s="311"/>
      <c r="H115" s="312"/>
      <c r="I115" s="311"/>
      <c r="J115" s="312"/>
      <c r="K115" s="311"/>
      <c r="L115" s="312"/>
      <c r="M115" s="311"/>
      <c r="N115" s="313"/>
      <c r="O115" s="314"/>
      <c r="P115" s="310"/>
      <c r="Q115" s="311"/>
      <c r="R115" s="312"/>
      <c r="S115" s="311"/>
      <c r="T115" s="313"/>
      <c r="U115" s="314"/>
    </row>
    <row r="116" spans="1:21" s="1" customFormat="1" ht="16.5" customHeight="1" hidden="1">
      <c r="A116" s="309" t="s">
        <v>310</v>
      </c>
      <c r="B116" s="310"/>
      <c r="C116" s="311"/>
      <c r="D116" s="312"/>
      <c r="E116" s="311"/>
      <c r="F116" s="312"/>
      <c r="G116" s="311"/>
      <c r="H116" s="312"/>
      <c r="I116" s="311"/>
      <c r="J116" s="312"/>
      <c r="K116" s="311"/>
      <c r="L116" s="312"/>
      <c r="M116" s="311"/>
      <c r="N116" s="313"/>
      <c r="O116" s="314"/>
      <c r="P116" s="310"/>
      <c r="Q116" s="311"/>
      <c r="R116" s="312"/>
      <c r="S116" s="311"/>
      <c r="T116" s="313"/>
      <c r="U116" s="314"/>
    </row>
    <row r="117" spans="1:21" s="1" customFormat="1" ht="16.5" customHeight="1" hidden="1">
      <c r="A117" s="309" t="s">
        <v>311</v>
      </c>
      <c r="B117" s="310"/>
      <c r="C117" s="311"/>
      <c r="D117" s="312"/>
      <c r="E117" s="311"/>
      <c r="F117" s="312"/>
      <c r="G117" s="311"/>
      <c r="H117" s="312"/>
      <c r="I117" s="311"/>
      <c r="J117" s="312"/>
      <c r="K117" s="311"/>
      <c r="L117" s="312"/>
      <c r="M117" s="311"/>
      <c r="N117" s="313"/>
      <c r="O117" s="314"/>
      <c r="P117" s="310"/>
      <c r="Q117" s="311"/>
      <c r="R117" s="312"/>
      <c r="S117" s="311"/>
      <c r="T117" s="313"/>
      <c r="U117" s="314"/>
    </row>
    <row r="118" spans="1:21" s="1" customFormat="1" ht="16.5" customHeight="1" hidden="1">
      <c r="A118" s="309" t="s">
        <v>312</v>
      </c>
      <c r="B118" s="310"/>
      <c r="C118" s="311"/>
      <c r="D118" s="312"/>
      <c r="E118" s="311"/>
      <c r="F118" s="312"/>
      <c r="G118" s="311"/>
      <c r="H118" s="312"/>
      <c r="I118" s="311"/>
      <c r="J118" s="312"/>
      <c r="K118" s="311"/>
      <c r="L118" s="312"/>
      <c r="M118" s="311"/>
      <c r="N118" s="313"/>
      <c r="O118" s="314"/>
      <c r="P118" s="310"/>
      <c r="Q118" s="311"/>
      <c r="R118" s="312"/>
      <c r="S118" s="311"/>
      <c r="T118" s="313"/>
      <c r="U118" s="314"/>
    </row>
    <row r="119" spans="1:21" s="1" customFormat="1" ht="16.5" customHeight="1" hidden="1">
      <c r="A119" s="309" t="s">
        <v>313</v>
      </c>
      <c r="B119" s="310"/>
      <c r="C119" s="311"/>
      <c r="D119" s="312"/>
      <c r="E119" s="311"/>
      <c r="F119" s="312"/>
      <c r="G119" s="311"/>
      <c r="H119" s="312"/>
      <c r="I119" s="311"/>
      <c r="J119" s="312"/>
      <c r="K119" s="311"/>
      <c r="L119" s="312"/>
      <c r="M119" s="311"/>
      <c r="N119" s="313"/>
      <c r="O119" s="314"/>
      <c r="P119" s="310"/>
      <c r="Q119" s="311"/>
      <c r="R119" s="312"/>
      <c r="S119" s="311"/>
      <c r="T119" s="313"/>
      <c r="U119" s="314"/>
    </row>
    <row r="120" spans="1:21" s="235" customFormat="1" ht="16.5" customHeight="1" hidden="1">
      <c r="A120" s="309" t="s">
        <v>302</v>
      </c>
      <c r="B120" s="310"/>
      <c r="C120" s="311"/>
      <c r="D120" s="312"/>
      <c r="E120" s="311"/>
      <c r="F120" s="312"/>
      <c r="G120" s="311"/>
      <c r="H120" s="312"/>
      <c r="I120" s="311"/>
      <c r="J120" s="312"/>
      <c r="K120" s="311"/>
      <c r="L120" s="312"/>
      <c r="M120" s="311"/>
      <c r="N120" s="313"/>
      <c r="O120" s="314"/>
      <c r="P120" s="310"/>
      <c r="Q120" s="311"/>
      <c r="R120" s="312"/>
      <c r="S120" s="311"/>
      <c r="T120" s="313"/>
      <c r="U120" s="314"/>
    </row>
    <row r="121" spans="1:21" s="1" customFormat="1" ht="16.5" customHeight="1" hidden="1">
      <c r="A121" s="309" t="s">
        <v>303</v>
      </c>
      <c r="B121" s="310"/>
      <c r="C121" s="311"/>
      <c r="D121" s="312"/>
      <c r="E121" s="311"/>
      <c r="F121" s="312"/>
      <c r="G121" s="311"/>
      <c r="H121" s="312"/>
      <c r="I121" s="311"/>
      <c r="J121" s="312"/>
      <c r="K121" s="311"/>
      <c r="L121" s="312"/>
      <c r="M121" s="311"/>
      <c r="N121" s="313"/>
      <c r="O121" s="314"/>
      <c r="P121" s="310"/>
      <c r="Q121" s="311"/>
      <c r="R121" s="312"/>
      <c r="S121" s="311"/>
      <c r="T121" s="313"/>
      <c r="U121" s="314"/>
    </row>
    <row r="122" spans="1:21" s="15" customFormat="1" ht="16.5" customHeight="1" hidden="1">
      <c r="A122" s="309" t="s">
        <v>304</v>
      </c>
      <c r="B122" s="310"/>
      <c r="C122" s="311"/>
      <c r="D122" s="312"/>
      <c r="E122" s="311"/>
      <c r="F122" s="312"/>
      <c r="G122" s="311"/>
      <c r="H122" s="312"/>
      <c r="I122" s="311"/>
      <c r="J122" s="312"/>
      <c r="K122" s="311"/>
      <c r="L122" s="312"/>
      <c r="M122" s="311"/>
      <c r="N122" s="313"/>
      <c r="O122" s="314"/>
      <c r="P122" s="310"/>
      <c r="Q122" s="311"/>
      <c r="R122" s="312"/>
      <c r="S122" s="311"/>
      <c r="T122" s="313"/>
      <c r="U122" s="314"/>
    </row>
    <row r="123" spans="1:21" s="1" customFormat="1" ht="16.5" customHeight="1" hidden="1">
      <c r="A123" s="309" t="s">
        <v>305</v>
      </c>
      <c r="B123" s="310"/>
      <c r="C123" s="311"/>
      <c r="D123" s="312"/>
      <c r="E123" s="311"/>
      <c r="F123" s="312"/>
      <c r="G123" s="311"/>
      <c r="H123" s="312"/>
      <c r="I123" s="311"/>
      <c r="J123" s="312"/>
      <c r="K123" s="311"/>
      <c r="L123" s="312"/>
      <c r="M123" s="311"/>
      <c r="N123" s="313"/>
      <c r="O123" s="314"/>
      <c r="P123" s="310"/>
      <c r="Q123" s="311"/>
      <c r="R123" s="312"/>
      <c r="S123" s="311"/>
      <c r="T123" s="313"/>
      <c r="U123" s="314"/>
    </row>
    <row r="124" spans="1:21" s="1" customFormat="1" ht="16.5" customHeight="1" hidden="1">
      <c r="A124" s="309" t="s">
        <v>306</v>
      </c>
      <c r="B124" s="310"/>
      <c r="C124" s="311"/>
      <c r="D124" s="312"/>
      <c r="E124" s="311"/>
      <c r="F124" s="312"/>
      <c r="G124" s="311"/>
      <c r="H124" s="312"/>
      <c r="I124" s="311"/>
      <c r="J124" s="312"/>
      <c r="K124" s="311"/>
      <c r="L124" s="312"/>
      <c r="M124" s="311"/>
      <c r="N124" s="313"/>
      <c r="O124" s="314"/>
      <c r="P124" s="310"/>
      <c r="Q124" s="311"/>
      <c r="R124" s="312"/>
      <c r="S124" s="311"/>
      <c r="T124" s="313"/>
      <c r="U124" s="314"/>
    </row>
    <row r="125" spans="1:21" s="1" customFormat="1" ht="16.5" customHeight="1" hidden="1">
      <c r="A125" s="309" t="s">
        <v>307</v>
      </c>
      <c r="B125" s="310"/>
      <c r="C125" s="311"/>
      <c r="D125" s="312"/>
      <c r="E125" s="311"/>
      <c r="F125" s="312"/>
      <c r="G125" s="311"/>
      <c r="H125" s="312"/>
      <c r="I125" s="311"/>
      <c r="J125" s="312"/>
      <c r="K125" s="311"/>
      <c r="L125" s="312"/>
      <c r="M125" s="311"/>
      <c r="N125" s="313"/>
      <c r="O125" s="314"/>
      <c r="P125" s="310"/>
      <c r="Q125" s="311"/>
      <c r="R125" s="312"/>
      <c r="S125" s="311"/>
      <c r="T125" s="313"/>
      <c r="U125" s="314"/>
    </row>
    <row r="126" spans="1:21" s="1" customFormat="1" ht="16.5" customHeight="1" hidden="1">
      <c r="A126" s="309" t="s">
        <v>308</v>
      </c>
      <c r="B126" s="310"/>
      <c r="C126" s="311"/>
      <c r="D126" s="312"/>
      <c r="E126" s="311"/>
      <c r="F126" s="312"/>
      <c r="G126" s="311"/>
      <c r="H126" s="312"/>
      <c r="I126" s="311"/>
      <c r="J126" s="312"/>
      <c r="K126" s="311"/>
      <c r="L126" s="312"/>
      <c r="M126" s="311"/>
      <c r="N126" s="313"/>
      <c r="O126" s="314"/>
      <c r="P126" s="310"/>
      <c r="Q126" s="311"/>
      <c r="R126" s="312"/>
      <c r="S126" s="311"/>
      <c r="T126" s="313"/>
      <c r="U126" s="314"/>
    </row>
    <row r="127" spans="1:21" s="1" customFormat="1" ht="16.5" customHeight="1" hidden="1">
      <c r="A127" s="309" t="s">
        <v>309</v>
      </c>
      <c r="B127" s="310"/>
      <c r="C127" s="311"/>
      <c r="D127" s="312"/>
      <c r="E127" s="311"/>
      <c r="F127" s="312"/>
      <c r="G127" s="311"/>
      <c r="H127" s="312"/>
      <c r="I127" s="311"/>
      <c r="J127" s="312"/>
      <c r="K127" s="311"/>
      <c r="L127" s="312"/>
      <c r="M127" s="311"/>
      <c r="N127" s="313"/>
      <c r="O127" s="314"/>
      <c r="P127" s="310"/>
      <c r="Q127" s="311"/>
      <c r="R127" s="312"/>
      <c r="S127" s="311"/>
      <c r="T127" s="313"/>
      <c r="U127" s="314"/>
    </row>
    <row r="128" spans="1:21" s="1" customFormat="1" ht="16.5" customHeight="1" hidden="1">
      <c r="A128" s="309" t="s">
        <v>310</v>
      </c>
      <c r="B128" s="310"/>
      <c r="C128" s="311"/>
      <c r="D128" s="312"/>
      <c r="E128" s="311"/>
      <c r="F128" s="312"/>
      <c r="G128" s="311"/>
      <c r="H128" s="312"/>
      <c r="I128" s="311"/>
      <c r="J128" s="312"/>
      <c r="K128" s="311"/>
      <c r="L128" s="312"/>
      <c r="M128" s="311"/>
      <c r="N128" s="313"/>
      <c r="O128" s="314"/>
      <c r="P128" s="310"/>
      <c r="Q128" s="311"/>
      <c r="R128" s="312"/>
      <c r="S128" s="311"/>
      <c r="T128" s="313"/>
      <c r="U128" s="314"/>
    </row>
    <row r="129" spans="1:21" s="1" customFormat="1" ht="16.5" customHeight="1" hidden="1">
      <c r="A129" s="309" t="s">
        <v>311</v>
      </c>
      <c r="B129" s="310"/>
      <c r="C129" s="311"/>
      <c r="D129" s="312"/>
      <c r="E129" s="311"/>
      <c r="F129" s="312"/>
      <c r="G129" s="311"/>
      <c r="H129" s="312"/>
      <c r="I129" s="311"/>
      <c r="J129" s="312"/>
      <c r="K129" s="311"/>
      <c r="L129" s="312"/>
      <c r="M129" s="311"/>
      <c r="N129" s="313"/>
      <c r="O129" s="314"/>
      <c r="P129" s="310"/>
      <c r="Q129" s="311"/>
      <c r="R129" s="312"/>
      <c r="S129" s="311"/>
      <c r="T129" s="313"/>
      <c r="U129" s="314"/>
    </row>
    <row r="130" spans="1:21" s="1" customFormat="1" ht="16.5" customHeight="1" hidden="1">
      <c r="A130" s="309" t="s">
        <v>312</v>
      </c>
      <c r="B130" s="310"/>
      <c r="C130" s="311"/>
      <c r="D130" s="312"/>
      <c r="E130" s="311"/>
      <c r="F130" s="312"/>
      <c r="G130" s="311"/>
      <c r="H130" s="312"/>
      <c r="I130" s="311"/>
      <c r="J130" s="312"/>
      <c r="K130" s="311"/>
      <c r="L130" s="312"/>
      <c r="M130" s="311"/>
      <c r="N130" s="313"/>
      <c r="O130" s="314"/>
      <c r="P130" s="310"/>
      <c r="Q130" s="311"/>
      <c r="R130" s="312"/>
      <c r="S130" s="311"/>
      <c r="T130" s="313"/>
      <c r="U130" s="314"/>
    </row>
    <row r="131" spans="1:21" s="1" customFormat="1" ht="16.5" customHeight="1" hidden="1">
      <c r="A131" s="309" t="s">
        <v>314</v>
      </c>
      <c r="B131" s="310"/>
      <c r="C131" s="311"/>
      <c r="D131" s="312"/>
      <c r="E131" s="311"/>
      <c r="F131" s="312"/>
      <c r="G131" s="311"/>
      <c r="H131" s="312"/>
      <c r="I131" s="311"/>
      <c r="J131" s="312"/>
      <c r="K131" s="311"/>
      <c r="L131" s="312"/>
      <c r="M131" s="311"/>
      <c r="N131" s="313"/>
      <c r="O131" s="314"/>
      <c r="P131" s="310"/>
      <c r="Q131" s="311"/>
      <c r="R131" s="312"/>
      <c r="S131" s="311"/>
      <c r="T131" s="313"/>
      <c r="U131" s="314"/>
    </row>
    <row r="132" spans="1:21" s="235" customFormat="1" ht="16.5" customHeight="1" hidden="1">
      <c r="A132" s="309" t="s">
        <v>302</v>
      </c>
      <c r="B132" s="310"/>
      <c r="C132" s="311"/>
      <c r="D132" s="312"/>
      <c r="E132" s="311"/>
      <c r="F132" s="312"/>
      <c r="G132" s="311"/>
      <c r="H132" s="312"/>
      <c r="I132" s="311"/>
      <c r="J132" s="312"/>
      <c r="K132" s="311"/>
      <c r="L132" s="312"/>
      <c r="M132" s="311"/>
      <c r="N132" s="313"/>
      <c r="O132" s="314"/>
      <c r="P132" s="310"/>
      <c r="Q132" s="311"/>
      <c r="R132" s="312"/>
      <c r="S132" s="311"/>
      <c r="T132" s="313"/>
      <c r="U132" s="314"/>
    </row>
    <row r="133" spans="1:21" s="1" customFormat="1" ht="16.5" customHeight="1" hidden="1">
      <c r="A133" s="309" t="s">
        <v>303</v>
      </c>
      <c r="B133" s="310"/>
      <c r="C133" s="311"/>
      <c r="D133" s="312"/>
      <c r="E133" s="311"/>
      <c r="F133" s="312"/>
      <c r="G133" s="311"/>
      <c r="H133" s="312"/>
      <c r="I133" s="311"/>
      <c r="J133" s="312"/>
      <c r="K133" s="311"/>
      <c r="L133" s="312"/>
      <c r="M133" s="311"/>
      <c r="N133" s="313"/>
      <c r="O133" s="314"/>
      <c r="P133" s="310"/>
      <c r="Q133" s="311"/>
      <c r="R133" s="312"/>
      <c r="S133" s="311"/>
      <c r="T133" s="313"/>
      <c r="U133" s="314"/>
    </row>
    <row r="134" spans="1:21" s="15" customFormat="1" ht="16.5" customHeight="1" hidden="1">
      <c r="A134" s="309" t="s">
        <v>304</v>
      </c>
      <c r="B134" s="310"/>
      <c r="C134" s="311"/>
      <c r="D134" s="312"/>
      <c r="E134" s="311"/>
      <c r="F134" s="312"/>
      <c r="G134" s="311"/>
      <c r="H134" s="312"/>
      <c r="I134" s="311"/>
      <c r="J134" s="312"/>
      <c r="K134" s="311"/>
      <c r="L134" s="312"/>
      <c r="M134" s="311"/>
      <c r="N134" s="313"/>
      <c r="O134" s="314"/>
      <c r="P134" s="310"/>
      <c r="Q134" s="311"/>
      <c r="R134" s="312"/>
      <c r="S134" s="311"/>
      <c r="T134" s="313"/>
      <c r="U134" s="314"/>
    </row>
    <row r="135" spans="1:21" s="1" customFormat="1" ht="16.5" customHeight="1" hidden="1">
      <c r="A135" s="309" t="s">
        <v>305</v>
      </c>
      <c r="B135" s="310"/>
      <c r="C135" s="311"/>
      <c r="D135" s="312"/>
      <c r="E135" s="311"/>
      <c r="F135" s="312"/>
      <c r="G135" s="311"/>
      <c r="H135" s="312"/>
      <c r="I135" s="311"/>
      <c r="J135" s="312"/>
      <c r="K135" s="311"/>
      <c r="L135" s="312"/>
      <c r="M135" s="311"/>
      <c r="N135" s="313"/>
      <c r="O135" s="314"/>
      <c r="P135" s="310"/>
      <c r="Q135" s="311"/>
      <c r="R135" s="312"/>
      <c r="S135" s="311"/>
      <c r="T135" s="313"/>
      <c r="U135" s="314"/>
    </row>
    <row r="136" spans="1:21" s="1" customFormat="1" ht="16.5" customHeight="1" hidden="1">
      <c r="A136" s="309" t="s">
        <v>306</v>
      </c>
      <c r="B136" s="310"/>
      <c r="C136" s="311"/>
      <c r="D136" s="312"/>
      <c r="E136" s="311"/>
      <c r="F136" s="312"/>
      <c r="G136" s="311"/>
      <c r="H136" s="312"/>
      <c r="I136" s="311"/>
      <c r="J136" s="312"/>
      <c r="K136" s="311"/>
      <c r="L136" s="312"/>
      <c r="M136" s="311"/>
      <c r="N136" s="313"/>
      <c r="O136" s="314"/>
      <c r="P136" s="310"/>
      <c r="Q136" s="311"/>
      <c r="R136" s="312"/>
      <c r="S136" s="311"/>
      <c r="T136" s="313"/>
      <c r="U136" s="314"/>
    </row>
    <row r="137" spans="1:21" s="1" customFormat="1" ht="16.5" customHeight="1" hidden="1">
      <c r="A137" s="309" t="s">
        <v>307</v>
      </c>
      <c r="B137" s="310"/>
      <c r="C137" s="311"/>
      <c r="D137" s="312"/>
      <c r="E137" s="311"/>
      <c r="F137" s="312"/>
      <c r="G137" s="311"/>
      <c r="H137" s="312"/>
      <c r="I137" s="311"/>
      <c r="J137" s="312"/>
      <c r="K137" s="311"/>
      <c r="L137" s="312"/>
      <c r="M137" s="311"/>
      <c r="N137" s="313"/>
      <c r="O137" s="314"/>
      <c r="P137" s="310"/>
      <c r="Q137" s="311"/>
      <c r="R137" s="312"/>
      <c r="S137" s="311"/>
      <c r="T137" s="313"/>
      <c r="U137" s="314"/>
    </row>
    <row r="138" spans="1:21" s="1" customFormat="1" ht="16.5" customHeight="1" hidden="1">
      <c r="A138" s="309" t="s">
        <v>308</v>
      </c>
      <c r="B138" s="310"/>
      <c r="C138" s="311"/>
      <c r="D138" s="312"/>
      <c r="E138" s="311"/>
      <c r="F138" s="312"/>
      <c r="G138" s="311"/>
      <c r="H138" s="312"/>
      <c r="I138" s="311"/>
      <c r="J138" s="312"/>
      <c r="K138" s="311"/>
      <c r="L138" s="312"/>
      <c r="M138" s="311"/>
      <c r="N138" s="313"/>
      <c r="O138" s="314"/>
      <c r="P138" s="310"/>
      <c r="Q138" s="311"/>
      <c r="R138" s="312"/>
      <c r="S138" s="311"/>
      <c r="T138" s="313"/>
      <c r="U138" s="314"/>
    </row>
    <row r="139" spans="1:21" s="1" customFormat="1" ht="16.5" customHeight="1" hidden="1">
      <c r="A139" s="309" t="s">
        <v>309</v>
      </c>
      <c r="B139" s="310"/>
      <c r="C139" s="311"/>
      <c r="D139" s="312"/>
      <c r="E139" s="311"/>
      <c r="F139" s="312"/>
      <c r="G139" s="311"/>
      <c r="H139" s="312"/>
      <c r="I139" s="311"/>
      <c r="J139" s="312"/>
      <c r="K139" s="311"/>
      <c r="L139" s="312"/>
      <c r="M139" s="311"/>
      <c r="N139" s="313"/>
      <c r="O139" s="314"/>
      <c r="P139" s="310"/>
      <c r="Q139" s="311"/>
      <c r="R139" s="312"/>
      <c r="S139" s="311"/>
      <c r="T139" s="313"/>
      <c r="U139" s="314"/>
    </row>
    <row r="140" spans="1:21" s="1" customFormat="1" ht="16.5" customHeight="1" hidden="1">
      <c r="A140" s="309" t="s">
        <v>310</v>
      </c>
      <c r="B140" s="310"/>
      <c r="C140" s="311"/>
      <c r="D140" s="312"/>
      <c r="E140" s="311"/>
      <c r="F140" s="312"/>
      <c r="G140" s="311"/>
      <c r="H140" s="312"/>
      <c r="I140" s="311"/>
      <c r="J140" s="312"/>
      <c r="K140" s="311"/>
      <c r="L140" s="312"/>
      <c r="M140" s="311"/>
      <c r="N140" s="313"/>
      <c r="O140" s="314"/>
      <c r="P140" s="310"/>
      <c r="Q140" s="311"/>
      <c r="R140" s="312"/>
      <c r="S140" s="311"/>
      <c r="T140" s="313"/>
      <c r="U140" s="314"/>
    </row>
    <row r="141" spans="1:21" s="1" customFormat="1" ht="16.5" customHeight="1" hidden="1">
      <c r="A141" s="309" t="s">
        <v>311</v>
      </c>
      <c r="B141" s="310"/>
      <c r="C141" s="311"/>
      <c r="D141" s="312"/>
      <c r="E141" s="311"/>
      <c r="F141" s="312"/>
      <c r="G141" s="311"/>
      <c r="H141" s="312"/>
      <c r="I141" s="311"/>
      <c r="J141" s="312"/>
      <c r="K141" s="311"/>
      <c r="L141" s="312"/>
      <c r="M141" s="311"/>
      <c r="N141" s="313"/>
      <c r="O141" s="314"/>
      <c r="P141" s="310"/>
      <c r="Q141" s="311"/>
      <c r="R141" s="312"/>
      <c r="S141" s="311"/>
      <c r="T141" s="313"/>
      <c r="U141" s="314"/>
    </row>
    <row r="142" spans="1:21" s="1" customFormat="1" ht="16.5" customHeight="1" hidden="1">
      <c r="A142" s="309" t="s">
        <v>312</v>
      </c>
      <c r="B142" s="310"/>
      <c r="C142" s="311"/>
      <c r="D142" s="312"/>
      <c r="E142" s="311"/>
      <c r="F142" s="312"/>
      <c r="G142" s="311"/>
      <c r="H142" s="312"/>
      <c r="I142" s="311"/>
      <c r="J142" s="312"/>
      <c r="K142" s="311"/>
      <c r="L142" s="312"/>
      <c r="M142" s="311"/>
      <c r="N142" s="313"/>
      <c r="O142" s="314"/>
      <c r="P142" s="310"/>
      <c r="Q142" s="311"/>
      <c r="R142" s="312"/>
      <c r="S142" s="311"/>
      <c r="T142" s="313"/>
      <c r="U142" s="314"/>
    </row>
    <row r="143" spans="1:21" s="1" customFormat="1" ht="16.5" customHeight="1" hidden="1">
      <c r="A143" s="309" t="s">
        <v>315</v>
      </c>
      <c r="B143" s="310"/>
      <c r="C143" s="311"/>
      <c r="D143" s="312"/>
      <c r="E143" s="311"/>
      <c r="F143" s="312"/>
      <c r="G143" s="311"/>
      <c r="H143" s="312"/>
      <c r="I143" s="311"/>
      <c r="J143" s="312"/>
      <c r="K143" s="311"/>
      <c r="L143" s="312"/>
      <c r="M143" s="311"/>
      <c r="N143" s="313"/>
      <c r="O143" s="314"/>
      <c r="P143" s="310"/>
      <c r="Q143" s="311"/>
      <c r="R143" s="312"/>
      <c r="S143" s="311"/>
      <c r="T143" s="313"/>
      <c r="U143" s="314"/>
    </row>
    <row r="144" spans="1:21" s="235" customFormat="1" ht="16.5" customHeight="1" hidden="1">
      <c r="A144" s="309" t="s">
        <v>302</v>
      </c>
      <c r="B144" s="310"/>
      <c r="C144" s="311"/>
      <c r="D144" s="312"/>
      <c r="E144" s="311"/>
      <c r="F144" s="312"/>
      <c r="G144" s="311"/>
      <c r="H144" s="312"/>
      <c r="I144" s="311"/>
      <c r="J144" s="312"/>
      <c r="K144" s="311"/>
      <c r="L144" s="312"/>
      <c r="M144" s="311"/>
      <c r="N144" s="313"/>
      <c r="O144" s="314"/>
      <c r="P144" s="310"/>
      <c r="Q144" s="311"/>
      <c r="R144" s="312"/>
      <c r="S144" s="311"/>
      <c r="T144" s="313"/>
      <c r="U144" s="314"/>
    </row>
    <row r="145" spans="1:21" s="1" customFormat="1" ht="16.5" customHeight="1" hidden="1">
      <c r="A145" s="309" t="s">
        <v>303</v>
      </c>
      <c r="B145" s="310"/>
      <c r="C145" s="311"/>
      <c r="D145" s="312"/>
      <c r="E145" s="311"/>
      <c r="F145" s="312"/>
      <c r="G145" s="311"/>
      <c r="H145" s="312"/>
      <c r="I145" s="311"/>
      <c r="J145" s="312"/>
      <c r="K145" s="311"/>
      <c r="L145" s="312"/>
      <c r="M145" s="311"/>
      <c r="N145" s="313"/>
      <c r="O145" s="314"/>
      <c r="P145" s="310"/>
      <c r="Q145" s="311"/>
      <c r="R145" s="312"/>
      <c r="S145" s="311"/>
      <c r="T145" s="313"/>
      <c r="U145" s="314"/>
    </row>
    <row r="146" spans="1:21" s="15" customFormat="1" ht="16.5" customHeight="1" hidden="1">
      <c r="A146" s="309" t="s">
        <v>304</v>
      </c>
      <c r="B146" s="310"/>
      <c r="C146" s="311"/>
      <c r="D146" s="312"/>
      <c r="E146" s="311"/>
      <c r="F146" s="312"/>
      <c r="G146" s="311"/>
      <c r="H146" s="312"/>
      <c r="I146" s="311"/>
      <c r="J146" s="312"/>
      <c r="K146" s="311"/>
      <c r="L146" s="312"/>
      <c r="M146" s="311"/>
      <c r="N146" s="313"/>
      <c r="O146" s="314"/>
      <c r="P146" s="310"/>
      <c r="Q146" s="311"/>
      <c r="R146" s="312"/>
      <c r="S146" s="311"/>
      <c r="T146" s="313"/>
      <c r="U146" s="314"/>
    </row>
    <row r="147" spans="1:21" s="1" customFormat="1" ht="16.5" customHeight="1" hidden="1">
      <c r="A147" s="309" t="s">
        <v>305</v>
      </c>
      <c r="B147" s="310"/>
      <c r="C147" s="311"/>
      <c r="D147" s="312"/>
      <c r="E147" s="311"/>
      <c r="F147" s="312"/>
      <c r="G147" s="311"/>
      <c r="H147" s="312"/>
      <c r="I147" s="311"/>
      <c r="J147" s="312"/>
      <c r="K147" s="311"/>
      <c r="L147" s="312"/>
      <c r="M147" s="311"/>
      <c r="N147" s="313"/>
      <c r="O147" s="314"/>
      <c r="P147" s="310"/>
      <c r="Q147" s="311"/>
      <c r="R147" s="312"/>
      <c r="S147" s="311"/>
      <c r="T147" s="313"/>
      <c r="U147" s="314"/>
    </row>
    <row r="148" spans="1:21" s="1" customFormat="1" ht="16.5" customHeight="1" hidden="1">
      <c r="A148" s="309" t="s">
        <v>306</v>
      </c>
      <c r="B148" s="310"/>
      <c r="C148" s="311"/>
      <c r="D148" s="312"/>
      <c r="E148" s="311"/>
      <c r="F148" s="312"/>
      <c r="G148" s="311"/>
      <c r="H148" s="312"/>
      <c r="I148" s="311"/>
      <c r="J148" s="312"/>
      <c r="K148" s="311"/>
      <c r="L148" s="312"/>
      <c r="M148" s="311"/>
      <c r="N148" s="313"/>
      <c r="O148" s="314"/>
      <c r="P148" s="310"/>
      <c r="Q148" s="311"/>
      <c r="R148" s="312"/>
      <c r="S148" s="311"/>
      <c r="T148" s="313"/>
      <c r="U148" s="314"/>
    </row>
    <row r="149" spans="1:21" s="1" customFormat="1" ht="16.5" customHeight="1" hidden="1">
      <c r="A149" s="309" t="s">
        <v>307</v>
      </c>
      <c r="B149" s="310"/>
      <c r="C149" s="311"/>
      <c r="D149" s="312"/>
      <c r="E149" s="311"/>
      <c r="F149" s="312"/>
      <c r="G149" s="311"/>
      <c r="H149" s="312"/>
      <c r="I149" s="311"/>
      <c r="J149" s="312"/>
      <c r="K149" s="311"/>
      <c r="L149" s="312"/>
      <c r="M149" s="311"/>
      <c r="N149" s="313"/>
      <c r="O149" s="314"/>
      <c r="P149" s="310"/>
      <c r="Q149" s="311"/>
      <c r="R149" s="312"/>
      <c r="S149" s="311"/>
      <c r="T149" s="313"/>
      <c r="U149" s="314"/>
    </row>
    <row r="150" spans="1:21" s="1" customFormat="1" ht="16.5" customHeight="1" hidden="1">
      <c r="A150" s="309" t="s">
        <v>308</v>
      </c>
      <c r="B150" s="310"/>
      <c r="C150" s="311"/>
      <c r="D150" s="312"/>
      <c r="E150" s="311"/>
      <c r="F150" s="312"/>
      <c r="G150" s="311"/>
      <c r="H150" s="312"/>
      <c r="I150" s="311"/>
      <c r="J150" s="312"/>
      <c r="K150" s="311"/>
      <c r="L150" s="312"/>
      <c r="M150" s="311"/>
      <c r="N150" s="313"/>
      <c r="O150" s="314"/>
      <c r="P150" s="310"/>
      <c r="Q150" s="311"/>
      <c r="R150" s="312"/>
      <c r="S150" s="311"/>
      <c r="T150" s="313"/>
      <c r="U150" s="314"/>
    </row>
    <row r="151" spans="1:21" s="1" customFormat="1" ht="16.5" customHeight="1" hidden="1">
      <c r="A151" s="309" t="s">
        <v>309</v>
      </c>
      <c r="B151" s="310"/>
      <c r="C151" s="311"/>
      <c r="D151" s="312"/>
      <c r="E151" s="311"/>
      <c r="F151" s="312"/>
      <c r="G151" s="311"/>
      <c r="H151" s="312"/>
      <c r="I151" s="311"/>
      <c r="J151" s="312"/>
      <c r="K151" s="311"/>
      <c r="L151" s="312"/>
      <c r="M151" s="311"/>
      <c r="N151" s="313"/>
      <c r="O151" s="314"/>
      <c r="P151" s="310"/>
      <c r="Q151" s="311"/>
      <c r="R151" s="312"/>
      <c r="S151" s="311"/>
      <c r="T151" s="313"/>
      <c r="U151" s="314"/>
    </row>
    <row r="152" spans="1:21" s="1" customFormat="1" ht="16.5" customHeight="1" hidden="1">
      <c r="A152" s="309" t="s">
        <v>310</v>
      </c>
      <c r="B152" s="310"/>
      <c r="C152" s="311"/>
      <c r="D152" s="312"/>
      <c r="E152" s="311"/>
      <c r="F152" s="312"/>
      <c r="G152" s="311"/>
      <c r="H152" s="312"/>
      <c r="I152" s="311"/>
      <c r="J152" s="312"/>
      <c r="K152" s="311"/>
      <c r="L152" s="312"/>
      <c r="M152" s="311"/>
      <c r="N152" s="313"/>
      <c r="O152" s="314"/>
      <c r="P152" s="310"/>
      <c r="Q152" s="311"/>
      <c r="R152" s="312"/>
      <c r="S152" s="311"/>
      <c r="T152" s="313"/>
      <c r="U152" s="314"/>
    </row>
    <row r="153" spans="1:21" s="1" customFormat="1" ht="16.5" customHeight="1" hidden="1">
      <c r="A153" s="309" t="s">
        <v>311</v>
      </c>
      <c r="B153" s="310"/>
      <c r="C153" s="311"/>
      <c r="D153" s="312"/>
      <c r="E153" s="311"/>
      <c r="F153" s="312"/>
      <c r="G153" s="311"/>
      <c r="H153" s="312"/>
      <c r="I153" s="311"/>
      <c r="J153" s="312"/>
      <c r="K153" s="311"/>
      <c r="L153" s="312"/>
      <c r="M153" s="311"/>
      <c r="N153" s="313"/>
      <c r="O153" s="314"/>
      <c r="P153" s="310"/>
      <c r="Q153" s="311"/>
      <c r="R153" s="312"/>
      <c r="S153" s="311"/>
      <c r="T153" s="313"/>
      <c r="U153" s="314"/>
    </row>
    <row r="154" spans="1:21" s="1" customFormat="1" ht="16.5" customHeight="1" hidden="1">
      <c r="A154" s="309" t="s">
        <v>312</v>
      </c>
      <c r="B154" s="310"/>
      <c r="C154" s="311"/>
      <c r="D154" s="312"/>
      <c r="E154" s="311"/>
      <c r="F154" s="312"/>
      <c r="G154" s="311"/>
      <c r="H154" s="312"/>
      <c r="I154" s="311"/>
      <c r="J154" s="312"/>
      <c r="K154" s="311"/>
      <c r="L154" s="312"/>
      <c r="M154" s="311"/>
      <c r="N154" s="313"/>
      <c r="O154" s="314"/>
      <c r="P154" s="310"/>
      <c r="Q154" s="311"/>
      <c r="R154" s="312"/>
      <c r="S154" s="311"/>
      <c r="T154" s="313"/>
      <c r="U154" s="314"/>
    </row>
    <row r="155" spans="1:21" s="1" customFormat="1" ht="16.5" customHeight="1" hidden="1">
      <c r="A155" s="309" t="s">
        <v>316</v>
      </c>
      <c r="B155" s="310"/>
      <c r="C155" s="311"/>
      <c r="D155" s="312"/>
      <c r="E155" s="311"/>
      <c r="F155" s="312"/>
      <c r="G155" s="311"/>
      <c r="H155" s="312"/>
      <c r="I155" s="311"/>
      <c r="J155" s="312"/>
      <c r="K155" s="311"/>
      <c r="L155" s="312"/>
      <c r="M155" s="311"/>
      <c r="N155" s="313"/>
      <c r="O155" s="314"/>
      <c r="P155" s="310"/>
      <c r="Q155" s="311"/>
      <c r="R155" s="312"/>
      <c r="S155" s="311"/>
      <c r="T155" s="313"/>
      <c r="U155" s="314"/>
    </row>
    <row r="156" spans="1:21" s="235" customFormat="1" ht="16.5" customHeight="1" hidden="1">
      <c r="A156" s="309" t="s">
        <v>302</v>
      </c>
      <c r="B156" s="310"/>
      <c r="C156" s="311"/>
      <c r="D156" s="312"/>
      <c r="E156" s="311"/>
      <c r="F156" s="312"/>
      <c r="G156" s="311"/>
      <c r="H156" s="312"/>
      <c r="I156" s="311"/>
      <c r="J156" s="312"/>
      <c r="K156" s="311"/>
      <c r="L156" s="312"/>
      <c r="M156" s="311"/>
      <c r="N156" s="313"/>
      <c r="O156" s="314"/>
      <c r="P156" s="310"/>
      <c r="Q156" s="311"/>
      <c r="R156" s="312"/>
      <c r="S156" s="311"/>
      <c r="T156" s="313"/>
      <c r="U156" s="314"/>
    </row>
    <row r="157" spans="1:21" s="1" customFormat="1" ht="16.5" customHeight="1" hidden="1">
      <c r="A157" s="309" t="s">
        <v>303</v>
      </c>
      <c r="B157" s="310"/>
      <c r="C157" s="311"/>
      <c r="D157" s="312"/>
      <c r="E157" s="311"/>
      <c r="F157" s="312"/>
      <c r="G157" s="311"/>
      <c r="H157" s="312"/>
      <c r="I157" s="311"/>
      <c r="J157" s="312"/>
      <c r="K157" s="311"/>
      <c r="L157" s="312"/>
      <c r="M157" s="311"/>
      <c r="N157" s="313"/>
      <c r="O157" s="314"/>
      <c r="P157" s="310"/>
      <c r="Q157" s="311"/>
      <c r="R157" s="312"/>
      <c r="S157" s="311"/>
      <c r="T157" s="313"/>
      <c r="U157" s="314"/>
    </row>
    <row r="158" spans="1:21" s="15" customFormat="1" ht="16.5" customHeight="1" hidden="1">
      <c r="A158" s="309" t="s">
        <v>304</v>
      </c>
      <c r="B158" s="310"/>
      <c r="C158" s="311"/>
      <c r="D158" s="312"/>
      <c r="E158" s="311"/>
      <c r="F158" s="312"/>
      <c r="G158" s="311"/>
      <c r="H158" s="312"/>
      <c r="I158" s="311"/>
      <c r="J158" s="312"/>
      <c r="K158" s="311"/>
      <c r="L158" s="312"/>
      <c r="M158" s="311"/>
      <c r="N158" s="313"/>
      <c r="O158" s="314"/>
      <c r="P158" s="310"/>
      <c r="Q158" s="311"/>
      <c r="R158" s="312"/>
      <c r="S158" s="311"/>
      <c r="T158" s="313"/>
      <c r="U158" s="314"/>
    </row>
    <row r="159" spans="1:21" s="1" customFormat="1" ht="16.5" customHeight="1" hidden="1">
      <c r="A159" s="309" t="s">
        <v>305</v>
      </c>
      <c r="B159" s="310"/>
      <c r="C159" s="311"/>
      <c r="D159" s="312"/>
      <c r="E159" s="311"/>
      <c r="F159" s="312"/>
      <c r="G159" s="311"/>
      <c r="H159" s="312"/>
      <c r="I159" s="311"/>
      <c r="J159" s="312"/>
      <c r="K159" s="311"/>
      <c r="L159" s="312"/>
      <c r="M159" s="311"/>
      <c r="N159" s="313"/>
      <c r="O159" s="314"/>
      <c r="P159" s="310"/>
      <c r="Q159" s="311"/>
      <c r="R159" s="312"/>
      <c r="S159" s="311"/>
      <c r="T159" s="313"/>
      <c r="U159" s="314"/>
    </row>
    <row r="160" spans="1:21" s="1" customFormat="1" ht="16.5" customHeight="1" hidden="1">
      <c r="A160" s="309" t="s">
        <v>306</v>
      </c>
      <c r="B160" s="310"/>
      <c r="C160" s="311"/>
      <c r="D160" s="312"/>
      <c r="E160" s="311"/>
      <c r="F160" s="312"/>
      <c r="G160" s="311"/>
      <c r="H160" s="312"/>
      <c r="I160" s="311"/>
      <c r="J160" s="312"/>
      <c r="K160" s="311"/>
      <c r="L160" s="312"/>
      <c r="M160" s="311"/>
      <c r="N160" s="313"/>
      <c r="O160" s="314"/>
      <c r="P160" s="310"/>
      <c r="Q160" s="311"/>
      <c r="R160" s="312"/>
      <c r="S160" s="311"/>
      <c r="T160" s="313"/>
      <c r="U160" s="314"/>
    </row>
    <row r="161" spans="1:21" s="1" customFormat="1" ht="16.5" customHeight="1" hidden="1">
      <c r="A161" s="309" t="s">
        <v>307</v>
      </c>
      <c r="B161" s="310"/>
      <c r="C161" s="311"/>
      <c r="D161" s="312"/>
      <c r="E161" s="311"/>
      <c r="F161" s="312"/>
      <c r="G161" s="311"/>
      <c r="H161" s="312"/>
      <c r="I161" s="311"/>
      <c r="J161" s="312"/>
      <c r="K161" s="311"/>
      <c r="L161" s="312"/>
      <c r="M161" s="311"/>
      <c r="N161" s="313"/>
      <c r="O161" s="314"/>
      <c r="P161" s="310"/>
      <c r="Q161" s="311"/>
      <c r="R161" s="312"/>
      <c r="S161" s="311"/>
      <c r="T161" s="313"/>
      <c r="U161" s="314"/>
    </row>
    <row r="162" spans="1:21" s="1" customFormat="1" ht="16.5" customHeight="1" hidden="1">
      <c r="A162" s="309" t="s">
        <v>308</v>
      </c>
      <c r="B162" s="310"/>
      <c r="C162" s="311"/>
      <c r="D162" s="312"/>
      <c r="E162" s="311"/>
      <c r="F162" s="312"/>
      <c r="G162" s="311"/>
      <c r="H162" s="312"/>
      <c r="I162" s="311"/>
      <c r="J162" s="312"/>
      <c r="K162" s="311"/>
      <c r="L162" s="312"/>
      <c r="M162" s="311"/>
      <c r="N162" s="313"/>
      <c r="O162" s="314"/>
      <c r="P162" s="310"/>
      <c r="Q162" s="311"/>
      <c r="R162" s="312"/>
      <c r="S162" s="311"/>
      <c r="T162" s="313"/>
      <c r="U162" s="314"/>
    </row>
    <row r="163" spans="1:21" s="1" customFormat="1" ht="16.5" customHeight="1" hidden="1">
      <c r="A163" s="309" t="s">
        <v>309</v>
      </c>
      <c r="B163" s="310"/>
      <c r="C163" s="311"/>
      <c r="D163" s="312"/>
      <c r="E163" s="311"/>
      <c r="F163" s="312"/>
      <c r="G163" s="311"/>
      <c r="H163" s="312"/>
      <c r="I163" s="311"/>
      <c r="J163" s="312"/>
      <c r="K163" s="311"/>
      <c r="L163" s="312"/>
      <c r="M163" s="311"/>
      <c r="N163" s="313"/>
      <c r="O163" s="314"/>
      <c r="P163" s="310"/>
      <c r="Q163" s="311"/>
      <c r="R163" s="312"/>
      <c r="S163" s="311"/>
      <c r="T163" s="313"/>
      <c r="U163" s="314"/>
    </row>
    <row r="164" spans="1:21" s="1" customFormat="1" ht="16.5" customHeight="1" hidden="1">
      <c r="A164" s="309" t="s">
        <v>310</v>
      </c>
      <c r="B164" s="310"/>
      <c r="C164" s="311"/>
      <c r="D164" s="312"/>
      <c r="E164" s="311"/>
      <c r="F164" s="312"/>
      <c r="G164" s="311"/>
      <c r="H164" s="312"/>
      <c r="I164" s="311"/>
      <c r="J164" s="312"/>
      <c r="K164" s="311"/>
      <c r="L164" s="312"/>
      <c r="M164" s="311"/>
      <c r="N164" s="313"/>
      <c r="O164" s="314"/>
      <c r="P164" s="310"/>
      <c r="Q164" s="311"/>
      <c r="R164" s="312"/>
      <c r="S164" s="311"/>
      <c r="T164" s="313"/>
      <c r="U164" s="314"/>
    </row>
    <row r="165" spans="1:21" s="1" customFormat="1" ht="16.5" customHeight="1" hidden="1">
      <c r="A165" s="309" t="s">
        <v>311</v>
      </c>
      <c r="B165" s="310"/>
      <c r="C165" s="311"/>
      <c r="D165" s="312"/>
      <c r="E165" s="311"/>
      <c r="F165" s="312"/>
      <c r="G165" s="311"/>
      <c r="H165" s="312"/>
      <c r="I165" s="311"/>
      <c r="J165" s="312"/>
      <c r="K165" s="311"/>
      <c r="L165" s="312"/>
      <c r="M165" s="311"/>
      <c r="N165" s="313"/>
      <c r="O165" s="314"/>
      <c r="P165" s="310"/>
      <c r="Q165" s="311"/>
      <c r="R165" s="312"/>
      <c r="S165" s="311"/>
      <c r="T165" s="313"/>
      <c r="U165" s="314"/>
    </row>
    <row r="166" spans="1:21" s="1" customFormat="1" ht="16.5" customHeight="1" hidden="1">
      <c r="A166" s="309" t="s">
        <v>312</v>
      </c>
      <c r="B166" s="310"/>
      <c r="C166" s="311"/>
      <c r="D166" s="312"/>
      <c r="E166" s="311"/>
      <c r="F166" s="312"/>
      <c r="G166" s="311"/>
      <c r="H166" s="312"/>
      <c r="I166" s="311"/>
      <c r="J166" s="312"/>
      <c r="K166" s="311"/>
      <c r="L166" s="312"/>
      <c r="M166" s="311"/>
      <c r="N166" s="313"/>
      <c r="O166" s="314"/>
      <c r="P166" s="310"/>
      <c r="Q166" s="311"/>
      <c r="R166" s="312"/>
      <c r="S166" s="311"/>
      <c r="T166" s="313"/>
      <c r="U166" s="314"/>
    </row>
    <row r="167" spans="1:21" s="1" customFormat="1" ht="16.5" customHeight="1" hidden="1">
      <c r="A167" s="309" t="s">
        <v>317</v>
      </c>
      <c r="B167" s="310"/>
      <c r="C167" s="311"/>
      <c r="D167" s="312"/>
      <c r="E167" s="311"/>
      <c r="F167" s="312"/>
      <c r="G167" s="311"/>
      <c r="H167" s="312"/>
      <c r="I167" s="311"/>
      <c r="J167" s="312"/>
      <c r="K167" s="311"/>
      <c r="L167" s="312"/>
      <c r="M167" s="311"/>
      <c r="N167" s="313"/>
      <c r="O167" s="314"/>
      <c r="P167" s="310"/>
      <c r="Q167" s="311"/>
      <c r="R167" s="312"/>
      <c r="S167" s="311"/>
      <c r="T167" s="313"/>
      <c r="U167" s="314"/>
    </row>
    <row r="168" spans="1:21" s="235" customFormat="1" ht="16.5" customHeight="1" hidden="1">
      <c r="A168" s="309" t="s">
        <v>302</v>
      </c>
      <c r="B168" s="310"/>
      <c r="C168" s="311"/>
      <c r="D168" s="312"/>
      <c r="E168" s="311"/>
      <c r="F168" s="312"/>
      <c r="G168" s="311"/>
      <c r="H168" s="312"/>
      <c r="I168" s="311"/>
      <c r="J168" s="312"/>
      <c r="K168" s="311"/>
      <c r="L168" s="312"/>
      <c r="M168" s="311"/>
      <c r="N168" s="313"/>
      <c r="O168" s="314"/>
      <c r="P168" s="310"/>
      <c r="Q168" s="311"/>
      <c r="R168" s="312"/>
      <c r="S168" s="311"/>
      <c r="T168" s="313"/>
      <c r="U168" s="314"/>
    </row>
    <row r="169" spans="1:21" s="1" customFormat="1" ht="16.5" customHeight="1" hidden="1">
      <c r="A169" s="309" t="s">
        <v>303</v>
      </c>
      <c r="B169" s="310"/>
      <c r="C169" s="311"/>
      <c r="D169" s="312"/>
      <c r="E169" s="311"/>
      <c r="F169" s="312"/>
      <c r="G169" s="311"/>
      <c r="H169" s="312"/>
      <c r="I169" s="311"/>
      <c r="J169" s="312"/>
      <c r="K169" s="311"/>
      <c r="L169" s="312"/>
      <c r="M169" s="311"/>
      <c r="N169" s="313"/>
      <c r="O169" s="314"/>
      <c r="P169" s="310"/>
      <c r="Q169" s="311"/>
      <c r="R169" s="312"/>
      <c r="S169" s="311"/>
      <c r="T169" s="313"/>
      <c r="U169" s="314"/>
    </row>
    <row r="170" spans="1:21" s="15" customFormat="1" ht="16.5" customHeight="1" hidden="1">
      <c r="A170" s="309" t="s">
        <v>304</v>
      </c>
      <c r="B170" s="310"/>
      <c r="C170" s="311"/>
      <c r="D170" s="312"/>
      <c r="E170" s="311"/>
      <c r="F170" s="312"/>
      <c r="G170" s="311"/>
      <c r="H170" s="312"/>
      <c r="I170" s="311"/>
      <c r="J170" s="312"/>
      <c r="K170" s="311"/>
      <c r="L170" s="312"/>
      <c r="M170" s="311"/>
      <c r="N170" s="313"/>
      <c r="O170" s="314"/>
      <c r="P170" s="310"/>
      <c r="Q170" s="311"/>
      <c r="R170" s="312"/>
      <c r="S170" s="311"/>
      <c r="T170" s="313"/>
      <c r="U170" s="314"/>
    </row>
    <row r="171" spans="1:21" s="1" customFormat="1" ht="16.5" customHeight="1" hidden="1">
      <c r="A171" s="309" t="s">
        <v>305</v>
      </c>
      <c r="B171" s="310"/>
      <c r="C171" s="311"/>
      <c r="D171" s="312"/>
      <c r="E171" s="311"/>
      <c r="F171" s="312"/>
      <c r="G171" s="311"/>
      <c r="H171" s="312"/>
      <c r="I171" s="311"/>
      <c r="J171" s="312"/>
      <c r="K171" s="311"/>
      <c r="L171" s="312"/>
      <c r="M171" s="311"/>
      <c r="N171" s="313"/>
      <c r="O171" s="314"/>
      <c r="P171" s="310"/>
      <c r="Q171" s="311"/>
      <c r="R171" s="312"/>
      <c r="S171" s="311"/>
      <c r="T171" s="313"/>
      <c r="U171" s="314"/>
    </row>
    <row r="172" spans="1:21" s="1" customFormat="1" ht="16.5" customHeight="1" hidden="1">
      <c r="A172" s="309" t="s">
        <v>306</v>
      </c>
      <c r="B172" s="310"/>
      <c r="C172" s="311"/>
      <c r="D172" s="312"/>
      <c r="E172" s="311"/>
      <c r="F172" s="312"/>
      <c r="G172" s="311"/>
      <c r="H172" s="312"/>
      <c r="I172" s="311"/>
      <c r="J172" s="312"/>
      <c r="K172" s="311"/>
      <c r="L172" s="312"/>
      <c r="M172" s="311"/>
      <c r="N172" s="313"/>
      <c r="O172" s="314"/>
      <c r="P172" s="310"/>
      <c r="Q172" s="311"/>
      <c r="R172" s="312"/>
      <c r="S172" s="311"/>
      <c r="T172" s="313"/>
      <c r="U172" s="314"/>
    </row>
    <row r="173" spans="1:21" s="1" customFormat="1" ht="16.5" customHeight="1" hidden="1">
      <c r="A173" s="309" t="s">
        <v>307</v>
      </c>
      <c r="B173" s="310"/>
      <c r="C173" s="311"/>
      <c r="D173" s="312"/>
      <c r="E173" s="311"/>
      <c r="F173" s="312"/>
      <c r="G173" s="311"/>
      <c r="H173" s="312"/>
      <c r="I173" s="311"/>
      <c r="J173" s="312"/>
      <c r="K173" s="311"/>
      <c r="L173" s="312"/>
      <c r="M173" s="311"/>
      <c r="N173" s="313"/>
      <c r="O173" s="314"/>
      <c r="P173" s="310"/>
      <c r="Q173" s="311"/>
      <c r="R173" s="312"/>
      <c r="S173" s="311"/>
      <c r="T173" s="313"/>
      <c r="U173" s="314"/>
    </row>
    <row r="174" spans="1:21" s="1" customFormat="1" ht="16.5" customHeight="1" hidden="1">
      <c r="A174" s="309" t="s">
        <v>308</v>
      </c>
      <c r="B174" s="310"/>
      <c r="C174" s="311"/>
      <c r="D174" s="312"/>
      <c r="E174" s="311"/>
      <c r="F174" s="312"/>
      <c r="G174" s="311"/>
      <c r="H174" s="312"/>
      <c r="I174" s="311"/>
      <c r="J174" s="312"/>
      <c r="K174" s="311"/>
      <c r="L174" s="312"/>
      <c r="M174" s="311"/>
      <c r="N174" s="313"/>
      <c r="O174" s="314"/>
      <c r="P174" s="310"/>
      <c r="Q174" s="311"/>
      <c r="R174" s="312"/>
      <c r="S174" s="311"/>
      <c r="T174" s="313"/>
      <c r="U174" s="314"/>
    </row>
    <row r="175" spans="1:21" s="1" customFormat="1" ht="16.5" customHeight="1" hidden="1">
      <c r="A175" s="309" t="s">
        <v>309</v>
      </c>
      <c r="B175" s="310"/>
      <c r="C175" s="311"/>
      <c r="D175" s="312"/>
      <c r="E175" s="311"/>
      <c r="F175" s="312"/>
      <c r="G175" s="311"/>
      <c r="H175" s="312"/>
      <c r="I175" s="311"/>
      <c r="J175" s="312"/>
      <c r="K175" s="311"/>
      <c r="L175" s="312"/>
      <c r="M175" s="311"/>
      <c r="N175" s="313"/>
      <c r="O175" s="314"/>
      <c r="P175" s="310"/>
      <c r="Q175" s="311"/>
      <c r="R175" s="312"/>
      <c r="S175" s="311"/>
      <c r="T175" s="313"/>
      <c r="U175" s="314"/>
    </row>
    <row r="176" spans="1:21" s="1" customFormat="1" ht="16.5" customHeight="1" hidden="1">
      <c r="A176" s="309" t="s">
        <v>310</v>
      </c>
      <c r="B176" s="310"/>
      <c r="C176" s="311"/>
      <c r="D176" s="312"/>
      <c r="E176" s="311"/>
      <c r="F176" s="312"/>
      <c r="G176" s="311"/>
      <c r="H176" s="312"/>
      <c r="I176" s="311"/>
      <c r="J176" s="312"/>
      <c r="K176" s="311"/>
      <c r="L176" s="312"/>
      <c r="M176" s="311"/>
      <c r="N176" s="313"/>
      <c r="O176" s="314"/>
      <c r="P176" s="310"/>
      <c r="Q176" s="311"/>
      <c r="R176" s="312"/>
      <c r="S176" s="311"/>
      <c r="T176" s="313"/>
      <c r="U176" s="314"/>
    </row>
    <row r="177" spans="1:21" s="1" customFormat="1" ht="16.5" customHeight="1" hidden="1">
      <c r="A177" s="309" t="s">
        <v>311</v>
      </c>
      <c r="B177" s="310"/>
      <c r="C177" s="311"/>
      <c r="D177" s="312"/>
      <c r="E177" s="311"/>
      <c r="F177" s="312"/>
      <c r="G177" s="311"/>
      <c r="H177" s="312"/>
      <c r="I177" s="311"/>
      <c r="J177" s="312"/>
      <c r="K177" s="311"/>
      <c r="L177" s="312"/>
      <c r="M177" s="311"/>
      <c r="N177" s="313"/>
      <c r="O177" s="314"/>
      <c r="P177" s="310"/>
      <c r="Q177" s="311"/>
      <c r="R177" s="312"/>
      <c r="S177" s="311"/>
      <c r="T177" s="313"/>
      <c r="U177" s="314"/>
    </row>
    <row r="178" spans="1:21" s="1" customFormat="1" ht="16.5" customHeight="1" hidden="1">
      <c r="A178" s="309" t="s">
        <v>312</v>
      </c>
      <c r="B178" s="310"/>
      <c r="C178" s="311"/>
      <c r="D178" s="312"/>
      <c r="E178" s="311"/>
      <c r="F178" s="312"/>
      <c r="G178" s="311"/>
      <c r="H178" s="312"/>
      <c r="I178" s="311"/>
      <c r="J178" s="312"/>
      <c r="K178" s="311"/>
      <c r="L178" s="312"/>
      <c r="M178" s="311"/>
      <c r="N178" s="313"/>
      <c r="O178" s="314"/>
      <c r="P178" s="310"/>
      <c r="Q178" s="311"/>
      <c r="R178" s="312"/>
      <c r="S178" s="311"/>
      <c r="T178" s="313"/>
      <c r="U178" s="314"/>
    </row>
    <row r="179" spans="1:21" s="1" customFormat="1" ht="16.5" customHeight="1" hidden="1">
      <c r="A179" s="309" t="s">
        <v>318</v>
      </c>
      <c r="B179" s="310"/>
      <c r="C179" s="311"/>
      <c r="D179" s="312"/>
      <c r="E179" s="311"/>
      <c r="F179" s="312"/>
      <c r="G179" s="311"/>
      <c r="H179" s="312"/>
      <c r="I179" s="311"/>
      <c r="J179" s="312"/>
      <c r="K179" s="311"/>
      <c r="L179" s="312"/>
      <c r="M179" s="311"/>
      <c r="N179" s="313"/>
      <c r="O179" s="314"/>
      <c r="P179" s="310"/>
      <c r="Q179" s="311"/>
      <c r="R179" s="312"/>
      <c r="S179" s="311"/>
      <c r="T179" s="313"/>
      <c r="U179" s="314"/>
    </row>
    <row r="180" spans="1:21" s="235" customFormat="1" ht="16.5" customHeight="1" hidden="1">
      <c r="A180" s="309" t="s">
        <v>302</v>
      </c>
      <c r="B180" s="310"/>
      <c r="C180" s="311"/>
      <c r="D180" s="312"/>
      <c r="E180" s="311"/>
      <c r="F180" s="312"/>
      <c r="G180" s="311"/>
      <c r="H180" s="312"/>
      <c r="I180" s="311"/>
      <c r="J180" s="312"/>
      <c r="K180" s="311"/>
      <c r="L180" s="312"/>
      <c r="M180" s="311"/>
      <c r="N180" s="313"/>
      <c r="O180" s="314"/>
      <c r="P180" s="310"/>
      <c r="Q180" s="311"/>
      <c r="R180" s="312"/>
      <c r="S180" s="311"/>
      <c r="T180" s="313"/>
      <c r="U180" s="314"/>
    </row>
    <row r="181" spans="1:21" s="1" customFormat="1" ht="16.5" customHeight="1" hidden="1">
      <c r="A181" s="309" t="s">
        <v>303</v>
      </c>
      <c r="B181" s="310"/>
      <c r="C181" s="311"/>
      <c r="D181" s="312"/>
      <c r="E181" s="311"/>
      <c r="F181" s="312"/>
      <c r="G181" s="311"/>
      <c r="H181" s="312"/>
      <c r="I181" s="311"/>
      <c r="J181" s="312"/>
      <c r="K181" s="311"/>
      <c r="L181" s="312"/>
      <c r="M181" s="311"/>
      <c r="N181" s="313"/>
      <c r="O181" s="314"/>
      <c r="P181" s="310"/>
      <c r="Q181" s="311"/>
      <c r="R181" s="312"/>
      <c r="S181" s="311"/>
      <c r="T181" s="313"/>
      <c r="U181" s="314"/>
    </row>
    <row r="182" spans="1:21" s="15" customFormat="1" ht="16.5" customHeight="1" hidden="1">
      <c r="A182" s="309" t="s">
        <v>304</v>
      </c>
      <c r="B182" s="310"/>
      <c r="C182" s="311"/>
      <c r="D182" s="312"/>
      <c r="E182" s="311"/>
      <c r="F182" s="312"/>
      <c r="G182" s="311"/>
      <c r="H182" s="312"/>
      <c r="I182" s="311"/>
      <c r="J182" s="312"/>
      <c r="K182" s="311"/>
      <c r="L182" s="312"/>
      <c r="M182" s="311"/>
      <c r="N182" s="313"/>
      <c r="O182" s="314"/>
      <c r="P182" s="310"/>
      <c r="Q182" s="311"/>
      <c r="R182" s="312"/>
      <c r="S182" s="311"/>
      <c r="T182" s="313"/>
      <c r="U182" s="314"/>
    </row>
    <row r="183" spans="1:21" s="1" customFormat="1" ht="16.5" customHeight="1" hidden="1">
      <c r="A183" s="309" t="s">
        <v>305</v>
      </c>
      <c r="B183" s="310"/>
      <c r="C183" s="311"/>
      <c r="D183" s="312"/>
      <c r="E183" s="311"/>
      <c r="F183" s="312"/>
      <c r="G183" s="311"/>
      <c r="H183" s="312"/>
      <c r="I183" s="311"/>
      <c r="J183" s="312"/>
      <c r="K183" s="311"/>
      <c r="L183" s="312"/>
      <c r="M183" s="311"/>
      <c r="N183" s="313"/>
      <c r="O183" s="314"/>
      <c r="P183" s="310"/>
      <c r="Q183" s="311"/>
      <c r="R183" s="312"/>
      <c r="S183" s="311"/>
      <c r="T183" s="313"/>
      <c r="U183" s="314"/>
    </row>
    <row r="184" spans="1:21" s="1" customFormat="1" ht="16.5" customHeight="1" hidden="1">
      <c r="A184" s="309" t="s">
        <v>306</v>
      </c>
      <c r="B184" s="310"/>
      <c r="C184" s="311"/>
      <c r="D184" s="312"/>
      <c r="E184" s="311"/>
      <c r="F184" s="312"/>
      <c r="G184" s="311"/>
      <c r="H184" s="312"/>
      <c r="I184" s="311"/>
      <c r="J184" s="312"/>
      <c r="K184" s="311"/>
      <c r="L184" s="312"/>
      <c r="M184" s="311"/>
      <c r="N184" s="313"/>
      <c r="O184" s="314"/>
      <c r="P184" s="310"/>
      <c r="Q184" s="311"/>
      <c r="R184" s="312"/>
      <c r="S184" s="311"/>
      <c r="T184" s="313"/>
      <c r="U184" s="314"/>
    </row>
    <row r="185" spans="1:21" s="1" customFormat="1" ht="16.5" customHeight="1" hidden="1">
      <c r="A185" s="309" t="s">
        <v>307</v>
      </c>
      <c r="B185" s="310"/>
      <c r="C185" s="311"/>
      <c r="D185" s="312"/>
      <c r="E185" s="311"/>
      <c r="F185" s="312"/>
      <c r="G185" s="311"/>
      <c r="H185" s="312"/>
      <c r="I185" s="311"/>
      <c r="J185" s="312"/>
      <c r="K185" s="311"/>
      <c r="L185" s="312"/>
      <c r="M185" s="311"/>
      <c r="N185" s="313"/>
      <c r="O185" s="314"/>
      <c r="P185" s="310"/>
      <c r="Q185" s="311"/>
      <c r="R185" s="312"/>
      <c r="S185" s="311"/>
      <c r="T185" s="313"/>
      <c r="U185" s="314"/>
    </row>
    <row r="186" spans="1:21" s="1" customFormat="1" ht="16.5" customHeight="1" hidden="1">
      <c r="A186" s="309" t="s">
        <v>308</v>
      </c>
      <c r="B186" s="310"/>
      <c r="C186" s="311"/>
      <c r="D186" s="312"/>
      <c r="E186" s="311"/>
      <c r="F186" s="312"/>
      <c r="G186" s="311"/>
      <c r="H186" s="312"/>
      <c r="I186" s="311"/>
      <c r="J186" s="312"/>
      <c r="K186" s="311"/>
      <c r="L186" s="312"/>
      <c r="M186" s="311"/>
      <c r="N186" s="313"/>
      <c r="O186" s="314"/>
      <c r="P186" s="310"/>
      <c r="Q186" s="311"/>
      <c r="R186" s="312"/>
      <c r="S186" s="311"/>
      <c r="T186" s="313"/>
      <c r="U186" s="314"/>
    </row>
    <row r="187" spans="1:21" s="1" customFormat="1" ht="16.5" customHeight="1" hidden="1">
      <c r="A187" s="309" t="s">
        <v>309</v>
      </c>
      <c r="B187" s="310"/>
      <c r="C187" s="311"/>
      <c r="D187" s="312"/>
      <c r="E187" s="311"/>
      <c r="F187" s="312"/>
      <c r="G187" s="311"/>
      <c r="H187" s="312"/>
      <c r="I187" s="311"/>
      <c r="J187" s="312"/>
      <c r="K187" s="311"/>
      <c r="L187" s="312"/>
      <c r="M187" s="311"/>
      <c r="N187" s="313"/>
      <c r="O187" s="314"/>
      <c r="P187" s="310"/>
      <c r="Q187" s="311"/>
      <c r="R187" s="312"/>
      <c r="S187" s="311"/>
      <c r="T187" s="313"/>
      <c r="U187" s="314"/>
    </row>
    <row r="188" spans="1:21" s="1" customFormat="1" ht="16.5" customHeight="1" hidden="1">
      <c r="A188" s="309" t="s">
        <v>310</v>
      </c>
      <c r="B188" s="310"/>
      <c r="C188" s="311"/>
      <c r="D188" s="312"/>
      <c r="E188" s="311"/>
      <c r="F188" s="312"/>
      <c r="G188" s="311"/>
      <c r="H188" s="312"/>
      <c r="I188" s="311"/>
      <c r="J188" s="312"/>
      <c r="K188" s="311"/>
      <c r="L188" s="312"/>
      <c r="M188" s="311"/>
      <c r="N188" s="313"/>
      <c r="O188" s="314"/>
      <c r="P188" s="310"/>
      <c r="Q188" s="311"/>
      <c r="R188" s="312"/>
      <c r="S188" s="311"/>
      <c r="T188" s="313"/>
      <c r="U188" s="314"/>
    </row>
    <row r="189" spans="1:21" s="1" customFormat="1" ht="16.5" customHeight="1" hidden="1">
      <c r="A189" s="309" t="s">
        <v>311</v>
      </c>
      <c r="B189" s="310"/>
      <c r="C189" s="311"/>
      <c r="D189" s="312"/>
      <c r="E189" s="311"/>
      <c r="F189" s="312"/>
      <c r="G189" s="311"/>
      <c r="H189" s="312"/>
      <c r="I189" s="311"/>
      <c r="J189" s="312"/>
      <c r="K189" s="311"/>
      <c r="L189" s="312"/>
      <c r="M189" s="311"/>
      <c r="N189" s="313"/>
      <c r="O189" s="314"/>
      <c r="P189" s="310"/>
      <c r="Q189" s="311"/>
      <c r="R189" s="312"/>
      <c r="S189" s="311"/>
      <c r="T189" s="313"/>
      <c r="U189" s="314"/>
    </row>
    <row r="190" spans="1:21" s="1" customFormat="1" ht="16.5" customHeight="1" hidden="1">
      <c r="A190" s="309" t="s">
        <v>312</v>
      </c>
      <c r="B190" s="310"/>
      <c r="C190" s="311"/>
      <c r="D190" s="312"/>
      <c r="E190" s="311"/>
      <c r="F190" s="312"/>
      <c r="G190" s="311"/>
      <c r="H190" s="312"/>
      <c r="I190" s="311"/>
      <c r="J190" s="312"/>
      <c r="K190" s="311"/>
      <c r="L190" s="312"/>
      <c r="M190" s="311"/>
      <c r="N190" s="313"/>
      <c r="O190" s="314"/>
      <c r="P190" s="310"/>
      <c r="Q190" s="311"/>
      <c r="R190" s="312"/>
      <c r="S190" s="311"/>
      <c r="T190" s="313"/>
      <c r="U190" s="314"/>
    </row>
    <row r="191" spans="1:21" s="1" customFormat="1" ht="16.5" customHeight="1" hidden="1">
      <c r="A191" s="309" t="s">
        <v>319</v>
      </c>
      <c r="B191" s="310"/>
      <c r="C191" s="311"/>
      <c r="D191" s="312"/>
      <c r="E191" s="311"/>
      <c r="F191" s="312"/>
      <c r="G191" s="311"/>
      <c r="H191" s="312"/>
      <c r="I191" s="311"/>
      <c r="J191" s="312"/>
      <c r="K191" s="311"/>
      <c r="L191" s="312"/>
      <c r="M191" s="311"/>
      <c r="N191" s="313"/>
      <c r="O191" s="314"/>
      <c r="P191" s="310"/>
      <c r="Q191" s="311"/>
      <c r="R191" s="312"/>
      <c r="S191" s="311"/>
      <c r="T191" s="313"/>
      <c r="U191" s="314"/>
    </row>
    <row r="192" spans="1:21" s="235" customFormat="1" ht="16.5" customHeight="1" hidden="1">
      <c r="A192" s="309" t="s">
        <v>302</v>
      </c>
      <c r="B192" s="310"/>
      <c r="C192" s="311"/>
      <c r="D192" s="312"/>
      <c r="E192" s="311"/>
      <c r="F192" s="312"/>
      <c r="G192" s="311"/>
      <c r="H192" s="312"/>
      <c r="I192" s="311"/>
      <c r="J192" s="312"/>
      <c r="K192" s="311"/>
      <c r="L192" s="312"/>
      <c r="M192" s="311"/>
      <c r="N192" s="313"/>
      <c r="O192" s="314"/>
      <c r="P192" s="310"/>
      <c r="Q192" s="311"/>
      <c r="R192" s="312"/>
      <c r="S192" s="311"/>
      <c r="T192" s="313"/>
      <c r="U192" s="314"/>
    </row>
    <row r="193" spans="1:21" s="1" customFormat="1" ht="16.5" customHeight="1" hidden="1">
      <c r="A193" s="309" t="s">
        <v>303</v>
      </c>
      <c r="B193" s="310"/>
      <c r="C193" s="311"/>
      <c r="D193" s="312"/>
      <c r="E193" s="311"/>
      <c r="F193" s="312"/>
      <c r="G193" s="311"/>
      <c r="H193" s="312"/>
      <c r="I193" s="311"/>
      <c r="J193" s="312"/>
      <c r="K193" s="311"/>
      <c r="L193" s="312"/>
      <c r="M193" s="311"/>
      <c r="N193" s="313"/>
      <c r="O193" s="314"/>
      <c r="P193" s="310"/>
      <c r="Q193" s="311"/>
      <c r="R193" s="312"/>
      <c r="S193" s="311"/>
      <c r="T193" s="313"/>
      <c r="U193" s="314"/>
    </row>
    <row r="194" spans="1:21" s="15" customFormat="1" ht="16.5" customHeight="1" hidden="1">
      <c r="A194" s="309" t="s">
        <v>304</v>
      </c>
      <c r="B194" s="310"/>
      <c r="C194" s="311"/>
      <c r="D194" s="312"/>
      <c r="E194" s="311"/>
      <c r="F194" s="312"/>
      <c r="G194" s="311"/>
      <c r="H194" s="312"/>
      <c r="I194" s="311"/>
      <c r="J194" s="312"/>
      <c r="K194" s="311"/>
      <c r="L194" s="312"/>
      <c r="M194" s="311"/>
      <c r="N194" s="313"/>
      <c r="O194" s="314"/>
      <c r="P194" s="310"/>
      <c r="Q194" s="311"/>
      <c r="R194" s="312"/>
      <c r="S194" s="311"/>
      <c r="T194" s="313"/>
      <c r="U194" s="314"/>
    </row>
    <row r="195" spans="1:21" s="1" customFormat="1" ht="16.5" customHeight="1" hidden="1">
      <c r="A195" s="309" t="s">
        <v>305</v>
      </c>
      <c r="B195" s="310"/>
      <c r="C195" s="311"/>
      <c r="D195" s="312"/>
      <c r="E195" s="311"/>
      <c r="F195" s="312"/>
      <c r="G195" s="311"/>
      <c r="H195" s="312"/>
      <c r="I195" s="311"/>
      <c r="J195" s="312"/>
      <c r="K195" s="311"/>
      <c r="L195" s="312"/>
      <c r="M195" s="311"/>
      <c r="N195" s="313"/>
      <c r="O195" s="314"/>
      <c r="P195" s="310"/>
      <c r="Q195" s="311"/>
      <c r="R195" s="312"/>
      <c r="S195" s="311"/>
      <c r="T195" s="313"/>
      <c r="U195" s="314"/>
    </row>
    <row r="196" spans="1:21" s="1" customFormat="1" ht="16.5" customHeight="1" hidden="1">
      <c r="A196" s="309" t="s">
        <v>306</v>
      </c>
      <c r="B196" s="310"/>
      <c r="C196" s="311"/>
      <c r="D196" s="312"/>
      <c r="E196" s="311"/>
      <c r="F196" s="312"/>
      <c r="G196" s="311"/>
      <c r="H196" s="312"/>
      <c r="I196" s="311"/>
      <c r="J196" s="312"/>
      <c r="K196" s="311"/>
      <c r="L196" s="312"/>
      <c r="M196" s="311"/>
      <c r="N196" s="313"/>
      <c r="O196" s="314"/>
      <c r="P196" s="310"/>
      <c r="Q196" s="311"/>
      <c r="R196" s="312"/>
      <c r="S196" s="311"/>
      <c r="T196" s="313"/>
      <c r="U196" s="314"/>
    </row>
    <row r="197" spans="1:21" s="1" customFormat="1" ht="16.5" customHeight="1" hidden="1">
      <c r="A197" s="309" t="s">
        <v>307</v>
      </c>
      <c r="B197" s="310"/>
      <c r="C197" s="311"/>
      <c r="D197" s="312"/>
      <c r="E197" s="311"/>
      <c r="F197" s="312"/>
      <c r="G197" s="311"/>
      <c r="H197" s="312"/>
      <c r="I197" s="311"/>
      <c r="J197" s="312"/>
      <c r="K197" s="311"/>
      <c r="L197" s="312"/>
      <c r="M197" s="311"/>
      <c r="N197" s="313"/>
      <c r="O197" s="314"/>
      <c r="P197" s="310"/>
      <c r="Q197" s="311"/>
      <c r="R197" s="312"/>
      <c r="S197" s="311"/>
      <c r="T197" s="313"/>
      <c r="U197" s="314"/>
    </row>
    <row r="198" spans="1:21" s="1" customFormat="1" ht="16.5" customHeight="1" hidden="1">
      <c r="A198" s="309" t="s">
        <v>308</v>
      </c>
      <c r="B198" s="310"/>
      <c r="C198" s="311"/>
      <c r="D198" s="312"/>
      <c r="E198" s="311"/>
      <c r="F198" s="312"/>
      <c r="G198" s="311"/>
      <c r="H198" s="312"/>
      <c r="I198" s="311"/>
      <c r="J198" s="312"/>
      <c r="K198" s="311"/>
      <c r="L198" s="312"/>
      <c r="M198" s="311"/>
      <c r="N198" s="313"/>
      <c r="O198" s="314"/>
      <c r="P198" s="310"/>
      <c r="Q198" s="311"/>
      <c r="R198" s="312"/>
      <c r="S198" s="311"/>
      <c r="T198" s="313"/>
      <c r="U198" s="314"/>
    </row>
    <row r="199" spans="1:21" s="1" customFormat="1" ht="16.5" customHeight="1" hidden="1">
      <c r="A199" s="309" t="s">
        <v>309</v>
      </c>
      <c r="B199" s="310"/>
      <c r="C199" s="311"/>
      <c r="D199" s="312"/>
      <c r="E199" s="311"/>
      <c r="F199" s="312"/>
      <c r="G199" s="311"/>
      <c r="H199" s="312"/>
      <c r="I199" s="311"/>
      <c r="J199" s="312"/>
      <c r="K199" s="311"/>
      <c r="L199" s="312"/>
      <c r="M199" s="311"/>
      <c r="N199" s="313"/>
      <c r="O199" s="314"/>
      <c r="P199" s="310"/>
      <c r="Q199" s="311"/>
      <c r="R199" s="312"/>
      <c r="S199" s="311"/>
      <c r="T199" s="313"/>
      <c r="U199" s="314"/>
    </row>
    <row r="200" spans="1:21" s="1" customFormat="1" ht="16.5" customHeight="1" hidden="1">
      <c r="A200" s="309" t="s">
        <v>310</v>
      </c>
      <c r="B200" s="310"/>
      <c r="C200" s="311"/>
      <c r="D200" s="312"/>
      <c r="E200" s="311"/>
      <c r="F200" s="312"/>
      <c r="G200" s="311"/>
      <c r="H200" s="312"/>
      <c r="I200" s="311"/>
      <c r="J200" s="312"/>
      <c r="K200" s="311"/>
      <c r="L200" s="312"/>
      <c r="M200" s="311"/>
      <c r="N200" s="313"/>
      <c r="O200" s="314"/>
      <c r="P200" s="310"/>
      <c r="Q200" s="311"/>
      <c r="R200" s="312"/>
      <c r="S200" s="311"/>
      <c r="T200" s="313"/>
      <c r="U200" s="314"/>
    </row>
    <row r="201" spans="1:21" s="1" customFormat="1" ht="16.5" customHeight="1" hidden="1">
      <c r="A201" s="309" t="s">
        <v>311</v>
      </c>
      <c r="B201" s="310"/>
      <c r="C201" s="311"/>
      <c r="D201" s="312"/>
      <c r="E201" s="311"/>
      <c r="F201" s="312"/>
      <c r="G201" s="311"/>
      <c r="H201" s="312"/>
      <c r="I201" s="311"/>
      <c r="J201" s="312"/>
      <c r="K201" s="311"/>
      <c r="L201" s="312"/>
      <c r="M201" s="311"/>
      <c r="N201" s="313"/>
      <c r="O201" s="314"/>
      <c r="P201" s="310"/>
      <c r="Q201" s="311"/>
      <c r="R201" s="312"/>
      <c r="S201" s="311"/>
      <c r="T201" s="313"/>
      <c r="U201" s="314"/>
    </row>
    <row r="202" spans="1:21" s="1" customFormat="1" ht="16.5" customHeight="1" hidden="1">
      <c r="A202" s="309" t="s">
        <v>312</v>
      </c>
      <c r="B202" s="310"/>
      <c r="C202" s="311"/>
      <c r="D202" s="312"/>
      <c r="E202" s="311"/>
      <c r="F202" s="312"/>
      <c r="G202" s="311"/>
      <c r="H202" s="312"/>
      <c r="I202" s="311"/>
      <c r="J202" s="312"/>
      <c r="K202" s="311"/>
      <c r="L202" s="312"/>
      <c r="M202" s="311"/>
      <c r="N202" s="313"/>
      <c r="O202" s="314"/>
      <c r="P202" s="310"/>
      <c r="Q202" s="311"/>
      <c r="R202" s="312"/>
      <c r="S202" s="311"/>
      <c r="T202" s="313"/>
      <c r="U202" s="314"/>
    </row>
    <row r="203" spans="1:21" s="1" customFormat="1" ht="16.5" customHeight="1" hidden="1">
      <c r="A203" s="309" t="s">
        <v>320</v>
      </c>
      <c r="B203" s="310"/>
      <c r="C203" s="311"/>
      <c r="D203" s="312"/>
      <c r="E203" s="311"/>
      <c r="F203" s="312"/>
      <c r="G203" s="311"/>
      <c r="H203" s="312"/>
      <c r="I203" s="311"/>
      <c r="J203" s="312"/>
      <c r="K203" s="311"/>
      <c r="L203" s="312"/>
      <c r="M203" s="311"/>
      <c r="N203" s="313"/>
      <c r="O203" s="314"/>
      <c r="P203" s="310"/>
      <c r="Q203" s="311"/>
      <c r="R203" s="312"/>
      <c r="S203" s="311"/>
      <c r="T203" s="313"/>
      <c r="U203" s="314"/>
    </row>
    <row r="204" spans="1:21" s="235" customFormat="1" ht="16.5" customHeight="1" hidden="1">
      <c r="A204" s="309" t="s">
        <v>302</v>
      </c>
      <c r="B204" s="310"/>
      <c r="C204" s="311"/>
      <c r="D204" s="312"/>
      <c r="E204" s="311"/>
      <c r="F204" s="312"/>
      <c r="G204" s="311"/>
      <c r="H204" s="312"/>
      <c r="I204" s="311"/>
      <c r="J204" s="312"/>
      <c r="K204" s="311"/>
      <c r="L204" s="312"/>
      <c r="M204" s="311"/>
      <c r="N204" s="313"/>
      <c r="O204" s="314"/>
      <c r="P204" s="310"/>
      <c r="Q204" s="311"/>
      <c r="R204" s="312"/>
      <c r="S204" s="311"/>
      <c r="T204" s="313"/>
      <c r="U204" s="314"/>
    </row>
    <row r="205" spans="1:21" s="1" customFormat="1" ht="16.5" customHeight="1" hidden="1">
      <c r="A205" s="309" t="s">
        <v>303</v>
      </c>
      <c r="B205" s="310"/>
      <c r="C205" s="311"/>
      <c r="D205" s="312"/>
      <c r="E205" s="311"/>
      <c r="F205" s="312"/>
      <c r="G205" s="311"/>
      <c r="H205" s="312"/>
      <c r="I205" s="311"/>
      <c r="J205" s="312"/>
      <c r="K205" s="311"/>
      <c r="L205" s="312"/>
      <c r="M205" s="311"/>
      <c r="N205" s="313"/>
      <c r="O205" s="314"/>
      <c r="P205" s="310"/>
      <c r="Q205" s="311"/>
      <c r="R205" s="312"/>
      <c r="S205" s="311"/>
      <c r="T205" s="313"/>
      <c r="U205" s="314"/>
    </row>
    <row r="206" spans="1:21" s="15" customFormat="1" ht="16.5" customHeight="1" hidden="1">
      <c r="A206" s="309" t="s">
        <v>304</v>
      </c>
      <c r="B206" s="310"/>
      <c r="C206" s="311"/>
      <c r="D206" s="312"/>
      <c r="E206" s="311"/>
      <c r="F206" s="312"/>
      <c r="G206" s="311"/>
      <c r="H206" s="312"/>
      <c r="I206" s="311"/>
      <c r="J206" s="312"/>
      <c r="K206" s="311"/>
      <c r="L206" s="312"/>
      <c r="M206" s="311"/>
      <c r="N206" s="313"/>
      <c r="O206" s="314"/>
      <c r="P206" s="310"/>
      <c r="Q206" s="311"/>
      <c r="R206" s="312"/>
      <c r="S206" s="311"/>
      <c r="T206" s="313"/>
      <c r="U206" s="314"/>
    </row>
    <row r="207" spans="1:21" s="1" customFormat="1" ht="16.5" customHeight="1" hidden="1">
      <c r="A207" s="309" t="s">
        <v>305</v>
      </c>
      <c r="B207" s="310"/>
      <c r="C207" s="311"/>
      <c r="D207" s="312"/>
      <c r="E207" s="311"/>
      <c r="F207" s="312"/>
      <c r="G207" s="311"/>
      <c r="H207" s="312"/>
      <c r="I207" s="311"/>
      <c r="J207" s="312"/>
      <c r="K207" s="311"/>
      <c r="L207" s="312"/>
      <c r="M207" s="311"/>
      <c r="N207" s="313"/>
      <c r="O207" s="314"/>
      <c r="P207" s="310"/>
      <c r="Q207" s="311"/>
      <c r="R207" s="312"/>
      <c r="S207" s="311"/>
      <c r="T207" s="313"/>
      <c r="U207" s="314"/>
    </row>
    <row r="208" spans="1:21" s="1" customFormat="1" ht="16.5" customHeight="1" hidden="1">
      <c r="A208" s="309" t="s">
        <v>306</v>
      </c>
      <c r="B208" s="310"/>
      <c r="C208" s="311"/>
      <c r="D208" s="312"/>
      <c r="E208" s="311"/>
      <c r="F208" s="312"/>
      <c r="G208" s="311"/>
      <c r="H208" s="312"/>
      <c r="I208" s="311"/>
      <c r="J208" s="312"/>
      <c r="K208" s="311"/>
      <c r="L208" s="312"/>
      <c r="M208" s="311"/>
      <c r="N208" s="313"/>
      <c r="O208" s="314"/>
      <c r="P208" s="310"/>
      <c r="Q208" s="311"/>
      <c r="R208" s="312"/>
      <c r="S208" s="311"/>
      <c r="T208" s="313"/>
      <c r="U208" s="314"/>
    </row>
    <row r="209" spans="1:21" s="1" customFormat="1" ht="16.5" customHeight="1" hidden="1">
      <c r="A209" s="309" t="s">
        <v>307</v>
      </c>
      <c r="B209" s="310"/>
      <c r="C209" s="311"/>
      <c r="D209" s="312"/>
      <c r="E209" s="311"/>
      <c r="F209" s="312"/>
      <c r="G209" s="311"/>
      <c r="H209" s="312"/>
      <c r="I209" s="311"/>
      <c r="J209" s="312"/>
      <c r="K209" s="311"/>
      <c r="L209" s="312"/>
      <c r="M209" s="311"/>
      <c r="N209" s="313"/>
      <c r="O209" s="314"/>
      <c r="P209" s="310"/>
      <c r="Q209" s="311"/>
      <c r="R209" s="312"/>
      <c r="S209" s="311"/>
      <c r="T209" s="313"/>
      <c r="U209" s="314"/>
    </row>
    <row r="210" spans="1:21" s="1" customFormat="1" ht="16.5" customHeight="1" hidden="1">
      <c r="A210" s="309" t="s">
        <v>308</v>
      </c>
      <c r="B210" s="310"/>
      <c r="C210" s="311"/>
      <c r="D210" s="312"/>
      <c r="E210" s="311"/>
      <c r="F210" s="312"/>
      <c r="G210" s="311"/>
      <c r="H210" s="312"/>
      <c r="I210" s="311"/>
      <c r="J210" s="312"/>
      <c r="K210" s="311"/>
      <c r="L210" s="312"/>
      <c r="M210" s="311"/>
      <c r="N210" s="313"/>
      <c r="O210" s="314"/>
      <c r="P210" s="310"/>
      <c r="Q210" s="311"/>
      <c r="R210" s="312"/>
      <c r="S210" s="311"/>
      <c r="T210" s="313"/>
      <c r="U210" s="314"/>
    </row>
    <row r="211" spans="1:21" s="1" customFormat="1" ht="16.5" customHeight="1" hidden="1">
      <c r="A211" s="309" t="s">
        <v>309</v>
      </c>
      <c r="B211" s="310"/>
      <c r="C211" s="311"/>
      <c r="D211" s="312"/>
      <c r="E211" s="311"/>
      <c r="F211" s="312"/>
      <c r="G211" s="311"/>
      <c r="H211" s="312"/>
      <c r="I211" s="311"/>
      <c r="J211" s="312"/>
      <c r="K211" s="311"/>
      <c r="L211" s="312"/>
      <c r="M211" s="311"/>
      <c r="N211" s="313"/>
      <c r="O211" s="314"/>
      <c r="P211" s="310"/>
      <c r="Q211" s="311"/>
      <c r="R211" s="312"/>
      <c r="S211" s="311"/>
      <c r="T211" s="313"/>
      <c r="U211" s="314"/>
    </row>
    <row r="212" spans="1:21" s="1" customFormat="1" ht="16.5" customHeight="1" hidden="1">
      <c r="A212" s="309" t="s">
        <v>310</v>
      </c>
      <c r="B212" s="310"/>
      <c r="C212" s="311"/>
      <c r="D212" s="312"/>
      <c r="E212" s="311"/>
      <c r="F212" s="312"/>
      <c r="G212" s="311"/>
      <c r="H212" s="312"/>
      <c r="I212" s="311"/>
      <c r="J212" s="312"/>
      <c r="K212" s="311"/>
      <c r="L212" s="312"/>
      <c r="M212" s="311"/>
      <c r="N212" s="313"/>
      <c r="O212" s="314"/>
      <c r="P212" s="310"/>
      <c r="Q212" s="311"/>
      <c r="R212" s="312"/>
      <c r="S212" s="311"/>
      <c r="T212" s="313"/>
      <c r="U212" s="314"/>
    </row>
    <row r="213" spans="1:21" s="1" customFormat="1" ht="16.5" customHeight="1" hidden="1">
      <c r="A213" s="309" t="s">
        <v>311</v>
      </c>
      <c r="B213" s="310"/>
      <c r="C213" s="311"/>
      <c r="D213" s="312"/>
      <c r="E213" s="311"/>
      <c r="F213" s="312"/>
      <c r="G213" s="311"/>
      <c r="H213" s="312"/>
      <c r="I213" s="311"/>
      <c r="J213" s="312"/>
      <c r="K213" s="311"/>
      <c r="L213" s="312"/>
      <c r="M213" s="311"/>
      <c r="N213" s="313"/>
      <c r="O213" s="314"/>
      <c r="P213" s="310"/>
      <c r="Q213" s="311"/>
      <c r="R213" s="312"/>
      <c r="S213" s="311"/>
      <c r="T213" s="313"/>
      <c r="U213" s="314"/>
    </row>
    <row r="214" spans="1:21" s="1" customFormat="1" ht="16.5" customHeight="1" hidden="1">
      <c r="A214" s="309" t="s">
        <v>312</v>
      </c>
      <c r="B214" s="310"/>
      <c r="C214" s="311"/>
      <c r="D214" s="312"/>
      <c r="E214" s="311"/>
      <c r="F214" s="312"/>
      <c r="G214" s="311"/>
      <c r="H214" s="312"/>
      <c r="I214" s="311"/>
      <c r="J214" s="312"/>
      <c r="K214" s="311"/>
      <c r="L214" s="312"/>
      <c r="M214" s="311"/>
      <c r="N214" s="313"/>
      <c r="O214" s="314"/>
      <c r="P214" s="310"/>
      <c r="Q214" s="311"/>
      <c r="R214" s="312"/>
      <c r="S214" s="311"/>
      <c r="T214" s="313"/>
      <c r="U214" s="314"/>
    </row>
    <row r="215" spans="1:21" s="1" customFormat="1" ht="16.5" customHeight="1" hidden="1">
      <c r="A215" s="309" t="s">
        <v>321</v>
      </c>
      <c r="B215" s="310"/>
      <c r="C215" s="311"/>
      <c r="D215" s="312"/>
      <c r="E215" s="311"/>
      <c r="F215" s="312"/>
      <c r="G215" s="311"/>
      <c r="H215" s="312"/>
      <c r="I215" s="311"/>
      <c r="J215" s="312"/>
      <c r="K215" s="311"/>
      <c r="L215" s="312"/>
      <c r="M215" s="311"/>
      <c r="N215" s="313"/>
      <c r="O215" s="314"/>
      <c r="P215" s="310"/>
      <c r="Q215" s="311"/>
      <c r="R215" s="312"/>
      <c r="S215" s="311"/>
      <c r="T215" s="313"/>
      <c r="U215" s="314"/>
    </row>
    <row r="216" spans="1:21" s="235" customFormat="1" ht="16.5" customHeight="1" hidden="1">
      <c r="A216" s="309" t="s">
        <v>302</v>
      </c>
      <c r="B216" s="310"/>
      <c r="C216" s="311"/>
      <c r="D216" s="312"/>
      <c r="E216" s="311"/>
      <c r="F216" s="312"/>
      <c r="G216" s="311"/>
      <c r="H216" s="312"/>
      <c r="I216" s="311"/>
      <c r="J216" s="312"/>
      <c r="K216" s="311"/>
      <c r="L216" s="312"/>
      <c r="M216" s="311"/>
      <c r="N216" s="313"/>
      <c r="O216" s="314"/>
      <c r="P216" s="310"/>
      <c r="Q216" s="311"/>
      <c r="R216" s="312"/>
      <c r="S216" s="311"/>
      <c r="T216" s="313"/>
      <c r="U216" s="314"/>
    </row>
    <row r="217" spans="1:21" s="1" customFormat="1" ht="16.5" customHeight="1" hidden="1">
      <c r="A217" s="309" t="s">
        <v>303</v>
      </c>
      <c r="B217" s="310"/>
      <c r="C217" s="311"/>
      <c r="D217" s="312"/>
      <c r="E217" s="311"/>
      <c r="F217" s="312"/>
      <c r="G217" s="311"/>
      <c r="H217" s="312"/>
      <c r="I217" s="311"/>
      <c r="J217" s="312"/>
      <c r="K217" s="311"/>
      <c r="L217" s="312"/>
      <c r="M217" s="311"/>
      <c r="N217" s="313"/>
      <c r="O217" s="314"/>
      <c r="P217" s="310"/>
      <c r="Q217" s="311"/>
      <c r="R217" s="312"/>
      <c r="S217" s="311"/>
      <c r="T217" s="313"/>
      <c r="U217" s="314"/>
    </row>
    <row r="218" spans="1:21" s="15" customFormat="1" ht="16.5" customHeight="1" hidden="1">
      <c r="A218" s="309" t="s">
        <v>304</v>
      </c>
      <c r="B218" s="310"/>
      <c r="C218" s="311"/>
      <c r="D218" s="312"/>
      <c r="E218" s="311"/>
      <c r="F218" s="312"/>
      <c r="G218" s="311"/>
      <c r="H218" s="312"/>
      <c r="I218" s="311"/>
      <c r="J218" s="312"/>
      <c r="K218" s="311"/>
      <c r="L218" s="312"/>
      <c r="M218" s="311"/>
      <c r="N218" s="313"/>
      <c r="O218" s="314"/>
      <c r="P218" s="310"/>
      <c r="Q218" s="311"/>
      <c r="R218" s="312"/>
      <c r="S218" s="311"/>
      <c r="T218" s="313"/>
      <c r="U218" s="314"/>
    </row>
    <row r="219" spans="1:21" s="1" customFormat="1" ht="16.5" customHeight="1" hidden="1">
      <c r="A219" s="309" t="s">
        <v>305</v>
      </c>
      <c r="B219" s="310"/>
      <c r="C219" s="311"/>
      <c r="D219" s="312"/>
      <c r="E219" s="311"/>
      <c r="F219" s="312"/>
      <c r="G219" s="311"/>
      <c r="H219" s="312"/>
      <c r="I219" s="311"/>
      <c r="J219" s="312"/>
      <c r="K219" s="311"/>
      <c r="L219" s="312"/>
      <c r="M219" s="311"/>
      <c r="N219" s="313"/>
      <c r="O219" s="314"/>
      <c r="P219" s="310"/>
      <c r="Q219" s="311"/>
      <c r="R219" s="312"/>
      <c r="S219" s="311"/>
      <c r="T219" s="313"/>
      <c r="U219" s="314"/>
    </row>
    <row r="220" spans="1:21" s="1" customFormat="1" ht="16.5" customHeight="1" hidden="1">
      <c r="A220" s="309" t="s">
        <v>306</v>
      </c>
      <c r="B220" s="310"/>
      <c r="C220" s="311"/>
      <c r="D220" s="312"/>
      <c r="E220" s="311"/>
      <c r="F220" s="312"/>
      <c r="G220" s="311"/>
      <c r="H220" s="312"/>
      <c r="I220" s="311"/>
      <c r="J220" s="312"/>
      <c r="K220" s="311"/>
      <c r="L220" s="312"/>
      <c r="M220" s="311"/>
      <c r="N220" s="313"/>
      <c r="O220" s="314"/>
      <c r="P220" s="310"/>
      <c r="Q220" s="311"/>
      <c r="R220" s="312"/>
      <c r="S220" s="311"/>
      <c r="T220" s="313"/>
      <c r="U220" s="314"/>
    </row>
    <row r="221" spans="1:21" s="1" customFormat="1" ht="16.5" customHeight="1" hidden="1">
      <c r="A221" s="309" t="s">
        <v>307</v>
      </c>
      <c r="B221" s="310"/>
      <c r="C221" s="311"/>
      <c r="D221" s="312"/>
      <c r="E221" s="311"/>
      <c r="F221" s="312"/>
      <c r="G221" s="311"/>
      <c r="H221" s="312"/>
      <c r="I221" s="311"/>
      <c r="J221" s="312"/>
      <c r="K221" s="311"/>
      <c r="L221" s="312"/>
      <c r="M221" s="311"/>
      <c r="N221" s="313"/>
      <c r="O221" s="314"/>
      <c r="P221" s="310"/>
      <c r="Q221" s="311"/>
      <c r="R221" s="312"/>
      <c r="S221" s="311"/>
      <c r="T221" s="313"/>
      <c r="U221" s="314"/>
    </row>
    <row r="222" spans="1:21" s="1" customFormat="1" ht="16.5" customHeight="1" hidden="1">
      <c r="A222" s="309" t="s">
        <v>308</v>
      </c>
      <c r="B222" s="310"/>
      <c r="C222" s="311"/>
      <c r="D222" s="312"/>
      <c r="E222" s="311"/>
      <c r="F222" s="312"/>
      <c r="G222" s="311"/>
      <c r="H222" s="312"/>
      <c r="I222" s="311"/>
      <c r="J222" s="312"/>
      <c r="K222" s="311"/>
      <c r="L222" s="312"/>
      <c r="M222" s="311"/>
      <c r="N222" s="313"/>
      <c r="O222" s="314"/>
      <c r="P222" s="310"/>
      <c r="Q222" s="311"/>
      <c r="R222" s="312"/>
      <c r="S222" s="311"/>
      <c r="T222" s="313"/>
      <c r="U222" s="314"/>
    </row>
    <row r="223" spans="1:21" s="1" customFormat="1" ht="16.5" customHeight="1" hidden="1">
      <c r="A223" s="309" t="s">
        <v>309</v>
      </c>
      <c r="B223" s="310"/>
      <c r="C223" s="311"/>
      <c r="D223" s="312"/>
      <c r="E223" s="311"/>
      <c r="F223" s="312"/>
      <c r="G223" s="311"/>
      <c r="H223" s="312"/>
      <c r="I223" s="311"/>
      <c r="J223" s="312"/>
      <c r="K223" s="311"/>
      <c r="L223" s="312"/>
      <c r="M223" s="311"/>
      <c r="N223" s="313"/>
      <c r="O223" s="314"/>
      <c r="P223" s="310"/>
      <c r="Q223" s="311"/>
      <c r="R223" s="312"/>
      <c r="S223" s="311"/>
      <c r="T223" s="313"/>
      <c r="U223" s="314"/>
    </row>
    <row r="224" spans="1:21" s="1" customFormat="1" ht="16.5" customHeight="1" hidden="1">
      <c r="A224" s="309" t="s">
        <v>310</v>
      </c>
      <c r="B224" s="310"/>
      <c r="C224" s="311"/>
      <c r="D224" s="312"/>
      <c r="E224" s="311"/>
      <c r="F224" s="312"/>
      <c r="G224" s="311"/>
      <c r="H224" s="312"/>
      <c r="I224" s="311"/>
      <c r="J224" s="312"/>
      <c r="K224" s="311"/>
      <c r="L224" s="312"/>
      <c r="M224" s="311"/>
      <c r="N224" s="313"/>
      <c r="O224" s="314"/>
      <c r="P224" s="310"/>
      <c r="Q224" s="311"/>
      <c r="R224" s="312"/>
      <c r="S224" s="311"/>
      <c r="T224" s="313"/>
      <c r="U224" s="314"/>
    </row>
    <row r="225" spans="1:21" s="1" customFormat="1" ht="16.5" customHeight="1" hidden="1">
      <c r="A225" s="309" t="s">
        <v>311</v>
      </c>
      <c r="B225" s="310"/>
      <c r="C225" s="311"/>
      <c r="D225" s="312"/>
      <c r="E225" s="311"/>
      <c r="F225" s="312"/>
      <c r="G225" s="311"/>
      <c r="H225" s="312"/>
      <c r="I225" s="311"/>
      <c r="J225" s="312"/>
      <c r="K225" s="311"/>
      <c r="L225" s="312"/>
      <c r="M225" s="311"/>
      <c r="N225" s="313"/>
      <c r="O225" s="314"/>
      <c r="P225" s="310"/>
      <c r="Q225" s="311"/>
      <c r="R225" s="312"/>
      <c r="S225" s="311"/>
      <c r="T225" s="313"/>
      <c r="U225" s="314"/>
    </row>
    <row r="226" spans="1:21" s="1" customFormat="1" ht="16.5" customHeight="1" hidden="1">
      <c r="A226" s="309" t="s">
        <v>312</v>
      </c>
      <c r="B226" s="310"/>
      <c r="C226" s="311"/>
      <c r="D226" s="312"/>
      <c r="E226" s="311"/>
      <c r="F226" s="312"/>
      <c r="G226" s="311"/>
      <c r="H226" s="312"/>
      <c r="I226" s="311"/>
      <c r="J226" s="312"/>
      <c r="K226" s="311"/>
      <c r="L226" s="312"/>
      <c r="M226" s="311"/>
      <c r="N226" s="313"/>
      <c r="O226" s="314"/>
      <c r="P226" s="310"/>
      <c r="Q226" s="311"/>
      <c r="R226" s="312"/>
      <c r="S226" s="311"/>
      <c r="T226" s="313"/>
      <c r="U226" s="314"/>
    </row>
    <row r="227" spans="1:21" s="1" customFormat="1" ht="16.5" customHeight="1" hidden="1">
      <c r="A227" s="309" t="s">
        <v>322</v>
      </c>
      <c r="B227" s="310"/>
      <c r="C227" s="311"/>
      <c r="D227" s="312"/>
      <c r="E227" s="311"/>
      <c r="F227" s="312"/>
      <c r="G227" s="311"/>
      <c r="H227" s="312"/>
      <c r="I227" s="311"/>
      <c r="J227" s="312"/>
      <c r="K227" s="311"/>
      <c r="L227" s="312"/>
      <c r="M227" s="311"/>
      <c r="N227" s="313"/>
      <c r="O227" s="314"/>
      <c r="P227" s="310"/>
      <c r="Q227" s="311"/>
      <c r="R227" s="312"/>
      <c r="S227" s="311"/>
      <c r="T227" s="313"/>
      <c r="U227" s="314"/>
    </row>
    <row r="228" spans="1:21" s="235" customFormat="1" ht="16.5" customHeight="1" hidden="1">
      <c r="A228" s="309" t="s">
        <v>302</v>
      </c>
      <c r="B228" s="310"/>
      <c r="C228" s="311"/>
      <c r="D228" s="312"/>
      <c r="E228" s="311"/>
      <c r="F228" s="312"/>
      <c r="G228" s="311"/>
      <c r="H228" s="312"/>
      <c r="I228" s="311"/>
      <c r="J228" s="312"/>
      <c r="K228" s="311"/>
      <c r="L228" s="312"/>
      <c r="M228" s="311"/>
      <c r="N228" s="313"/>
      <c r="O228" s="314"/>
      <c r="P228" s="310"/>
      <c r="Q228" s="311"/>
      <c r="R228" s="312"/>
      <c r="S228" s="311"/>
      <c r="T228" s="313"/>
      <c r="U228" s="314"/>
    </row>
    <row r="229" spans="1:21" s="1" customFormat="1" ht="16.5" customHeight="1" hidden="1">
      <c r="A229" s="309" t="s">
        <v>303</v>
      </c>
      <c r="B229" s="310"/>
      <c r="C229" s="311"/>
      <c r="D229" s="312"/>
      <c r="E229" s="311"/>
      <c r="F229" s="312"/>
      <c r="G229" s="311"/>
      <c r="H229" s="312"/>
      <c r="I229" s="311"/>
      <c r="J229" s="312"/>
      <c r="K229" s="311"/>
      <c r="L229" s="312"/>
      <c r="M229" s="311"/>
      <c r="N229" s="313"/>
      <c r="O229" s="314"/>
      <c r="P229" s="310"/>
      <c r="Q229" s="311"/>
      <c r="R229" s="312"/>
      <c r="S229" s="311"/>
      <c r="T229" s="313"/>
      <c r="U229" s="314"/>
    </row>
    <row r="230" spans="1:21" s="15" customFormat="1" ht="16.5" customHeight="1" hidden="1">
      <c r="A230" s="309" t="s">
        <v>304</v>
      </c>
      <c r="B230" s="310"/>
      <c r="C230" s="311"/>
      <c r="D230" s="312"/>
      <c r="E230" s="311"/>
      <c r="F230" s="312"/>
      <c r="G230" s="311"/>
      <c r="H230" s="312"/>
      <c r="I230" s="311"/>
      <c r="J230" s="312"/>
      <c r="K230" s="311"/>
      <c r="L230" s="312"/>
      <c r="M230" s="311"/>
      <c r="N230" s="313"/>
      <c r="O230" s="314"/>
      <c r="P230" s="310"/>
      <c r="Q230" s="311"/>
      <c r="R230" s="312"/>
      <c r="S230" s="311"/>
      <c r="T230" s="313"/>
      <c r="U230" s="314"/>
    </row>
    <row r="231" spans="1:21" s="1" customFormat="1" ht="16.5" customHeight="1" hidden="1">
      <c r="A231" s="309" t="s">
        <v>305</v>
      </c>
      <c r="B231" s="310"/>
      <c r="C231" s="311"/>
      <c r="D231" s="312"/>
      <c r="E231" s="311"/>
      <c r="F231" s="312"/>
      <c r="G231" s="311"/>
      <c r="H231" s="312"/>
      <c r="I231" s="311"/>
      <c r="J231" s="312"/>
      <c r="K231" s="311"/>
      <c r="L231" s="312"/>
      <c r="M231" s="311"/>
      <c r="N231" s="313"/>
      <c r="O231" s="314"/>
      <c r="P231" s="310"/>
      <c r="Q231" s="311"/>
      <c r="R231" s="312"/>
      <c r="S231" s="311"/>
      <c r="T231" s="313"/>
      <c r="U231" s="314"/>
    </row>
    <row r="232" spans="1:21" s="1" customFormat="1" ht="16.5" customHeight="1" hidden="1">
      <c r="A232" s="309" t="s">
        <v>306</v>
      </c>
      <c r="B232" s="310"/>
      <c r="C232" s="311"/>
      <c r="D232" s="312"/>
      <c r="E232" s="311"/>
      <c r="F232" s="312"/>
      <c r="G232" s="311"/>
      <c r="H232" s="312"/>
      <c r="I232" s="311"/>
      <c r="J232" s="312"/>
      <c r="K232" s="311"/>
      <c r="L232" s="312"/>
      <c r="M232" s="311"/>
      <c r="N232" s="313"/>
      <c r="O232" s="314"/>
      <c r="P232" s="310"/>
      <c r="Q232" s="311"/>
      <c r="R232" s="312"/>
      <c r="S232" s="311"/>
      <c r="T232" s="313"/>
      <c r="U232" s="314"/>
    </row>
    <row r="233" spans="1:21" s="1" customFormat="1" ht="16.5" customHeight="1" hidden="1">
      <c r="A233" s="309" t="s">
        <v>307</v>
      </c>
      <c r="B233" s="310"/>
      <c r="C233" s="311"/>
      <c r="D233" s="312"/>
      <c r="E233" s="311"/>
      <c r="F233" s="312"/>
      <c r="G233" s="311"/>
      <c r="H233" s="312"/>
      <c r="I233" s="311"/>
      <c r="J233" s="312"/>
      <c r="K233" s="311"/>
      <c r="L233" s="312"/>
      <c r="M233" s="311"/>
      <c r="N233" s="313"/>
      <c r="O233" s="314"/>
      <c r="P233" s="310"/>
      <c r="Q233" s="311"/>
      <c r="R233" s="312"/>
      <c r="S233" s="311"/>
      <c r="T233" s="313"/>
      <c r="U233" s="314"/>
    </row>
    <row r="234" spans="1:21" s="1" customFormat="1" ht="16.5" customHeight="1" hidden="1">
      <c r="A234" s="309" t="s">
        <v>308</v>
      </c>
      <c r="B234" s="310"/>
      <c r="C234" s="311"/>
      <c r="D234" s="312"/>
      <c r="E234" s="311"/>
      <c r="F234" s="312"/>
      <c r="G234" s="311"/>
      <c r="H234" s="312"/>
      <c r="I234" s="311"/>
      <c r="J234" s="312"/>
      <c r="K234" s="311"/>
      <c r="L234" s="312"/>
      <c r="M234" s="311"/>
      <c r="N234" s="313"/>
      <c r="O234" s="314"/>
      <c r="P234" s="310"/>
      <c r="Q234" s="311"/>
      <c r="R234" s="312"/>
      <c r="S234" s="311"/>
      <c r="T234" s="313"/>
      <c r="U234" s="314"/>
    </row>
    <row r="235" spans="1:21" s="1" customFormat="1" ht="16.5" customHeight="1" hidden="1">
      <c r="A235" s="309" t="s">
        <v>309</v>
      </c>
      <c r="B235" s="310"/>
      <c r="C235" s="311"/>
      <c r="D235" s="312"/>
      <c r="E235" s="311"/>
      <c r="F235" s="312"/>
      <c r="G235" s="311"/>
      <c r="H235" s="312"/>
      <c r="I235" s="311"/>
      <c r="J235" s="312"/>
      <c r="K235" s="311"/>
      <c r="L235" s="312"/>
      <c r="M235" s="311"/>
      <c r="N235" s="313"/>
      <c r="O235" s="314"/>
      <c r="P235" s="310"/>
      <c r="Q235" s="311"/>
      <c r="R235" s="312"/>
      <c r="S235" s="311"/>
      <c r="T235" s="313"/>
      <c r="U235" s="314"/>
    </row>
    <row r="236" spans="1:21" s="1" customFormat="1" ht="16.5" customHeight="1" hidden="1">
      <c r="A236" s="309" t="s">
        <v>310</v>
      </c>
      <c r="B236" s="310"/>
      <c r="C236" s="311"/>
      <c r="D236" s="312"/>
      <c r="E236" s="311"/>
      <c r="F236" s="312"/>
      <c r="G236" s="311"/>
      <c r="H236" s="312"/>
      <c r="I236" s="311"/>
      <c r="J236" s="312"/>
      <c r="K236" s="311"/>
      <c r="L236" s="312"/>
      <c r="M236" s="311"/>
      <c r="N236" s="313"/>
      <c r="O236" s="314"/>
      <c r="P236" s="310"/>
      <c r="Q236" s="311"/>
      <c r="R236" s="312"/>
      <c r="S236" s="311"/>
      <c r="T236" s="313"/>
      <c r="U236" s="314"/>
    </row>
    <row r="237" spans="1:21" s="1" customFormat="1" ht="16.5" customHeight="1" hidden="1">
      <c r="A237" s="309" t="s">
        <v>311</v>
      </c>
      <c r="B237" s="310"/>
      <c r="C237" s="311"/>
      <c r="D237" s="312"/>
      <c r="E237" s="311"/>
      <c r="F237" s="312"/>
      <c r="G237" s="311"/>
      <c r="H237" s="312"/>
      <c r="I237" s="311"/>
      <c r="J237" s="312"/>
      <c r="K237" s="311"/>
      <c r="L237" s="312"/>
      <c r="M237" s="311"/>
      <c r="N237" s="313"/>
      <c r="O237" s="314"/>
      <c r="P237" s="310"/>
      <c r="Q237" s="311"/>
      <c r="R237" s="312"/>
      <c r="S237" s="311"/>
      <c r="T237" s="313"/>
      <c r="U237" s="314"/>
    </row>
    <row r="238" spans="1:21" s="1" customFormat="1" ht="16.5" customHeight="1" hidden="1">
      <c r="A238" s="309" t="s">
        <v>312</v>
      </c>
      <c r="B238" s="310"/>
      <c r="C238" s="311"/>
      <c r="D238" s="312"/>
      <c r="E238" s="311"/>
      <c r="F238" s="312"/>
      <c r="G238" s="311"/>
      <c r="H238" s="312"/>
      <c r="I238" s="311"/>
      <c r="J238" s="312"/>
      <c r="K238" s="311"/>
      <c r="L238" s="312"/>
      <c r="M238" s="311"/>
      <c r="N238" s="313"/>
      <c r="O238" s="314"/>
      <c r="P238" s="310"/>
      <c r="Q238" s="311"/>
      <c r="R238" s="312"/>
      <c r="S238" s="311"/>
      <c r="T238" s="313"/>
      <c r="U238" s="314"/>
    </row>
    <row r="239" spans="1:21" ht="13.5" hidden="1">
      <c r="A239" s="309"/>
      <c r="B239" s="310"/>
      <c r="C239" s="311"/>
      <c r="D239" s="312"/>
      <c r="E239" s="311"/>
      <c r="F239" s="312"/>
      <c r="G239" s="311"/>
      <c r="H239" s="312"/>
      <c r="I239" s="311"/>
      <c r="J239" s="312"/>
      <c r="K239" s="311"/>
      <c r="L239" s="312"/>
      <c r="M239" s="311"/>
      <c r="N239" s="313"/>
      <c r="O239" s="314"/>
      <c r="P239" s="310"/>
      <c r="Q239" s="311"/>
      <c r="R239" s="312"/>
      <c r="S239" s="311"/>
      <c r="T239" s="313"/>
      <c r="U239" s="314"/>
    </row>
    <row r="240" spans="1:21" ht="13.5" hidden="1">
      <c r="A240" s="309"/>
      <c r="B240" s="310"/>
      <c r="C240" s="311"/>
      <c r="D240" s="312"/>
      <c r="E240" s="311"/>
      <c r="F240" s="312"/>
      <c r="G240" s="311"/>
      <c r="H240" s="312"/>
      <c r="I240" s="311"/>
      <c r="J240" s="312"/>
      <c r="K240" s="311"/>
      <c r="L240" s="312"/>
      <c r="M240" s="311"/>
      <c r="N240" s="313"/>
      <c r="O240" s="314"/>
      <c r="P240" s="310"/>
      <c r="Q240" s="311"/>
      <c r="R240" s="312"/>
      <c r="S240" s="311"/>
      <c r="T240" s="313"/>
      <c r="U240" s="314"/>
    </row>
    <row r="241" spans="1:21" ht="13.5" hidden="1">
      <c r="A241" s="309"/>
      <c r="B241" s="310"/>
      <c r="C241" s="311"/>
      <c r="D241" s="312"/>
      <c r="E241" s="311"/>
      <c r="F241" s="312"/>
      <c r="G241" s="311"/>
      <c r="H241" s="312"/>
      <c r="I241" s="311"/>
      <c r="J241" s="312"/>
      <c r="K241" s="311"/>
      <c r="L241" s="312"/>
      <c r="M241" s="311"/>
      <c r="N241" s="313"/>
      <c r="O241" s="314"/>
      <c r="P241" s="310"/>
      <c r="Q241" s="311"/>
      <c r="R241" s="312"/>
      <c r="S241" s="311"/>
      <c r="T241" s="313"/>
      <c r="U241" s="314"/>
    </row>
    <row r="242" spans="1:21" ht="13.5" hidden="1">
      <c r="A242" s="309"/>
      <c r="B242" s="310"/>
      <c r="C242" s="311"/>
      <c r="D242" s="312"/>
      <c r="E242" s="311"/>
      <c r="F242" s="312"/>
      <c r="G242" s="311"/>
      <c r="H242" s="312"/>
      <c r="I242" s="311"/>
      <c r="J242" s="312"/>
      <c r="K242" s="311"/>
      <c r="L242" s="312"/>
      <c r="M242" s="311"/>
      <c r="N242" s="313"/>
      <c r="O242" s="314"/>
      <c r="P242" s="310"/>
      <c r="Q242" s="311"/>
      <c r="R242" s="312"/>
      <c r="S242" s="311"/>
      <c r="T242" s="313"/>
      <c r="U242" s="314"/>
    </row>
    <row r="243" spans="1:21" ht="13.5" hidden="1">
      <c r="A243" s="309"/>
      <c r="B243" s="310"/>
      <c r="C243" s="311"/>
      <c r="D243" s="312"/>
      <c r="E243" s="311"/>
      <c r="F243" s="312"/>
      <c r="G243" s="311"/>
      <c r="H243" s="312"/>
      <c r="I243" s="311"/>
      <c r="J243" s="312"/>
      <c r="K243" s="311"/>
      <c r="L243" s="312"/>
      <c r="M243" s="311"/>
      <c r="N243" s="313"/>
      <c r="O243" s="314"/>
      <c r="P243" s="310"/>
      <c r="Q243" s="311"/>
      <c r="R243" s="312"/>
      <c r="S243" s="311"/>
      <c r="T243" s="313"/>
      <c r="U243" s="314"/>
    </row>
    <row r="244" spans="1:21" ht="13.5" hidden="1">
      <c r="A244" s="309"/>
      <c r="B244" s="310"/>
      <c r="C244" s="311"/>
      <c r="D244" s="312"/>
      <c r="E244" s="311"/>
      <c r="F244" s="312"/>
      <c r="G244" s="311"/>
      <c r="H244" s="312"/>
      <c r="I244" s="311"/>
      <c r="J244" s="312"/>
      <c r="K244" s="311"/>
      <c r="L244" s="312"/>
      <c r="M244" s="311"/>
      <c r="N244" s="313"/>
      <c r="O244" s="314"/>
      <c r="P244" s="310"/>
      <c r="Q244" s="311"/>
      <c r="R244" s="312"/>
      <c r="S244" s="311"/>
      <c r="T244" s="313"/>
      <c r="U244" s="314"/>
    </row>
    <row r="245" spans="1:21" ht="13.5" hidden="1">
      <c r="A245" s="309"/>
      <c r="B245" s="310"/>
      <c r="C245" s="311"/>
      <c r="D245" s="312"/>
      <c r="E245" s="311"/>
      <c r="F245" s="312"/>
      <c r="G245" s="311"/>
      <c r="H245" s="312"/>
      <c r="I245" s="311"/>
      <c r="J245" s="312"/>
      <c r="K245" s="311"/>
      <c r="L245" s="312"/>
      <c r="M245" s="311"/>
      <c r="N245" s="313"/>
      <c r="O245" s="314"/>
      <c r="P245" s="310"/>
      <c r="Q245" s="311"/>
      <c r="R245" s="312"/>
      <c r="S245" s="311"/>
      <c r="T245" s="313"/>
      <c r="U245" s="314"/>
    </row>
    <row r="246" spans="1:21" ht="13.5" hidden="1">
      <c r="A246" s="309"/>
      <c r="B246" s="310"/>
      <c r="C246" s="311"/>
      <c r="D246" s="312"/>
      <c r="E246" s="311"/>
      <c r="F246" s="312"/>
      <c r="G246" s="311"/>
      <c r="H246" s="312"/>
      <c r="I246" s="311"/>
      <c r="J246" s="312"/>
      <c r="K246" s="311"/>
      <c r="L246" s="312"/>
      <c r="M246" s="311"/>
      <c r="N246" s="313"/>
      <c r="O246" s="314"/>
      <c r="P246" s="310"/>
      <c r="Q246" s="311"/>
      <c r="R246" s="312"/>
      <c r="S246" s="311"/>
      <c r="T246" s="313"/>
      <c r="U246" s="314"/>
    </row>
    <row r="247" spans="1:21" ht="13.5" hidden="1">
      <c r="A247" s="309"/>
      <c r="B247" s="310"/>
      <c r="C247" s="311"/>
      <c r="D247" s="312"/>
      <c r="E247" s="311"/>
      <c r="F247" s="312"/>
      <c r="G247" s="311"/>
      <c r="H247" s="312"/>
      <c r="I247" s="311"/>
      <c r="J247" s="312"/>
      <c r="K247" s="311"/>
      <c r="L247" s="312"/>
      <c r="M247" s="311"/>
      <c r="N247" s="313"/>
      <c r="O247" s="314"/>
      <c r="P247" s="310"/>
      <c r="Q247" s="311"/>
      <c r="R247" s="312"/>
      <c r="S247" s="311"/>
      <c r="T247" s="313"/>
      <c r="U247" s="314"/>
    </row>
    <row r="248" spans="1:21" ht="13.5" hidden="1">
      <c r="A248" s="309"/>
      <c r="B248" s="310"/>
      <c r="C248" s="311"/>
      <c r="D248" s="312"/>
      <c r="E248" s="311"/>
      <c r="F248" s="312"/>
      <c r="G248" s="311"/>
      <c r="H248" s="312"/>
      <c r="I248" s="311"/>
      <c r="J248" s="312"/>
      <c r="K248" s="311"/>
      <c r="L248" s="312"/>
      <c r="M248" s="311"/>
      <c r="N248" s="313"/>
      <c r="O248" s="314"/>
      <c r="P248" s="310"/>
      <c r="Q248" s="311"/>
      <c r="R248" s="312"/>
      <c r="S248" s="311"/>
      <c r="T248" s="313"/>
      <c r="U248" s="314"/>
    </row>
    <row r="249" spans="1:21" ht="13.5" hidden="1">
      <c r="A249" s="309"/>
      <c r="B249" s="310"/>
      <c r="C249" s="311"/>
      <c r="D249" s="312"/>
      <c r="E249" s="311"/>
      <c r="F249" s="312"/>
      <c r="G249" s="311"/>
      <c r="H249" s="312"/>
      <c r="I249" s="311"/>
      <c r="J249" s="312"/>
      <c r="K249" s="311"/>
      <c r="L249" s="312"/>
      <c r="M249" s="311"/>
      <c r="N249" s="313"/>
      <c r="O249" s="314"/>
      <c r="P249" s="310"/>
      <c r="Q249" s="311"/>
      <c r="R249" s="312"/>
      <c r="S249" s="311"/>
      <c r="T249" s="313"/>
      <c r="U249" s="314"/>
    </row>
    <row r="250" spans="1:21" ht="13.5" hidden="1">
      <c r="A250" s="309"/>
      <c r="B250" s="310"/>
      <c r="C250" s="311"/>
      <c r="D250" s="312"/>
      <c r="E250" s="311"/>
      <c r="F250" s="312"/>
      <c r="G250" s="311"/>
      <c r="H250" s="312"/>
      <c r="I250" s="311"/>
      <c r="J250" s="312"/>
      <c r="K250" s="311"/>
      <c r="L250" s="312"/>
      <c r="M250" s="311"/>
      <c r="N250" s="313"/>
      <c r="O250" s="314"/>
      <c r="P250" s="310"/>
      <c r="Q250" s="311"/>
      <c r="R250" s="312"/>
      <c r="S250" s="311"/>
      <c r="T250" s="313"/>
      <c r="U250" s="314"/>
    </row>
    <row r="251" spans="1:21" ht="13.5" hidden="1">
      <c r="A251" s="309"/>
      <c r="B251" s="310"/>
      <c r="C251" s="311"/>
      <c r="D251" s="312"/>
      <c r="E251" s="311"/>
      <c r="F251" s="312"/>
      <c r="G251" s="311"/>
      <c r="H251" s="312"/>
      <c r="I251" s="311"/>
      <c r="J251" s="312"/>
      <c r="K251" s="311"/>
      <c r="L251" s="312"/>
      <c r="M251" s="311"/>
      <c r="N251" s="313"/>
      <c r="O251" s="314"/>
      <c r="P251" s="310"/>
      <c r="Q251" s="311"/>
      <c r="R251" s="312"/>
      <c r="S251" s="311"/>
      <c r="T251" s="313"/>
      <c r="U251" s="314"/>
    </row>
    <row r="252" spans="1:21" ht="13.5" hidden="1">
      <c r="A252" s="309"/>
      <c r="B252" s="310"/>
      <c r="C252" s="311"/>
      <c r="D252" s="312"/>
      <c r="E252" s="311"/>
      <c r="F252" s="312"/>
      <c r="G252" s="311"/>
      <c r="H252" s="312"/>
      <c r="I252" s="311"/>
      <c r="J252" s="312"/>
      <c r="K252" s="311"/>
      <c r="L252" s="312"/>
      <c r="M252" s="311"/>
      <c r="N252" s="313"/>
      <c r="O252" s="314"/>
      <c r="P252" s="310"/>
      <c r="Q252" s="311"/>
      <c r="R252" s="312"/>
      <c r="S252" s="311"/>
      <c r="T252" s="313"/>
      <c r="U252" s="314"/>
    </row>
    <row r="253" spans="1:21" ht="13.5" hidden="1">
      <c r="A253" s="309"/>
      <c r="B253" s="310"/>
      <c r="C253" s="311"/>
      <c r="D253" s="312"/>
      <c r="E253" s="311"/>
      <c r="F253" s="312"/>
      <c r="G253" s="311"/>
      <c r="H253" s="312"/>
      <c r="I253" s="311"/>
      <c r="J253" s="312"/>
      <c r="K253" s="311"/>
      <c r="L253" s="312"/>
      <c r="M253" s="311"/>
      <c r="N253" s="313"/>
      <c r="O253" s="314"/>
      <c r="P253" s="310"/>
      <c r="Q253" s="311"/>
      <c r="R253" s="312"/>
      <c r="S253" s="311"/>
      <c r="T253" s="313"/>
      <c r="U253" s="314"/>
    </row>
    <row r="254" spans="1:21" ht="13.5" hidden="1">
      <c r="A254" s="309"/>
      <c r="B254" s="310"/>
      <c r="C254" s="311"/>
      <c r="D254" s="312"/>
      <c r="E254" s="311"/>
      <c r="F254" s="312"/>
      <c r="G254" s="311"/>
      <c r="H254" s="312"/>
      <c r="I254" s="311"/>
      <c r="J254" s="312"/>
      <c r="K254" s="311"/>
      <c r="L254" s="312"/>
      <c r="M254" s="311"/>
      <c r="N254" s="313"/>
      <c r="O254" s="314"/>
      <c r="P254" s="310"/>
      <c r="Q254" s="311"/>
      <c r="R254" s="312"/>
      <c r="S254" s="311"/>
      <c r="T254" s="313"/>
      <c r="U254" s="314"/>
    </row>
    <row r="255" spans="1:21" ht="13.5" hidden="1">
      <c r="A255" s="309"/>
      <c r="B255" s="310"/>
      <c r="C255" s="311"/>
      <c r="D255" s="312"/>
      <c r="E255" s="311"/>
      <c r="F255" s="312"/>
      <c r="G255" s="311"/>
      <c r="H255" s="312"/>
      <c r="I255" s="311"/>
      <c r="J255" s="312"/>
      <c r="K255" s="311"/>
      <c r="L255" s="312"/>
      <c r="M255" s="311"/>
      <c r="N255" s="313"/>
      <c r="O255" s="314"/>
      <c r="P255" s="310"/>
      <c r="Q255" s="311"/>
      <c r="R255" s="312"/>
      <c r="S255" s="311"/>
      <c r="T255" s="313"/>
      <c r="U255" s="314"/>
    </row>
    <row r="256" spans="1:21" ht="13.5" hidden="1">
      <c r="A256" s="309"/>
      <c r="B256" s="310"/>
      <c r="C256" s="311"/>
      <c r="D256" s="312"/>
      <c r="E256" s="311"/>
      <c r="F256" s="312"/>
      <c r="G256" s="311"/>
      <c r="H256" s="312"/>
      <c r="I256" s="311"/>
      <c r="J256" s="312"/>
      <c r="K256" s="311"/>
      <c r="L256" s="312"/>
      <c r="M256" s="311"/>
      <c r="N256" s="313"/>
      <c r="O256" s="314"/>
      <c r="P256" s="310"/>
      <c r="Q256" s="311"/>
      <c r="R256" s="312"/>
      <c r="S256" s="311"/>
      <c r="T256" s="313"/>
      <c r="U256" s="314"/>
    </row>
    <row r="257" spans="1:21" ht="13.5" hidden="1">
      <c r="A257" s="309"/>
      <c r="B257" s="310"/>
      <c r="C257" s="311"/>
      <c r="D257" s="312"/>
      <c r="E257" s="311"/>
      <c r="F257" s="312"/>
      <c r="G257" s="311"/>
      <c r="H257" s="312"/>
      <c r="I257" s="311"/>
      <c r="J257" s="312"/>
      <c r="K257" s="311"/>
      <c r="L257" s="312"/>
      <c r="M257" s="311"/>
      <c r="N257" s="313"/>
      <c r="O257" s="314"/>
      <c r="P257" s="310"/>
      <c r="Q257" s="311"/>
      <c r="R257" s="312"/>
      <c r="S257" s="311"/>
      <c r="T257" s="313"/>
      <c r="U257" s="314"/>
    </row>
    <row r="258" spans="1:21" ht="13.5" hidden="1">
      <c r="A258" s="309"/>
      <c r="B258" s="310"/>
      <c r="C258" s="311"/>
      <c r="D258" s="312"/>
      <c r="E258" s="311"/>
      <c r="F258" s="312"/>
      <c r="G258" s="311"/>
      <c r="H258" s="312"/>
      <c r="I258" s="311"/>
      <c r="J258" s="312"/>
      <c r="K258" s="311"/>
      <c r="L258" s="312"/>
      <c r="M258" s="311"/>
      <c r="N258" s="313"/>
      <c r="O258" s="314"/>
      <c r="P258" s="310"/>
      <c r="Q258" s="311"/>
      <c r="R258" s="312"/>
      <c r="S258" s="311"/>
      <c r="T258" s="313"/>
      <c r="U258" s="314"/>
    </row>
    <row r="259" spans="1:21" ht="13.5" hidden="1">
      <c r="A259" s="309"/>
      <c r="B259" s="310"/>
      <c r="C259" s="311"/>
      <c r="D259" s="312"/>
      <c r="E259" s="311"/>
      <c r="F259" s="312"/>
      <c r="G259" s="311"/>
      <c r="H259" s="312"/>
      <c r="I259" s="311"/>
      <c r="J259" s="312"/>
      <c r="K259" s="311"/>
      <c r="L259" s="312"/>
      <c r="M259" s="311"/>
      <c r="N259" s="313"/>
      <c r="O259" s="314"/>
      <c r="P259" s="310"/>
      <c r="Q259" s="311"/>
      <c r="R259" s="312"/>
      <c r="S259" s="311"/>
      <c r="T259" s="313"/>
      <c r="U259" s="314"/>
    </row>
    <row r="260" spans="1:21" ht="13.5" hidden="1">
      <c r="A260" s="309"/>
      <c r="B260" s="310"/>
      <c r="C260" s="311"/>
      <c r="D260" s="312"/>
      <c r="E260" s="311"/>
      <c r="F260" s="312"/>
      <c r="G260" s="311"/>
      <c r="H260" s="312"/>
      <c r="I260" s="311"/>
      <c r="J260" s="312"/>
      <c r="K260" s="311"/>
      <c r="L260" s="312"/>
      <c r="M260" s="311"/>
      <c r="N260" s="313"/>
      <c r="O260" s="314"/>
      <c r="P260" s="310"/>
      <c r="Q260" s="311"/>
      <c r="R260" s="312"/>
      <c r="S260" s="311"/>
      <c r="T260" s="313"/>
      <c r="U260" s="314"/>
    </row>
    <row r="261" spans="1:21" ht="13.5" hidden="1">
      <c r="A261" s="309"/>
      <c r="B261" s="310"/>
      <c r="C261" s="311"/>
      <c r="D261" s="312"/>
      <c r="E261" s="311"/>
      <c r="F261" s="312"/>
      <c r="G261" s="311"/>
      <c r="H261" s="312"/>
      <c r="I261" s="311"/>
      <c r="J261" s="312"/>
      <c r="K261" s="311"/>
      <c r="L261" s="312"/>
      <c r="M261" s="311"/>
      <c r="N261" s="313"/>
      <c r="O261" s="314"/>
      <c r="P261" s="310"/>
      <c r="Q261" s="311"/>
      <c r="R261" s="312"/>
      <c r="S261" s="311"/>
      <c r="T261" s="313"/>
      <c r="U261" s="314"/>
    </row>
    <row r="262" spans="1:21" ht="13.5" hidden="1">
      <c r="A262" s="309"/>
      <c r="B262" s="310"/>
      <c r="C262" s="311"/>
      <c r="D262" s="312"/>
      <c r="E262" s="311"/>
      <c r="F262" s="312"/>
      <c r="G262" s="311"/>
      <c r="H262" s="312"/>
      <c r="I262" s="311"/>
      <c r="J262" s="312"/>
      <c r="K262" s="311"/>
      <c r="L262" s="312"/>
      <c r="M262" s="311"/>
      <c r="N262" s="313"/>
      <c r="O262" s="314"/>
      <c r="P262" s="310"/>
      <c r="Q262" s="311"/>
      <c r="R262" s="312"/>
      <c r="S262" s="311"/>
      <c r="T262" s="313"/>
      <c r="U262" s="314"/>
    </row>
    <row r="263" spans="1:21" ht="13.5" hidden="1">
      <c r="A263" s="309"/>
      <c r="B263" s="310"/>
      <c r="C263" s="311"/>
      <c r="D263" s="312"/>
      <c r="E263" s="311"/>
      <c r="F263" s="312"/>
      <c r="G263" s="311"/>
      <c r="H263" s="312"/>
      <c r="I263" s="311"/>
      <c r="J263" s="312"/>
      <c r="K263" s="311"/>
      <c r="L263" s="312"/>
      <c r="M263" s="311"/>
      <c r="N263" s="313"/>
      <c r="O263" s="314"/>
      <c r="P263" s="310"/>
      <c r="Q263" s="311"/>
      <c r="R263" s="312"/>
      <c r="S263" s="311"/>
      <c r="T263" s="313"/>
      <c r="U263" s="314"/>
    </row>
    <row r="264" spans="1:21" ht="13.5" hidden="1">
      <c r="A264" s="309"/>
      <c r="B264" s="310"/>
      <c r="C264" s="311"/>
      <c r="D264" s="312"/>
      <c r="E264" s="311"/>
      <c r="F264" s="312"/>
      <c r="G264" s="311"/>
      <c r="H264" s="312"/>
      <c r="I264" s="311"/>
      <c r="J264" s="312"/>
      <c r="K264" s="311"/>
      <c r="L264" s="312"/>
      <c r="M264" s="311"/>
      <c r="N264" s="313"/>
      <c r="O264" s="314"/>
      <c r="P264" s="310"/>
      <c r="Q264" s="311"/>
      <c r="R264" s="312"/>
      <c r="S264" s="311"/>
      <c r="T264" s="313"/>
      <c r="U264" s="314"/>
    </row>
    <row r="265" spans="1:21" ht="13.5" hidden="1">
      <c r="A265" s="309"/>
      <c r="B265" s="310"/>
      <c r="C265" s="311"/>
      <c r="D265" s="312"/>
      <c r="E265" s="311"/>
      <c r="F265" s="312"/>
      <c r="G265" s="311"/>
      <c r="H265" s="312"/>
      <c r="I265" s="311"/>
      <c r="J265" s="312"/>
      <c r="K265" s="311"/>
      <c r="L265" s="312"/>
      <c r="M265" s="311"/>
      <c r="N265" s="313"/>
      <c r="O265" s="314"/>
      <c r="P265" s="310"/>
      <c r="Q265" s="311"/>
      <c r="R265" s="312"/>
      <c r="S265" s="311"/>
      <c r="T265" s="313"/>
      <c r="U265" s="314"/>
    </row>
    <row r="266" spans="1:21" ht="13.5" hidden="1">
      <c r="A266" s="309"/>
      <c r="B266" s="310"/>
      <c r="C266" s="311"/>
      <c r="D266" s="312"/>
      <c r="E266" s="311"/>
      <c r="F266" s="312"/>
      <c r="G266" s="311"/>
      <c r="H266" s="312"/>
      <c r="I266" s="311"/>
      <c r="J266" s="312"/>
      <c r="K266" s="311"/>
      <c r="L266" s="312"/>
      <c r="M266" s="311"/>
      <c r="N266" s="313"/>
      <c r="O266" s="314"/>
      <c r="P266" s="310"/>
      <c r="Q266" s="311"/>
      <c r="R266" s="312"/>
      <c r="S266" s="311"/>
      <c r="T266" s="313"/>
      <c r="U266" s="314"/>
    </row>
    <row r="267" spans="1:21" ht="13.5" hidden="1">
      <c r="A267" s="309"/>
      <c r="B267" s="310"/>
      <c r="C267" s="311"/>
      <c r="D267" s="312"/>
      <c r="E267" s="311"/>
      <c r="F267" s="312"/>
      <c r="G267" s="311"/>
      <c r="H267" s="312"/>
      <c r="I267" s="311"/>
      <c r="J267" s="312"/>
      <c r="K267" s="311"/>
      <c r="L267" s="312"/>
      <c r="M267" s="311"/>
      <c r="N267" s="313"/>
      <c r="O267" s="314"/>
      <c r="P267" s="310"/>
      <c r="Q267" s="311"/>
      <c r="R267" s="312"/>
      <c r="S267" s="311"/>
      <c r="T267" s="313"/>
      <c r="U267" s="314"/>
    </row>
    <row r="268" spans="1:21" ht="13.5" hidden="1">
      <c r="A268" s="309"/>
      <c r="B268" s="310"/>
      <c r="C268" s="311"/>
      <c r="D268" s="312"/>
      <c r="E268" s="311"/>
      <c r="F268" s="312"/>
      <c r="G268" s="311"/>
      <c r="H268" s="312"/>
      <c r="I268" s="311"/>
      <c r="J268" s="312"/>
      <c r="K268" s="311"/>
      <c r="L268" s="312"/>
      <c r="M268" s="311"/>
      <c r="N268" s="313"/>
      <c r="O268" s="314"/>
      <c r="P268" s="310"/>
      <c r="Q268" s="311"/>
      <c r="R268" s="312"/>
      <c r="S268" s="311"/>
      <c r="T268" s="313"/>
      <c r="U268" s="314"/>
    </row>
    <row r="269" spans="1:21" ht="13.5" hidden="1">
      <c r="A269" s="309"/>
      <c r="B269" s="310"/>
      <c r="C269" s="311"/>
      <c r="D269" s="312"/>
      <c r="E269" s="311"/>
      <c r="F269" s="312"/>
      <c r="G269" s="311"/>
      <c r="H269" s="312"/>
      <c r="I269" s="311"/>
      <c r="J269" s="312"/>
      <c r="K269" s="311"/>
      <c r="L269" s="312"/>
      <c r="M269" s="311"/>
      <c r="N269" s="313"/>
      <c r="O269" s="314"/>
      <c r="P269" s="310"/>
      <c r="Q269" s="311"/>
      <c r="R269" s="312"/>
      <c r="S269" s="311"/>
      <c r="T269" s="313"/>
      <c r="U269" s="314"/>
    </row>
    <row r="270" spans="1:21" ht="13.5" hidden="1">
      <c r="A270" s="309"/>
      <c r="B270" s="310"/>
      <c r="C270" s="311"/>
      <c r="D270" s="312"/>
      <c r="E270" s="311"/>
      <c r="F270" s="312"/>
      <c r="G270" s="311"/>
      <c r="H270" s="312"/>
      <c r="I270" s="311"/>
      <c r="J270" s="312"/>
      <c r="K270" s="311"/>
      <c r="L270" s="312"/>
      <c r="M270" s="311"/>
      <c r="N270" s="313"/>
      <c r="O270" s="314"/>
      <c r="P270" s="310"/>
      <c r="Q270" s="311"/>
      <c r="R270" s="312"/>
      <c r="S270" s="311"/>
      <c r="T270" s="313"/>
      <c r="U270" s="314"/>
    </row>
    <row r="271" spans="1:21" ht="13.5" hidden="1">
      <c r="A271" s="309"/>
      <c r="B271" s="310"/>
      <c r="C271" s="311"/>
      <c r="D271" s="312"/>
      <c r="E271" s="311"/>
      <c r="F271" s="312"/>
      <c r="G271" s="311"/>
      <c r="H271" s="312"/>
      <c r="I271" s="311"/>
      <c r="J271" s="312"/>
      <c r="K271" s="311"/>
      <c r="L271" s="312"/>
      <c r="M271" s="311"/>
      <c r="N271" s="313"/>
      <c r="O271" s="314"/>
      <c r="P271" s="310"/>
      <c r="Q271" s="311"/>
      <c r="R271" s="312"/>
      <c r="S271" s="311"/>
      <c r="T271" s="313"/>
      <c r="U271" s="314"/>
    </row>
    <row r="272" ht="14.25" thickTop="1"/>
  </sheetData>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pageSetUpPr fitToPage="1"/>
  </sheetPr>
  <dimension ref="A2:O53"/>
  <sheetViews>
    <sheetView view="pageBreakPreview" zoomScale="60" workbookViewId="0" topLeftCell="A1">
      <selection activeCell="L31" sqref="L3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63" t="s">
        <v>203</v>
      </c>
      <c r="B2" s="164"/>
      <c r="C2" s="164"/>
      <c r="D2" s="164"/>
      <c r="E2" s="247"/>
      <c r="F2" s="247"/>
      <c r="G2" s="247"/>
      <c r="H2" s="247"/>
      <c r="I2" s="247"/>
      <c r="J2" s="247"/>
      <c r="K2" s="247"/>
      <c r="L2" s="247"/>
      <c r="M2" s="247"/>
      <c r="N2" s="247"/>
    </row>
    <row r="5" ht="14.25" thickBot="1"/>
    <row r="6" spans="1:14" s="15" customFormat="1" ht="14.25" customHeight="1">
      <c r="A6" s="84" t="s">
        <v>78</v>
      </c>
      <c r="B6" s="621" t="s">
        <v>79</v>
      </c>
      <c r="C6" s="622"/>
      <c r="D6" s="85" t="s">
        <v>80</v>
      </c>
      <c r="E6" s="86" t="s">
        <v>81</v>
      </c>
      <c r="F6" s="86" t="s">
        <v>82</v>
      </c>
      <c r="G6" s="86" t="s">
        <v>80</v>
      </c>
      <c r="H6" s="86" t="s">
        <v>83</v>
      </c>
      <c r="I6" s="86" t="s">
        <v>84</v>
      </c>
      <c r="J6" s="86" t="s">
        <v>83</v>
      </c>
      <c r="K6" s="86" t="s">
        <v>85</v>
      </c>
      <c r="L6" s="86" t="s">
        <v>86</v>
      </c>
      <c r="M6" s="87" t="s">
        <v>87</v>
      </c>
      <c r="N6" s="88" t="s">
        <v>88</v>
      </c>
    </row>
    <row r="7" spans="1:14" s="15" customFormat="1" ht="14.25" customHeight="1">
      <c r="A7" s="89"/>
      <c r="B7" s="623"/>
      <c r="C7" s="624"/>
      <c r="D7" s="49" t="s">
        <v>89</v>
      </c>
      <c r="E7" s="236"/>
      <c r="F7" s="236"/>
      <c r="G7" s="236"/>
      <c r="H7" s="236"/>
      <c r="I7" s="236"/>
      <c r="J7" s="236"/>
      <c r="K7" s="236"/>
      <c r="L7" s="236"/>
      <c r="M7" s="237"/>
      <c r="N7" s="90" t="s">
        <v>90</v>
      </c>
    </row>
    <row r="8" spans="1:15" s="15" customFormat="1" ht="14.25" customHeight="1" thickBot="1">
      <c r="A8" s="238" t="s">
        <v>91</v>
      </c>
      <c r="B8" s="625"/>
      <c r="C8" s="626"/>
      <c r="D8" s="91" t="s">
        <v>92</v>
      </c>
      <c r="E8" s="92" t="s">
        <v>80</v>
      </c>
      <c r="F8" s="92" t="s">
        <v>81</v>
      </c>
      <c r="G8" s="92" t="s">
        <v>93</v>
      </c>
      <c r="H8" s="92" t="s">
        <v>94</v>
      </c>
      <c r="I8" s="92" t="s">
        <v>95</v>
      </c>
      <c r="J8" s="92" t="s">
        <v>90</v>
      </c>
      <c r="K8" s="92" t="s">
        <v>90</v>
      </c>
      <c r="L8" s="92" t="s">
        <v>96</v>
      </c>
      <c r="M8" s="93" t="s">
        <v>97</v>
      </c>
      <c r="N8" s="94" t="s">
        <v>98</v>
      </c>
      <c r="O8" s="15" t="s">
        <v>99</v>
      </c>
    </row>
    <row r="9" spans="1:14" ht="13.5">
      <c r="A9" s="95"/>
      <c r="B9" s="627" t="s">
        <v>100</v>
      </c>
      <c r="C9" s="293" t="str">
        <f>'表紙'!P6&amp;"年"&amp;'表紙'!U6&amp;"月"</f>
        <v>4年7月</v>
      </c>
      <c r="D9" s="234">
        <v>0.886917960088692</v>
      </c>
      <c r="E9" s="367">
        <v>0</v>
      </c>
      <c r="F9" s="368">
        <v>0</v>
      </c>
      <c r="G9" s="367">
        <v>10</v>
      </c>
      <c r="H9" s="367">
        <v>0</v>
      </c>
      <c r="I9" s="367">
        <v>0</v>
      </c>
      <c r="J9" s="367">
        <v>3.2258064516129</v>
      </c>
      <c r="K9" s="367">
        <v>0</v>
      </c>
      <c r="L9" s="367">
        <v>4.16666666666667</v>
      </c>
      <c r="M9" s="367">
        <v>0</v>
      </c>
      <c r="N9" s="61">
        <v>0.893921334922527</v>
      </c>
    </row>
    <row r="10" spans="1:14" ht="13.5">
      <c r="A10" s="95" t="s">
        <v>201</v>
      </c>
      <c r="B10" s="611" t="s">
        <v>101</v>
      </c>
      <c r="C10" s="294" t="str">
        <f>'表紙'!P6-1&amp;"年"&amp;'表紙'!U6&amp;"月"</f>
        <v>3年7月</v>
      </c>
      <c r="D10" s="369">
        <v>-2.60869565217391</v>
      </c>
      <c r="E10" s="370">
        <v>0</v>
      </c>
      <c r="F10" s="371">
        <v>0</v>
      </c>
      <c r="G10" s="370">
        <v>2.1505376344086</v>
      </c>
      <c r="H10" s="370">
        <v>0.986842105263158</v>
      </c>
      <c r="I10" s="370">
        <v>0</v>
      </c>
      <c r="J10" s="370">
        <v>-0.917431192660551</v>
      </c>
      <c r="K10" s="370">
        <v>0</v>
      </c>
      <c r="L10" s="370">
        <v>6.89655172413793</v>
      </c>
      <c r="M10" s="370">
        <v>0.705882352941177</v>
      </c>
      <c r="N10" s="96">
        <v>-0.134649910233393</v>
      </c>
    </row>
    <row r="11" spans="1:14" ht="13.5">
      <c r="A11" s="95" t="s">
        <v>102</v>
      </c>
      <c r="B11" s="97" t="s">
        <v>103</v>
      </c>
      <c r="C11" s="293" t="str">
        <f>'地域別'!K32&amp;"月見通し"</f>
        <v>9月見通し</v>
      </c>
      <c r="D11" s="372" t="s">
        <v>163</v>
      </c>
      <c r="E11" s="368" t="s">
        <v>163</v>
      </c>
      <c r="F11" s="368" t="s">
        <v>163</v>
      </c>
      <c r="G11" s="368" t="s">
        <v>163</v>
      </c>
      <c r="H11" s="368" t="s">
        <v>163</v>
      </c>
      <c r="I11" s="368" t="s">
        <v>163</v>
      </c>
      <c r="J11" s="368" t="s">
        <v>163</v>
      </c>
      <c r="K11" s="368" t="s">
        <v>163</v>
      </c>
      <c r="L11" s="368" t="s">
        <v>163</v>
      </c>
      <c r="M11" s="368" t="s">
        <v>163</v>
      </c>
      <c r="N11" s="62" t="s">
        <v>163</v>
      </c>
    </row>
    <row r="12" spans="1:14" ht="13.5">
      <c r="A12" s="98"/>
      <c r="B12" s="97" t="s">
        <v>104</v>
      </c>
      <c r="C12" s="295" t="str">
        <f>'地域別'!AA32&amp;"月見通し"</f>
        <v>10月見通し</v>
      </c>
      <c r="D12" s="373" t="s">
        <v>163</v>
      </c>
      <c r="E12" s="374" t="s">
        <v>163</v>
      </c>
      <c r="F12" s="374" t="s">
        <v>163</v>
      </c>
      <c r="G12" s="374" t="s">
        <v>163</v>
      </c>
      <c r="H12" s="374" t="s">
        <v>163</v>
      </c>
      <c r="I12" s="374" t="s">
        <v>163</v>
      </c>
      <c r="J12" s="374" t="s">
        <v>163</v>
      </c>
      <c r="K12" s="374" t="s">
        <v>163</v>
      </c>
      <c r="L12" s="374" t="s">
        <v>163</v>
      </c>
      <c r="M12" s="374" t="s">
        <v>163</v>
      </c>
      <c r="N12" s="100" t="s">
        <v>163</v>
      </c>
    </row>
    <row r="13" spans="1:14" ht="13.5">
      <c r="A13" s="101"/>
      <c r="B13" s="610" t="s">
        <v>100</v>
      </c>
      <c r="C13" s="278" t="str">
        <f>C9</f>
        <v>4年7月</v>
      </c>
      <c r="D13" s="234">
        <v>10.4790419161677</v>
      </c>
      <c r="E13" s="367">
        <v>0</v>
      </c>
      <c r="F13" s="368">
        <v>3.84615384615385</v>
      </c>
      <c r="G13" s="367">
        <v>0</v>
      </c>
      <c r="H13" s="367">
        <v>0</v>
      </c>
      <c r="I13" s="367">
        <v>1.31578947368421</v>
      </c>
      <c r="J13" s="367">
        <v>0</v>
      </c>
      <c r="K13" s="367">
        <v>0</v>
      </c>
      <c r="L13" s="367">
        <v>6.28571428571429</v>
      </c>
      <c r="M13" s="367">
        <v>0</v>
      </c>
      <c r="N13" s="61">
        <v>4.11970462495142</v>
      </c>
    </row>
    <row r="14" spans="1:14" ht="13.5">
      <c r="A14" s="95" t="s">
        <v>201</v>
      </c>
      <c r="B14" s="611" t="s">
        <v>101</v>
      </c>
      <c r="C14" s="279" t="str">
        <f>C10</f>
        <v>3年7月</v>
      </c>
      <c r="D14" s="369">
        <v>0</v>
      </c>
      <c r="E14" s="370">
        <v>0</v>
      </c>
      <c r="F14" s="371">
        <v>-2.31839258114374</v>
      </c>
      <c r="G14" s="370">
        <v>0</v>
      </c>
      <c r="H14" s="370">
        <v>0</v>
      </c>
      <c r="I14" s="370">
        <v>0</v>
      </c>
      <c r="J14" s="370">
        <v>0</v>
      </c>
      <c r="K14" s="370">
        <v>0</v>
      </c>
      <c r="L14" s="370">
        <v>0.588235294117647</v>
      </c>
      <c r="M14" s="370">
        <v>0</v>
      </c>
      <c r="N14" s="96">
        <v>-0.997150997150997</v>
      </c>
    </row>
    <row r="15" spans="1:14" ht="13.5">
      <c r="A15" s="95" t="s">
        <v>105</v>
      </c>
      <c r="B15" s="97" t="s">
        <v>103</v>
      </c>
      <c r="C15" s="278" t="str">
        <f>C11</f>
        <v>9月見通し</v>
      </c>
      <c r="D15" s="372" t="s">
        <v>327</v>
      </c>
      <c r="E15" s="368" t="s">
        <v>163</v>
      </c>
      <c r="F15" s="368" t="s">
        <v>163</v>
      </c>
      <c r="G15" s="375" t="s">
        <v>163</v>
      </c>
      <c r="H15" s="375" t="s">
        <v>163</v>
      </c>
      <c r="I15" s="375" t="s">
        <v>163</v>
      </c>
      <c r="J15" s="375" t="s">
        <v>163</v>
      </c>
      <c r="K15" s="368" t="s">
        <v>163</v>
      </c>
      <c r="L15" s="368" t="s">
        <v>163</v>
      </c>
      <c r="M15" s="368" t="s">
        <v>163</v>
      </c>
      <c r="N15" s="62" t="s">
        <v>163</v>
      </c>
    </row>
    <row r="16" spans="1:14" ht="13.5">
      <c r="A16" s="98"/>
      <c r="B16" s="99" t="s">
        <v>104</v>
      </c>
      <c r="C16" s="280" t="str">
        <f>C12</f>
        <v>10月見通し</v>
      </c>
      <c r="D16" s="373" t="s">
        <v>327</v>
      </c>
      <c r="E16" s="374" t="s">
        <v>163</v>
      </c>
      <c r="F16" s="374" t="s">
        <v>163</v>
      </c>
      <c r="G16" s="374" t="s">
        <v>163</v>
      </c>
      <c r="H16" s="374" t="s">
        <v>163</v>
      </c>
      <c r="I16" s="374" t="s">
        <v>163</v>
      </c>
      <c r="J16" s="374" t="s">
        <v>163</v>
      </c>
      <c r="K16" s="374" t="s">
        <v>163</v>
      </c>
      <c r="L16" s="374" t="s">
        <v>163</v>
      </c>
      <c r="M16" s="374" t="s">
        <v>163</v>
      </c>
      <c r="N16" s="100" t="s">
        <v>163</v>
      </c>
    </row>
    <row r="17" spans="1:14" ht="13.5">
      <c r="A17" s="615" t="s">
        <v>202</v>
      </c>
      <c r="B17" s="610" t="s">
        <v>100</v>
      </c>
      <c r="C17" s="293" t="str">
        <f aca="true" t="shared" si="0" ref="C17:C48">C13</f>
        <v>4年7月</v>
      </c>
      <c r="D17" s="234">
        <v>0</v>
      </c>
      <c r="E17" s="367">
        <v>11.4285714285714</v>
      </c>
      <c r="F17" s="368">
        <v>0</v>
      </c>
      <c r="G17" s="367">
        <v>0</v>
      </c>
      <c r="H17" s="367">
        <v>0</v>
      </c>
      <c r="I17" s="367">
        <v>0</v>
      </c>
      <c r="J17" s="367">
        <v>0</v>
      </c>
      <c r="K17" s="367">
        <v>0</v>
      </c>
      <c r="L17" s="367">
        <v>7.57575757575758</v>
      </c>
      <c r="M17" s="367">
        <v>0</v>
      </c>
      <c r="N17" s="61">
        <v>1.71052631578947</v>
      </c>
    </row>
    <row r="18" spans="1:14" ht="13.5">
      <c r="A18" s="608"/>
      <c r="B18" s="611" t="s">
        <v>101</v>
      </c>
      <c r="C18" s="294" t="str">
        <f t="shared" si="0"/>
        <v>3年7月</v>
      </c>
      <c r="D18" s="369">
        <v>-4.98220640569395</v>
      </c>
      <c r="E18" s="370">
        <v>2.8169014084507</v>
      </c>
      <c r="F18" s="371">
        <v>2.22222222222222</v>
      </c>
      <c r="G18" s="370">
        <v>0</v>
      </c>
      <c r="H18" s="370">
        <v>0</v>
      </c>
      <c r="I18" s="370">
        <v>0</v>
      </c>
      <c r="J18" s="370">
        <v>4.34782608695652</v>
      </c>
      <c r="K18" s="370">
        <v>0</v>
      </c>
      <c r="L18" s="370">
        <v>-1.41509433962264</v>
      </c>
      <c r="M18" s="370">
        <v>0</v>
      </c>
      <c r="N18" s="96">
        <v>-0.462249614791988</v>
      </c>
    </row>
    <row r="19" spans="1:14" ht="13.5">
      <c r="A19" s="608"/>
      <c r="B19" s="97" t="s">
        <v>103</v>
      </c>
      <c r="C19" s="293" t="str">
        <f t="shared" si="0"/>
        <v>9月見通し</v>
      </c>
      <c r="D19" s="239" t="s">
        <v>163</v>
      </c>
      <c r="E19" s="368" t="s">
        <v>163</v>
      </c>
      <c r="F19" s="368" t="s">
        <v>163</v>
      </c>
      <c r="G19" s="375" t="s">
        <v>163</v>
      </c>
      <c r="H19" s="375" t="s">
        <v>163</v>
      </c>
      <c r="I19" s="375" t="s">
        <v>163</v>
      </c>
      <c r="J19" s="375" t="s">
        <v>163</v>
      </c>
      <c r="K19" s="375" t="s">
        <v>163</v>
      </c>
      <c r="L19" s="368" t="s">
        <v>163</v>
      </c>
      <c r="M19" s="368" t="s">
        <v>163</v>
      </c>
      <c r="N19" s="62" t="s">
        <v>163</v>
      </c>
    </row>
    <row r="20" spans="1:14" ht="13.5">
      <c r="A20" s="609"/>
      <c r="B20" s="99" t="s">
        <v>104</v>
      </c>
      <c r="C20" s="295" t="str">
        <f t="shared" si="0"/>
        <v>10月見通し</v>
      </c>
      <c r="D20" s="373" t="s">
        <v>163</v>
      </c>
      <c r="E20" s="374" t="s">
        <v>163</v>
      </c>
      <c r="F20" s="374" t="s">
        <v>163</v>
      </c>
      <c r="G20" s="374" t="s">
        <v>163</v>
      </c>
      <c r="H20" s="374" t="s">
        <v>163</v>
      </c>
      <c r="I20" s="374" t="s">
        <v>163</v>
      </c>
      <c r="J20" s="374" t="s">
        <v>163</v>
      </c>
      <c r="K20" s="374" t="s">
        <v>163</v>
      </c>
      <c r="L20" s="374" t="s">
        <v>163</v>
      </c>
      <c r="M20" s="374" t="s">
        <v>163</v>
      </c>
      <c r="N20" s="100" t="s">
        <v>163</v>
      </c>
    </row>
    <row r="21" spans="1:14" ht="13.5">
      <c r="A21" s="615" t="s">
        <v>106</v>
      </c>
      <c r="B21" s="610" t="s">
        <v>100</v>
      </c>
      <c r="C21" s="293" t="str">
        <f t="shared" si="0"/>
        <v>4年7月</v>
      </c>
      <c r="D21" s="234">
        <v>1.28654970760234</v>
      </c>
      <c r="E21" s="367">
        <v>3.47985347985348</v>
      </c>
      <c r="F21" s="368">
        <v>0.970047651463581</v>
      </c>
      <c r="G21" s="367">
        <v>2.30769230769231</v>
      </c>
      <c r="H21" s="367">
        <v>2.3121387283237</v>
      </c>
      <c r="I21" s="367">
        <v>0.50761421319797</v>
      </c>
      <c r="J21" s="367">
        <v>1.58730158730159</v>
      </c>
      <c r="K21" s="367">
        <v>0</v>
      </c>
      <c r="L21" s="367">
        <v>0</v>
      </c>
      <c r="M21" s="367">
        <v>0</v>
      </c>
      <c r="N21" s="61">
        <v>1.18730312575721</v>
      </c>
    </row>
    <row r="22" spans="1:15" ht="13.5">
      <c r="A22" s="608"/>
      <c r="B22" s="611" t="s">
        <v>101</v>
      </c>
      <c r="C22" s="294" t="str">
        <f t="shared" si="0"/>
        <v>3年7月</v>
      </c>
      <c r="D22" s="369">
        <v>2.26586102719033</v>
      </c>
      <c r="E22" s="370">
        <v>0</v>
      </c>
      <c r="F22" s="371">
        <v>-0.525827404887102</v>
      </c>
      <c r="G22" s="370">
        <v>2.41545893719807</v>
      </c>
      <c r="H22" s="370">
        <v>0</v>
      </c>
      <c r="I22" s="370">
        <v>0.588235294117647</v>
      </c>
      <c r="J22" s="370">
        <v>-0.72463768115942</v>
      </c>
      <c r="K22" s="370">
        <v>0</v>
      </c>
      <c r="L22" s="370">
        <v>4.26136363636364</v>
      </c>
      <c r="M22" s="370">
        <v>0</v>
      </c>
      <c r="N22" s="96">
        <v>0.337457817772778</v>
      </c>
      <c r="O22" s="234"/>
    </row>
    <row r="23" spans="1:14" ht="13.5">
      <c r="A23" s="608"/>
      <c r="B23" s="97" t="s">
        <v>103</v>
      </c>
      <c r="C23" s="293" t="str">
        <f t="shared" si="0"/>
        <v>9月見通し</v>
      </c>
      <c r="D23" s="239" t="s">
        <v>163</v>
      </c>
      <c r="E23" s="368" t="s">
        <v>163</v>
      </c>
      <c r="F23" s="368" t="s">
        <v>163</v>
      </c>
      <c r="G23" s="368" t="s">
        <v>163</v>
      </c>
      <c r="H23" s="368" t="s">
        <v>163</v>
      </c>
      <c r="I23" s="368" t="s">
        <v>163</v>
      </c>
      <c r="J23" s="368" t="s">
        <v>163</v>
      </c>
      <c r="K23" s="368" t="s">
        <v>163</v>
      </c>
      <c r="L23" s="368" t="s">
        <v>163</v>
      </c>
      <c r="M23" s="368" t="s">
        <v>163</v>
      </c>
      <c r="N23" s="62" t="s">
        <v>163</v>
      </c>
    </row>
    <row r="24" spans="1:14" ht="13.5">
      <c r="A24" s="609"/>
      <c r="B24" s="99" t="s">
        <v>104</v>
      </c>
      <c r="C24" s="295" t="str">
        <f t="shared" si="0"/>
        <v>10月見通し</v>
      </c>
      <c r="D24" s="376" t="s">
        <v>163</v>
      </c>
      <c r="E24" s="374" t="s">
        <v>163</v>
      </c>
      <c r="F24" s="374" t="s">
        <v>163</v>
      </c>
      <c r="G24" s="374" t="s">
        <v>163</v>
      </c>
      <c r="H24" s="374" t="s">
        <v>163</v>
      </c>
      <c r="I24" s="374" t="s">
        <v>163</v>
      </c>
      <c r="J24" s="374" t="s">
        <v>163</v>
      </c>
      <c r="K24" s="374" t="s">
        <v>163</v>
      </c>
      <c r="L24" s="374" t="s">
        <v>163</v>
      </c>
      <c r="M24" s="374" t="s">
        <v>163</v>
      </c>
      <c r="N24" s="100" t="s">
        <v>163</v>
      </c>
    </row>
    <row r="25" spans="1:14" ht="13.5">
      <c r="A25" s="101"/>
      <c r="B25" s="610" t="s">
        <v>100</v>
      </c>
      <c r="C25" s="293" t="str">
        <f t="shared" si="0"/>
        <v>4年7月</v>
      </c>
      <c r="D25" s="234">
        <v>0</v>
      </c>
      <c r="E25" s="367">
        <v>0</v>
      </c>
      <c r="F25" s="368">
        <v>1.45278450363196</v>
      </c>
      <c r="G25" s="367">
        <v>-4.54545454545455</v>
      </c>
      <c r="H25" s="367">
        <v>0</v>
      </c>
      <c r="I25" s="367">
        <v>0</v>
      </c>
      <c r="J25" s="367">
        <v>4.76190476190476</v>
      </c>
      <c r="K25" s="367">
        <v>0</v>
      </c>
      <c r="L25" s="367">
        <v>0</v>
      </c>
      <c r="M25" s="367">
        <v>0</v>
      </c>
      <c r="N25" s="61">
        <v>0.844390832328106</v>
      </c>
    </row>
    <row r="26" spans="1:14" ht="13.5">
      <c r="A26" s="95" t="s">
        <v>107</v>
      </c>
      <c r="B26" s="611" t="s">
        <v>101</v>
      </c>
      <c r="C26" s="294" t="str">
        <f t="shared" si="0"/>
        <v>3年7月</v>
      </c>
      <c r="D26" s="369">
        <v>1.88172043010753</v>
      </c>
      <c r="E26" s="370">
        <v>0</v>
      </c>
      <c r="F26" s="371">
        <v>-0.802139037433155</v>
      </c>
      <c r="G26" s="370">
        <v>1.96078431372549</v>
      </c>
      <c r="H26" s="370">
        <v>0</v>
      </c>
      <c r="I26" s="370">
        <v>2.7027027027027</v>
      </c>
      <c r="J26" s="370">
        <v>0</v>
      </c>
      <c r="K26" s="370">
        <v>0</v>
      </c>
      <c r="L26" s="370">
        <v>0</v>
      </c>
      <c r="M26" s="370">
        <v>0</v>
      </c>
      <c r="N26" s="96">
        <v>0.634057971014493</v>
      </c>
    </row>
    <row r="27" spans="1:14" ht="13.5">
      <c r="A27" s="95" t="s">
        <v>102</v>
      </c>
      <c r="B27" s="97" t="s">
        <v>103</v>
      </c>
      <c r="C27" s="293" t="str">
        <f t="shared" si="0"/>
        <v>9月見通し</v>
      </c>
      <c r="D27" s="239" t="s">
        <v>163</v>
      </c>
      <c r="E27" s="368" t="s">
        <v>163</v>
      </c>
      <c r="F27" s="368" t="s">
        <v>163</v>
      </c>
      <c r="G27" s="368" t="s">
        <v>163</v>
      </c>
      <c r="H27" s="368" t="s">
        <v>163</v>
      </c>
      <c r="I27" s="368" t="s">
        <v>163</v>
      </c>
      <c r="J27" s="368" t="s">
        <v>163</v>
      </c>
      <c r="K27" s="368" t="s">
        <v>163</v>
      </c>
      <c r="L27" s="368" t="s">
        <v>163</v>
      </c>
      <c r="M27" s="368" t="s">
        <v>163</v>
      </c>
      <c r="N27" s="62" t="s">
        <v>163</v>
      </c>
    </row>
    <row r="28" spans="1:14" ht="13.5">
      <c r="A28" s="98"/>
      <c r="B28" s="99" t="s">
        <v>104</v>
      </c>
      <c r="C28" s="295" t="str">
        <f t="shared" si="0"/>
        <v>10月見通し</v>
      </c>
      <c r="D28" s="376" t="s">
        <v>163</v>
      </c>
      <c r="E28" s="374" t="s">
        <v>163</v>
      </c>
      <c r="F28" s="374" t="s">
        <v>163</v>
      </c>
      <c r="G28" s="374" t="s">
        <v>327</v>
      </c>
      <c r="H28" s="374" t="s">
        <v>163</v>
      </c>
      <c r="I28" s="374" t="s">
        <v>163</v>
      </c>
      <c r="J28" s="374" t="s">
        <v>163</v>
      </c>
      <c r="K28" s="374" t="s">
        <v>163</v>
      </c>
      <c r="L28" s="374" t="s">
        <v>163</v>
      </c>
      <c r="M28" s="374" t="s">
        <v>163</v>
      </c>
      <c r="N28" s="100" t="s">
        <v>163</v>
      </c>
    </row>
    <row r="29" spans="1:14" ht="13.5">
      <c r="A29" s="101"/>
      <c r="B29" s="610" t="s">
        <v>100</v>
      </c>
      <c r="C29" s="293" t="str">
        <f t="shared" si="0"/>
        <v>4年7月</v>
      </c>
      <c r="D29" s="234">
        <v>0</v>
      </c>
      <c r="E29" s="367">
        <v>0</v>
      </c>
      <c r="F29" s="368">
        <v>1.47446024223275</v>
      </c>
      <c r="G29" s="367">
        <v>-2.12765957446809</v>
      </c>
      <c r="H29" s="367">
        <v>0</v>
      </c>
      <c r="I29" s="367">
        <v>5.10204081632653</v>
      </c>
      <c r="J29" s="367">
        <v>0</v>
      </c>
      <c r="K29" s="367">
        <v>0</v>
      </c>
      <c r="L29" s="367">
        <v>0</v>
      </c>
      <c r="M29" s="367">
        <v>0</v>
      </c>
      <c r="N29" s="61">
        <v>1.11671469740634</v>
      </c>
    </row>
    <row r="30" spans="1:14" ht="13.5">
      <c r="A30" s="95" t="s">
        <v>107</v>
      </c>
      <c r="B30" s="611" t="s">
        <v>101</v>
      </c>
      <c r="C30" s="294" t="str">
        <f t="shared" si="0"/>
        <v>3年7月</v>
      </c>
      <c r="D30" s="369">
        <v>3.84615384615385</v>
      </c>
      <c r="E30" s="370">
        <v>0</v>
      </c>
      <c r="F30" s="371">
        <v>-2.69784172661871</v>
      </c>
      <c r="G30" s="370">
        <v>7.93650793650794</v>
      </c>
      <c r="H30" s="370">
        <v>0</v>
      </c>
      <c r="I30" s="370">
        <v>0</v>
      </c>
      <c r="J30" s="370">
        <v>0</v>
      </c>
      <c r="K30" s="370">
        <v>0</v>
      </c>
      <c r="L30" s="370">
        <v>1.99004975124378</v>
      </c>
      <c r="M30" s="370">
        <v>1.86567164179104</v>
      </c>
      <c r="N30" s="96">
        <v>0</v>
      </c>
    </row>
    <row r="31" spans="1:14" ht="13.5">
      <c r="A31" s="95" t="s">
        <v>105</v>
      </c>
      <c r="B31" s="97" t="s">
        <v>103</v>
      </c>
      <c r="C31" s="293" t="str">
        <f t="shared" si="0"/>
        <v>9月見通し</v>
      </c>
      <c r="D31" s="239" t="s">
        <v>163</v>
      </c>
      <c r="E31" s="368" t="s">
        <v>163</v>
      </c>
      <c r="F31" s="368" t="s">
        <v>163</v>
      </c>
      <c r="G31" s="368" t="s">
        <v>163</v>
      </c>
      <c r="H31" s="368" t="s">
        <v>163</v>
      </c>
      <c r="I31" s="368" t="s">
        <v>163</v>
      </c>
      <c r="J31" s="368" t="s">
        <v>163</v>
      </c>
      <c r="K31" s="368" t="s">
        <v>163</v>
      </c>
      <c r="L31" s="368" t="s">
        <v>163</v>
      </c>
      <c r="M31" s="368" t="s">
        <v>163</v>
      </c>
      <c r="N31" s="62" t="s">
        <v>163</v>
      </c>
    </row>
    <row r="32" spans="1:14" ht="14.25" thickBot="1">
      <c r="A32" s="102"/>
      <c r="B32" s="103" t="s">
        <v>104</v>
      </c>
      <c r="C32" s="296" t="str">
        <f t="shared" si="0"/>
        <v>10月見通し</v>
      </c>
      <c r="D32" s="377" t="s">
        <v>327</v>
      </c>
      <c r="E32" s="378" t="s">
        <v>163</v>
      </c>
      <c r="F32" s="378" t="s">
        <v>163</v>
      </c>
      <c r="G32" s="378" t="s">
        <v>163</v>
      </c>
      <c r="H32" s="378" t="s">
        <v>163</v>
      </c>
      <c r="I32" s="378" t="s">
        <v>163</v>
      </c>
      <c r="J32" s="378" t="s">
        <v>163</v>
      </c>
      <c r="K32" s="378" t="s">
        <v>163</v>
      </c>
      <c r="L32" s="378" t="s">
        <v>163</v>
      </c>
      <c r="M32" s="379" t="s">
        <v>163</v>
      </c>
      <c r="N32" s="104" t="s">
        <v>163</v>
      </c>
    </row>
    <row r="33" spans="1:14" ht="13.5">
      <c r="A33" s="617" t="s">
        <v>108</v>
      </c>
      <c r="B33" s="618" t="s">
        <v>100</v>
      </c>
      <c r="C33" s="297" t="str">
        <f t="shared" si="0"/>
        <v>4年7月</v>
      </c>
      <c r="D33" s="380">
        <v>2.24719101123596</v>
      </c>
      <c r="E33" s="105">
        <v>2.87234042553191</v>
      </c>
      <c r="F33" s="106">
        <v>1.3608125431417</v>
      </c>
      <c r="G33" s="105">
        <v>1.49253731343284</v>
      </c>
      <c r="H33" s="105">
        <v>0.826446280991736</v>
      </c>
      <c r="I33" s="105">
        <v>1.28205128205128</v>
      </c>
      <c r="J33" s="105">
        <v>1.8957345971564</v>
      </c>
      <c r="K33" s="105">
        <v>0</v>
      </c>
      <c r="L33" s="105">
        <v>4.12517780938834</v>
      </c>
      <c r="M33" s="105">
        <v>0</v>
      </c>
      <c r="N33" s="61">
        <v>1.6004742145821</v>
      </c>
    </row>
    <row r="34" spans="1:14" ht="13.5">
      <c r="A34" s="608"/>
      <c r="B34" s="619" t="s">
        <v>101</v>
      </c>
      <c r="C34" s="298" t="str">
        <f t="shared" si="0"/>
        <v>3年7月</v>
      </c>
      <c r="D34" s="107">
        <v>0.302899177845089</v>
      </c>
      <c r="E34" s="108">
        <v>0.91324200913242</v>
      </c>
      <c r="F34" s="109">
        <v>-1.06460551261485</v>
      </c>
      <c r="G34" s="108">
        <v>3.21428571428571</v>
      </c>
      <c r="H34" s="108">
        <v>0.389105058365759</v>
      </c>
      <c r="I34" s="108">
        <v>0.394736842105263</v>
      </c>
      <c r="J34" s="108">
        <v>0</v>
      </c>
      <c r="K34" s="108">
        <v>0</v>
      </c>
      <c r="L34" s="108">
        <v>1.74825174825175</v>
      </c>
      <c r="M34" s="108">
        <v>0.535117056856187</v>
      </c>
      <c r="N34" s="96">
        <v>-0.0795808740632668</v>
      </c>
    </row>
    <row r="35" spans="1:14" ht="13.5">
      <c r="A35" s="608"/>
      <c r="B35" s="110" t="s">
        <v>103</v>
      </c>
      <c r="C35" s="297" t="str">
        <f t="shared" si="0"/>
        <v>9月見通し</v>
      </c>
      <c r="D35" s="381" t="s">
        <v>163</v>
      </c>
      <c r="E35" s="106" t="s">
        <v>163</v>
      </c>
      <c r="F35" s="106" t="s">
        <v>163</v>
      </c>
      <c r="G35" s="106" t="s">
        <v>163</v>
      </c>
      <c r="H35" s="106" t="s">
        <v>163</v>
      </c>
      <c r="I35" s="106" t="s">
        <v>163</v>
      </c>
      <c r="J35" s="106" t="s">
        <v>163</v>
      </c>
      <c r="K35" s="106" t="s">
        <v>163</v>
      </c>
      <c r="L35" s="106" t="s">
        <v>163</v>
      </c>
      <c r="M35" s="106" t="s">
        <v>163</v>
      </c>
      <c r="N35" s="62" t="s">
        <v>163</v>
      </c>
    </row>
    <row r="36" spans="1:14" ht="14.25" thickBot="1">
      <c r="A36" s="616"/>
      <c r="B36" s="111" t="s">
        <v>104</v>
      </c>
      <c r="C36" s="299" t="str">
        <f t="shared" si="0"/>
        <v>10月見通し</v>
      </c>
      <c r="D36" s="112" t="s">
        <v>163</v>
      </c>
      <c r="E36" s="113" t="s">
        <v>163</v>
      </c>
      <c r="F36" s="113" t="s">
        <v>163</v>
      </c>
      <c r="G36" s="113" t="s">
        <v>163</v>
      </c>
      <c r="H36" s="113" t="s">
        <v>163</v>
      </c>
      <c r="I36" s="113" t="s">
        <v>163</v>
      </c>
      <c r="J36" s="113" t="s">
        <v>163</v>
      </c>
      <c r="K36" s="113" t="s">
        <v>163</v>
      </c>
      <c r="L36" s="113" t="s">
        <v>163</v>
      </c>
      <c r="M36" s="114" t="s">
        <v>163</v>
      </c>
      <c r="N36" s="104" t="s">
        <v>163</v>
      </c>
    </row>
    <row r="37" spans="1:14" ht="13.5">
      <c r="A37" s="607" t="s">
        <v>109</v>
      </c>
      <c r="B37" s="610" t="s">
        <v>100</v>
      </c>
      <c r="C37" s="293" t="str">
        <f t="shared" si="0"/>
        <v>4年7月</v>
      </c>
      <c r="D37" s="234">
        <v>0</v>
      </c>
      <c r="E37" s="367">
        <v>0.172413793103448</v>
      </c>
      <c r="F37" s="368">
        <v>0.592373195112921</v>
      </c>
      <c r="G37" s="367">
        <v>2.92397660818713</v>
      </c>
      <c r="H37" s="367">
        <v>0</v>
      </c>
      <c r="I37" s="367">
        <v>0.06426735218509</v>
      </c>
      <c r="J37" s="367">
        <v>0</v>
      </c>
      <c r="K37" s="367">
        <v>0</v>
      </c>
      <c r="L37" s="367">
        <v>0.896860986547085</v>
      </c>
      <c r="M37" s="367">
        <v>0</v>
      </c>
      <c r="N37" s="61">
        <v>0.375260597637248</v>
      </c>
    </row>
    <row r="38" spans="1:14" ht="13.5">
      <c r="A38" s="608"/>
      <c r="B38" s="611" t="s">
        <v>101</v>
      </c>
      <c r="C38" s="294" t="str">
        <f t="shared" si="0"/>
        <v>3年7月</v>
      </c>
      <c r="D38" s="369">
        <v>3.87323943661972</v>
      </c>
      <c r="E38" s="370">
        <v>-0.862068965517241</v>
      </c>
      <c r="F38" s="371">
        <v>0.460223537146614</v>
      </c>
      <c r="G38" s="370">
        <v>0</v>
      </c>
      <c r="H38" s="370">
        <v>0</v>
      </c>
      <c r="I38" s="370">
        <v>0</v>
      </c>
      <c r="J38" s="370">
        <v>-0.581395348837209</v>
      </c>
      <c r="K38" s="370">
        <v>0</v>
      </c>
      <c r="L38" s="370">
        <v>-1.84049079754601</v>
      </c>
      <c r="M38" s="370">
        <v>0</v>
      </c>
      <c r="N38" s="96">
        <v>0.17852238396045</v>
      </c>
    </row>
    <row r="39" spans="1:15" ht="13.5">
      <c r="A39" s="608"/>
      <c r="B39" s="97" t="s">
        <v>103</v>
      </c>
      <c r="C39" s="293" t="str">
        <f t="shared" si="0"/>
        <v>9月見通し</v>
      </c>
      <c r="D39" s="239" t="s">
        <v>163</v>
      </c>
      <c r="E39" s="368" t="s">
        <v>163</v>
      </c>
      <c r="F39" s="368" t="s">
        <v>163</v>
      </c>
      <c r="G39" s="368" t="s">
        <v>163</v>
      </c>
      <c r="H39" s="368" t="s">
        <v>163</v>
      </c>
      <c r="I39" s="368" t="s">
        <v>163</v>
      </c>
      <c r="J39" s="368" t="s">
        <v>163</v>
      </c>
      <c r="K39" s="368" t="s">
        <v>163</v>
      </c>
      <c r="L39" s="368" t="s">
        <v>163</v>
      </c>
      <c r="M39" s="368" t="s">
        <v>163</v>
      </c>
      <c r="N39" s="62" t="s">
        <v>163</v>
      </c>
      <c r="O39" s="239"/>
    </row>
    <row r="40" spans="1:14" ht="13.5">
      <c r="A40" s="609"/>
      <c r="B40" s="99" t="s">
        <v>104</v>
      </c>
      <c r="C40" s="295" t="str">
        <f t="shared" si="0"/>
        <v>10月見通し</v>
      </c>
      <c r="D40" s="376" t="s">
        <v>327</v>
      </c>
      <c r="E40" s="374" t="s">
        <v>163</v>
      </c>
      <c r="F40" s="374" t="s">
        <v>163</v>
      </c>
      <c r="G40" s="374" t="s">
        <v>163</v>
      </c>
      <c r="H40" s="382" t="s">
        <v>163</v>
      </c>
      <c r="I40" s="374" t="s">
        <v>163</v>
      </c>
      <c r="J40" s="374" t="s">
        <v>163</v>
      </c>
      <c r="K40" s="374" t="s">
        <v>163</v>
      </c>
      <c r="L40" s="374" t="s">
        <v>163</v>
      </c>
      <c r="M40" s="374" t="s">
        <v>163</v>
      </c>
      <c r="N40" s="100" t="s">
        <v>163</v>
      </c>
    </row>
    <row r="41" spans="1:14" ht="13.5">
      <c r="A41" s="615" t="s">
        <v>110</v>
      </c>
      <c r="B41" s="610" t="s">
        <v>100</v>
      </c>
      <c r="C41" s="293" t="str">
        <f t="shared" si="0"/>
        <v>4年7月</v>
      </c>
      <c r="D41" s="234">
        <v>2.77777777777778</v>
      </c>
      <c r="E41" s="367">
        <v>0.985221674876847</v>
      </c>
      <c r="F41" s="368">
        <v>-1.64644714038128</v>
      </c>
      <c r="G41" s="367">
        <v>0</v>
      </c>
      <c r="H41" s="367">
        <v>0</v>
      </c>
      <c r="I41" s="367">
        <v>1.59362549800797</v>
      </c>
      <c r="J41" s="367">
        <v>0</v>
      </c>
      <c r="K41" s="367">
        <v>6.97674418604651</v>
      </c>
      <c r="L41" s="367">
        <v>0</v>
      </c>
      <c r="M41" s="367">
        <v>0</v>
      </c>
      <c r="N41" s="61">
        <v>-0.28</v>
      </c>
    </row>
    <row r="42" spans="1:14" ht="13.5">
      <c r="A42" s="608"/>
      <c r="B42" s="611" t="s">
        <v>101</v>
      </c>
      <c r="C42" s="294" t="str">
        <f t="shared" si="0"/>
        <v>3年7月</v>
      </c>
      <c r="D42" s="369">
        <v>0</v>
      </c>
      <c r="E42" s="370">
        <v>0</v>
      </c>
      <c r="F42" s="371">
        <v>-0.578034682080925</v>
      </c>
      <c r="G42" s="370">
        <v>0</v>
      </c>
      <c r="H42" s="370">
        <v>4.71698113207547</v>
      </c>
      <c r="I42" s="370">
        <v>0.884955752212389</v>
      </c>
      <c r="J42" s="370">
        <v>0</v>
      </c>
      <c r="K42" s="370">
        <v>1.40845070422535</v>
      </c>
      <c r="L42" s="370">
        <v>-2.60869565217391</v>
      </c>
      <c r="M42" s="370">
        <v>0</v>
      </c>
      <c r="N42" s="96">
        <v>-0.0764233855559801</v>
      </c>
    </row>
    <row r="43" spans="1:14" ht="13.5">
      <c r="A43" s="608"/>
      <c r="B43" s="97" t="s">
        <v>103</v>
      </c>
      <c r="C43" s="293" t="str">
        <f t="shared" si="0"/>
        <v>9月見通し</v>
      </c>
      <c r="D43" s="239" t="s">
        <v>163</v>
      </c>
      <c r="E43" s="368" t="s">
        <v>163</v>
      </c>
      <c r="F43" s="368" t="s">
        <v>163</v>
      </c>
      <c r="G43" s="368" t="s">
        <v>163</v>
      </c>
      <c r="H43" s="368" t="s">
        <v>163</v>
      </c>
      <c r="I43" s="368" t="s">
        <v>163</v>
      </c>
      <c r="J43" s="368" t="s">
        <v>163</v>
      </c>
      <c r="K43" s="368" t="s">
        <v>163</v>
      </c>
      <c r="L43" s="368" t="s">
        <v>163</v>
      </c>
      <c r="M43" s="368" t="s">
        <v>163</v>
      </c>
      <c r="N43" s="62" t="s">
        <v>163</v>
      </c>
    </row>
    <row r="44" spans="1:14" ht="14.25" thickBot="1">
      <c r="A44" s="616"/>
      <c r="B44" s="103" t="s">
        <v>104</v>
      </c>
      <c r="C44" s="296" t="str">
        <f t="shared" si="0"/>
        <v>10月見通し</v>
      </c>
      <c r="D44" s="383" t="s">
        <v>163</v>
      </c>
      <c r="E44" s="379" t="s">
        <v>163</v>
      </c>
      <c r="F44" s="379" t="s">
        <v>163</v>
      </c>
      <c r="G44" s="379" t="s">
        <v>163</v>
      </c>
      <c r="H44" s="379" t="s">
        <v>163</v>
      </c>
      <c r="I44" s="379" t="s">
        <v>163</v>
      </c>
      <c r="J44" s="379" t="s">
        <v>163</v>
      </c>
      <c r="K44" s="379" t="s">
        <v>163</v>
      </c>
      <c r="L44" s="379" t="s">
        <v>163</v>
      </c>
      <c r="M44" s="379" t="s">
        <v>163</v>
      </c>
      <c r="N44" s="104" t="s">
        <v>163</v>
      </c>
    </row>
    <row r="45" spans="1:14" ht="13.5">
      <c r="A45" s="617" t="s">
        <v>111</v>
      </c>
      <c r="B45" s="618" t="s">
        <v>100</v>
      </c>
      <c r="C45" s="297" t="str">
        <f t="shared" si="0"/>
        <v>4年7月</v>
      </c>
      <c r="D45" s="380">
        <v>2.02135774218154</v>
      </c>
      <c r="E45" s="105">
        <v>1.10995490808186</v>
      </c>
      <c r="F45" s="106">
        <v>0.964561303229494</v>
      </c>
      <c r="G45" s="105">
        <v>1.70807453416149</v>
      </c>
      <c r="H45" s="105">
        <v>0.54945054945055</v>
      </c>
      <c r="I45" s="105">
        <v>0.53475935828877</v>
      </c>
      <c r="J45" s="105">
        <v>0.882028665931643</v>
      </c>
      <c r="K45" s="105">
        <v>0.598802395209581</v>
      </c>
      <c r="L45" s="105">
        <v>2.87569573283859</v>
      </c>
      <c r="M45" s="105">
        <v>0</v>
      </c>
      <c r="N45" s="61">
        <v>1.09166196122718</v>
      </c>
    </row>
    <row r="46" spans="1:14" ht="13.5">
      <c r="A46" s="608"/>
      <c r="B46" s="619" t="s">
        <v>101</v>
      </c>
      <c r="C46" s="298" t="str">
        <f t="shared" si="0"/>
        <v>3年7月</v>
      </c>
      <c r="D46" s="107">
        <v>0.665926748057714</v>
      </c>
      <c r="E46" s="108">
        <v>-0.461538461538462</v>
      </c>
      <c r="F46" s="109">
        <v>-0.593813702029602</v>
      </c>
      <c r="G46" s="108">
        <v>1.68697282099344</v>
      </c>
      <c r="H46" s="108">
        <v>0.82051282051282</v>
      </c>
      <c r="I46" s="108">
        <v>0.182348650619985</v>
      </c>
      <c r="J46" s="108">
        <v>-0.124378109452736</v>
      </c>
      <c r="K46" s="108">
        <v>0.258064516129032</v>
      </c>
      <c r="L46" s="108">
        <v>0.984528832630098</v>
      </c>
      <c r="M46" s="108">
        <v>0.419507079181961</v>
      </c>
      <c r="N46" s="96">
        <v>-0.00400352310032829</v>
      </c>
    </row>
    <row r="47" spans="1:14" ht="13.5">
      <c r="A47" s="608"/>
      <c r="B47" s="110" t="s">
        <v>103</v>
      </c>
      <c r="C47" s="297" t="str">
        <f t="shared" si="0"/>
        <v>9月見通し</v>
      </c>
      <c r="D47" s="381" t="s">
        <v>163</v>
      </c>
      <c r="E47" s="106" t="s">
        <v>163</v>
      </c>
      <c r="F47" s="106" t="s">
        <v>163</v>
      </c>
      <c r="G47" s="106" t="s">
        <v>163</v>
      </c>
      <c r="H47" s="106" t="s">
        <v>163</v>
      </c>
      <c r="I47" s="106" t="s">
        <v>163</v>
      </c>
      <c r="J47" s="106" t="s">
        <v>163</v>
      </c>
      <c r="K47" s="106" t="s">
        <v>163</v>
      </c>
      <c r="L47" s="106" t="s">
        <v>163</v>
      </c>
      <c r="M47" s="106" t="s">
        <v>163</v>
      </c>
      <c r="N47" s="62" t="s">
        <v>163</v>
      </c>
    </row>
    <row r="48" spans="1:14" ht="14.25" thickBot="1">
      <c r="A48" s="616"/>
      <c r="B48" s="111" t="s">
        <v>104</v>
      </c>
      <c r="C48" s="299" t="str">
        <f t="shared" si="0"/>
        <v>10月見通し</v>
      </c>
      <c r="D48" s="112" t="s">
        <v>163</v>
      </c>
      <c r="E48" s="113" t="s">
        <v>163</v>
      </c>
      <c r="F48" s="113" t="s">
        <v>163</v>
      </c>
      <c r="G48" s="113" t="s">
        <v>163</v>
      </c>
      <c r="H48" s="113" t="s">
        <v>163</v>
      </c>
      <c r="I48" s="113" t="s">
        <v>163</v>
      </c>
      <c r="J48" s="113" t="s">
        <v>163</v>
      </c>
      <c r="K48" s="113" t="s">
        <v>163</v>
      </c>
      <c r="L48" s="113" t="s">
        <v>163</v>
      </c>
      <c r="M48" s="113" t="s">
        <v>163</v>
      </c>
      <c r="N48" s="104" t="s">
        <v>163</v>
      </c>
    </row>
    <row r="49" spans="1:14" s="15" customFormat="1" ht="15" customHeight="1">
      <c r="A49" s="37"/>
      <c r="B49" s="620"/>
      <c r="C49" s="620"/>
      <c r="D49" s="620"/>
      <c r="E49" s="620"/>
      <c r="F49" s="620"/>
      <c r="G49" s="620"/>
      <c r="H49" s="620"/>
      <c r="I49" s="620"/>
      <c r="J49" s="620"/>
      <c r="K49" s="620"/>
      <c r="L49" s="620"/>
      <c r="M49" s="620"/>
      <c r="N49" s="620"/>
    </row>
    <row r="50" spans="1:14" s="15" customFormat="1" ht="17.1" customHeight="1">
      <c r="A50" s="37" t="s">
        <v>112</v>
      </c>
      <c r="B50" s="612" t="s">
        <v>286</v>
      </c>
      <c r="C50" s="612"/>
      <c r="D50" s="612"/>
      <c r="E50" s="612"/>
      <c r="F50" s="612"/>
      <c r="G50" s="612"/>
      <c r="H50" s="612"/>
      <c r="I50" s="612"/>
      <c r="J50" s="612"/>
      <c r="K50" s="612"/>
      <c r="L50" s="612"/>
      <c r="M50" s="612"/>
      <c r="N50" s="612"/>
    </row>
    <row r="51" spans="1:14" s="15" customFormat="1" ht="17.1" customHeight="1">
      <c r="A51" s="37"/>
      <c r="B51" s="612" t="s">
        <v>113</v>
      </c>
      <c r="C51" s="612"/>
      <c r="D51" s="612"/>
      <c r="E51" s="612"/>
      <c r="F51" s="612"/>
      <c r="G51" s="612"/>
      <c r="H51" s="612"/>
      <c r="I51" s="612"/>
      <c r="J51" s="612"/>
      <c r="K51" s="612"/>
      <c r="L51" s="612"/>
      <c r="M51" s="612"/>
      <c r="N51" s="612"/>
    </row>
    <row r="52" spans="1:14" s="15" customFormat="1" ht="17.1" customHeight="1">
      <c r="A52" s="240" t="s">
        <v>114</v>
      </c>
      <c r="B52" s="613" t="s">
        <v>115</v>
      </c>
      <c r="C52" s="614"/>
      <c r="D52" s="614"/>
      <c r="E52" s="614"/>
      <c r="F52" s="614"/>
      <c r="G52" s="614"/>
      <c r="H52" s="614"/>
      <c r="I52" s="614"/>
      <c r="J52" s="614"/>
      <c r="K52" s="614"/>
      <c r="L52" s="614"/>
      <c r="M52" s="614"/>
      <c r="N52" s="614"/>
    </row>
    <row r="53" spans="1:14" s="253" customFormat="1" ht="17.1" customHeight="1">
      <c r="A53" s="240" t="s">
        <v>116</v>
      </c>
      <c r="B53" s="612" t="str">
        <f>C48&amp;"は、「容易」「普通」「困難」「不明」のうちからの回答である。"</f>
        <v>10月見通しは、「容易」「普通」「困難」「不明」のうちからの回答である。</v>
      </c>
      <c r="C53" s="614"/>
      <c r="D53" s="614"/>
      <c r="E53" s="614"/>
      <c r="F53" s="614"/>
      <c r="G53" s="614"/>
      <c r="H53" s="614"/>
      <c r="I53" s="614"/>
      <c r="J53" s="614"/>
      <c r="K53" s="614"/>
      <c r="L53" s="614"/>
      <c r="M53" s="614"/>
      <c r="N53" s="614"/>
    </row>
  </sheetData>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T483"/>
  <sheetViews>
    <sheetView view="pageBreakPreview" zoomScale="70" zoomScaleSheetLayoutView="70" workbookViewId="0" topLeftCell="A3">
      <selection activeCell="M18" sqref="M18"/>
    </sheetView>
  </sheetViews>
  <sheetFormatPr defaultColWidth="9.00390625" defaultRowHeight="13.5"/>
  <cols>
    <col min="1" max="1" width="9.00390625" style="260" customWidth="1"/>
    <col min="2" max="2" width="9.00390625" style="256" customWidth="1"/>
    <col min="3" max="3" width="10.25390625" style="256" customWidth="1"/>
    <col min="20" max="20" width="6.75390625" style="0" customWidth="1"/>
    <col min="22" max="22" width="9.875" style="0" customWidth="1"/>
    <col min="24" max="24" width="8.125" style="0" customWidth="1"/>
    <col min="46" max="46" width="10.25390625" style="0" customWidth="1"/>
  </cols>
  <sheetData>
    <row r="1" spans="1:37" ht="55.5" customHeight="1">
      <c r="A1" s="50" t="s">
        <v>199</v>
      </c>
      <c r="B1"/>
      <c r="C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2:3" ht="51.75" customHeight="1">
      <c r="B2" s="232" t="s">
        <v>117</v>
      </c>
      <c r="C2" s="232" t="s">
        <v>118</v>
      </c>
    </row>
    <row r="3" spans="2:46" ht="13.5">
      <c r="B3"/>
      <c r="C3"/>
      <c r="AS3" s="254"/>
      <c r="AT3" s="254"/>
    </row>
    <row r="4" spans="1:3" ht="14.25" customHeight="1">
      <c r="A4" s="261" t="s">
        <v>231</v>
      </c>
      <c r="B4" s="255">
        <v>0.9</v>
      </c>
      <c r="C4" s="255">
        <v>0.8</v>
      </c>
    </row>
    <row r="5" spans="2:6" ht="14.25" customHeight="1">
      <c r="B5" s="255">
        <v>0.7</v>
      </c>
      <c r="C5" s="255">
        <v>0.8</v>
      </c>
      <c r="F5" s="254"/>
    </row>
    <row r="6" spans="2:3" ht="14.25" customHeight="1">
      <c r="B6" s="255">
        <v>0.6</v>
      </c>
      <c r="C6" s="255">
        <v>0.7</v>
      </c>
    </row>
    <row r="7" spans="1:3" ht="14.25" customHeight="1">
      <c r="A7" s="261" t="s">
        <v>232</v>
      </c>
      <c r="B7" s="255">
        <v>0.1</v>
      </c>
      <c r="C7" s="255">
        <v>0.6</v>
      </c>
    </row>
    <row r="8" spans="2:6" ht="14.25" customHeight="1">
      <c r="B8" s="255">
        <v>0.2</v>
      </c>
      <c r="C8" s="255">
        <v>0.4</v>
      </c>
      <c r="F8" s="254"/>
    </row>
    <row r="9" spans="2:3" ht="14.25" customHeight="1">
      <c r="B9" s="255">
        <v>0.1</v>
      </c>
      <c r="C9" s="255">
        <v>0.4</v>
      </c>
    </row>
    <row r="10" spans="1:3" ht="14.25" customHeight="1">
      <c r="A10" s="261" t="s">
        <v>233</v>
      </c>
      <c r="B10" s="255">
        <v>0.2</v>
      </c>
      <c r="C10" s="255">
        <v>0.3</v>
      </c>
    </row>
    <row r="11" spans="2:3" ht="14.25" customHeight="1">
      <c r="B11" s="255">
        <v>0.1</v>
      </c>
      <c r="C11" s="255">
        <v>0.1</v>
      </c>
    </row>
    <row r="12" spans="2:3" ht="14.25" customHeight="1">
      <c r="B12" s="255">
        <v>0.4</v>
      </c>
      <c r="C12" s="255">
        <v>0.1</v>
      </c>
    </row>
    <row r="13" spans="1:3" ht="14.25" customHeight="1">
      <c r="A13" s="261" t="s">
        <v>234</v>
      </c>
      <c r="B13" s="255">
        <v>0.4</v>
      </c>
      <c r="C13" s="255">
        <v>0.1</v>
      </c>
    </row>
    <row r="14" spans="2:5" ht="14.25" customHeight="1">
      <c r="B14" s="255">
        <v>0.4</v>
      </c>
      <c r="C14" s="255">
        <v>0.1</v>
      </c>
      <c r="E14" s="254"/>
    </row>
    <row r="15" spans="2:5" ht="14.25" customHeight="1">
      <c r="B15" s="255">
        <v>0.3</v>
      </c>
      <c r="C15" s="255">
        <v>0</v>
      </c>
      <c r="E15" s="254"/>
    </row>
    <row r="16" spans="1:3" ht="14.25" customHeight="1">
      <c r="A16" s="262" t="s">
        <v>235</v>
      </c>
      <c r="B16" s="255">
        <v>0.3</v>
      </c>
      <c r="C16" s="255">
        <v>0.2</v>
      </c>
    </row>
    <row r="17" spans="2:3" ht="14.25" customHeight="1">
      <c r="B17" s="255">
        <v>0.3</v>
      </c>
      <c r="C17" s="255">
        <v>0.4</v>
      </c>
    </row>
    <row r="18" spans="2:3" ht="13.5">
      <c r="B18" s="255">
        <v>-0.1</v>
      </c>
      <c r="C18" s="255">
        <v>0</v>
      </c>
    </row>
    <row r="19" spans="1:6" ht="13.5">
      <c r="A19" s="261" t="s">
        <v>232</v>
      </c>
      <c r="B19" s="255">
        <v>0.4</v>
      </c>
      <c r="C19" s="255">
        <v>0.9</v>
      </c>
      <c r="F19" s="254"/>
    </row>
    <row r="20" spans="2:3" ht="13.5">
      <c r="B20" s="255">
        <v>0.5</v>
      </c>
      <c r="C20" s="255">
        <v>0.8</v>
      </c>
    </row>
    <row r="21" spans="2:3" ht="13.5">
      <c r="B21" s="255">
        <v>0.5</v>
      </c>
      <c r="C21" s="255">
        <v>0.8</v>
      </c>
    </row>
    <row r="22" spans="1:6" ht="13.5">
      <c r="A22" s="261" t="s">
        <v>233</v>
      </c>
      <c r="B22" s="255">
        <v>0.6</v>
      </c>
      <c r="C22" s="255">
        <v>0.7</v>
      </c>
      <c r="F22" s="254"/>
    </row>
    <row r="23" spans="2:3" ht="13.5">
      <c r="B23" s="255">
        <v>0.7</v>
      </c>
      <c r="C23" s="255">
        <v>0.7</v>
      </c>
    </row>
    <row r="24" spans="2:3" ht="13.5">
      <c r="B24" s="255">
        <v>1</v>
      </c>
      <c r="C24" s="255">
        <v>0.7</v>
      </c>
    </row>
    <row r="25" spans="1:3" ht="13.5">
      <c r="A25" s="261" t="s">
        <v>234</v>
      </c>
      <c r="B25" s="255">
        <v>1.1</v>
      </c>
      <c r="C25" s="255">
        <v>0.8</v>
      </c>
    </row>
    <row r="26" spans="2:5" ht="13.5">
      <c r="B26" s="255">
        <v>1</v>
      </c>
      <c r="C26" s="255">
        <v>0.7</v>
      </c>
      <c r="E26" s="254"/>
    </row>
    <row r="27" spans="2:5" ht="13.5">
      <c r="B27" s="255">
        <v>1.1</v>
      </c>
      <c r="C27" s="255">
        <v>0.8</v>
      </c>
      <c r="E27" s="254"/>
    </row>
    <row r="28" spans="1:3" ht="13.5">
      <c r="A28" s="262" t="s">
        <v>236</v>
      </c>
      <c r="B28" s="255">
        <v>0.7</v>
      </c>
      <c r="C28" s="255">
        <v>0.6</v>
      </c>
    </row>
    <row r="29" spans="2:3" ht="13.5">
      <c r="B29" s="255">
        <v>0.5</v>
      </c>
      <c r="C29" s="255">
        <v>0.6</v>
      </c>
    </row>
    <row r="30" spans="2:3" ht="13.5">
      <c r="B30" s="255">
        <v>0.5</v>
      </c>
      <c r="C30" s="255">
        <v>0.6</v>
      </c>
    </row>
    <row r="31" spans="1:3" ht="13.5">
      <c r="A31" s="261" t="s">
        <v>232</v>
      </c>
      <c r="B31" s="255">
        <v>0</v>
      </c>
      <c r="C31" s="255">
        <v>0.5</v>
      </c>
    </row>
    <row r="32" spans="2:3" ht="13.5">
      <c r="B32" s="255">
        <v>0.4</v>
      </c>
      <c r="C32" s="255">
        <v>0.7</v>
      </c>
    </row>
    <row r="33" spans="2:3" ht="13.5">
      <c r="B33" s="255">
        <v>0.4</v>
      </c>
      <c r="C33" s="255">
        <v>0.7</v>
      </c>
    </row>
    <row r="34" spans="1:3" ht="13.5">
      <c r="A34" s="261" t="s">
        <v>233</v>
      </c>
      <c r="B34" s="255">
        <v>0.6</v>
      </c>
      <c r="C34" s="255">
        <v>0.7</v>
      </c>
    </row>
    <row r="35" spans="2:3" ht="13.5">
      <c r="B35" s="255">
        <v>0.8</v>
      </c>
      <c r="C35" s="255">
        <v>0.8</v>
      </c>
    </row>
    <row r="36" spans="2:3" ht="13.5">
      <c r="B36" s="255">
        <v>0.6</v>
      </c>
      <c r="C36" s="255">
        <v>0.3</v>
      </c>
    </row>
    <row r="37" spans="1:3" ht="13.5">
      <c r="A37" s="261" t="s">
        <v>234</v>
      </c>
      <c r="B37" s="255">
        <v>0.8</v>
      </c>
      <c r="C37" s="255">
        <v>0.5</v>
      </c>
    </row>
    <row r="38" spans="2:5" ht="14.25" customHeight="1">
      <c r="B38" s="255">
        <v>0.8</v>
      </c>
      <c r="C38" s="255">
        <v>0.5</v>
      </c>
      <c r="E38" s="254"/>
    </row>
    <row r="39" spans="2:5" ht="14.25" customHeight="1">
      <c r="B39" s="255">
        <v>0.8</v>
      </c>
      <c r="C39" s="255">
        <v>0.5</v>
      </c>
      <c r="E39" s="254"/>
    </row>
    <row r="40" spans="1:3" ht="14.25" customHeight="1">
      <c r="A40" s="262" t="s">
        <v>237</v>
      </c>
      <c r="B40" s="255">
        <v>0.7</v>
      </c>
      <c r="C40" s="255">
        <v>0.6</v>
      </c>
    </row>
    <row r="41" spans="2:7" ht="14.25" customHeight="1">
      <c r="B41" s="255">
        <v>0.4</v>
      </c>
      <c r="C41" s="255">
        <v>0.5</v>
      </c>
      <c r="F41" s="52"/>
      <c r="G41" s="52"/>
    </row>
    <row r="42" spans="2:7" ht="14.25" customHeight="1">
      <c r="B42" s="255">
        <v>0.3</v>
      </c>
      <c r="C42" s="255">
        <v>0.4</v>
      </c>
      <c r="F42" s="52"/>
      <c r="G42" s="52"/>
    </row>
    <row r="43" spans="1:3" ht="14.25" customHeight="1">
      <c r="A43" s="261" t="s">
        <v>232</v>
      </c>
      <c r="B43" s="255">
        <v>0.1</v>
      </c>
      <c r="C43" s="255">
        <v>0.6</v>
      </c>
    </row>
    <row r="44" spans="2:3" ht="14.25" customHeight="1">
      <c r="B44" s="255">
        <v>0</v>
      </c>
      <c r="C44" s="255">
        <v>0.3</v>
      </c>
    </row>
    <row r="45" spans="2:3" ht="14.25" customHeight="1">
      <c r="B45" s="255">
        <v>0</v>
      </c>
      <c r="C45" s="255">
        <v>0.3</v>
      </c>
    </row>
    <row r="46" spans="1:3" ht="13.5">
      <c r="A46" s="261" t="s">
        <v>233</v>
      </c>
      <c r="B46" s="255">
        <v>0.3</v>
      </c>
      <c r="C46" s="255">
        <v>0.4</v>
      </c>
    </row>
    <row r="47" spans="2:3" ht="13.5">
      <c r="B47" s="255">
        <v>0.7</v>
      </c>
      <c r="C47" s="255">
        <v>0.6</v>
      </c>
    </row>
    <row r="48" spans="2:3" ht="13.5">
      <c r="B48" s="255">
        <v>1</v>
      </c>
      <c r="C48" s="255">
        <v>0.7</v>
      </c>
    </row>
    <row r="49" spans="1:3" ht="13.5">
      <c r="A49" s="261" t="s">
        <v>234</v>
      </c>
      <c r="B49" s="255">
        <v>1</v>
      </c>
      <c r="C49" s="255">
        <v>0.6</v>
      </c>
    </row>
    <row r="50" spans="2:5" ht="13.5">
      <c r="B50" s="255">
        <v>0.9</v>
      </c>
      <c r="C50" s="255">
        <v>0.6</v>
      </c>
      <c r="E50" s="254"/>
    </row>
    <row r="51" spans="2:5" ht="13.5">
      <c r="B51" s="255">
        <v>1</v>
      </c>
      <c r="C51" s="255">
        <v>0.7</v>
      </c>
      <c r="E51" s="254"/>
    </row>
    <row r="52" spans="1:3" ht="13.5">
      <c r="A52" s="262" t="s">
        <v>238</v>
      </c>
      <c r="B52" s="255">
        <v>0.5</v>
      </c>
      <c r="C52" s="255">
        <v>0.4</v>
      </c>
    </row>
    <row r="53" spans="2:3" ht="13.5">
      <c r="B53" s="255">
        <v>0.6</v>
      </c>
      <c r="C53" s="255">
        <v>0.6</v>
      </c>
    </row>
    <row r="54" spans="2:3" ht="13.5">
      <c r="B54" s="255">
        <v>0.5</v>
      </c>
      <c r="C54" s="255">
        <v>0.6</v>
      </c>
    </row>
    <row r="55" spans="1:3" ht="13.5">
      <c r="A55" s="261" t="s">
        <v>232</v>
      </c>
      <c r="B55" s="255">
        <v>0.1</v>
      </c>
      <c r="C55" s="255">
        <v>0.6</v>
      </c>
    </row>
    <row r="56" spans="2:3" ht="13.5">
      <c r="B56" s="255">
        <v>0.2</v>
      </c>
      <c r="C56" s="255">
        <v>0.6</v>
      </c>
    </row>
    <row r="57" spans="2:3" ht="13.5">
      <c r="B57" s="255">
        <v>0.1</v>
      </c>
      <c r="C57" s="255">
        <v>0.5</v>
      </c>
    </row>
    <row r="58" spans="1:3" ht="13.5">
      <c r="A58" s="261" t="s">
        <v>233</v>
      </c>
      <c r="B58" s="255">
        <v>0.3</v>
      </c>
      <c r="C58" s="255">
        <v>0.4</v>
      </c>
    </row>
    <row r="59" spans="2:3" ht="13.5">
      <c r="B59" s="255">
        <v>0.4</v>
      </c>
      <c r="C59" s="255">
        <v>0.3</v>
      </c>
    </row>
    <row r="60" spans="2:3" ht="13.5">
      <c r="B60" s="255">
        <v>0.7</v>
      </c>
      <c r="C60" s="255">
        <v>0.3</v>
      </c>
    </row>
    <row r="61" spans="1:3" ht="13.5">
      <c r="A61" s="261" t="s">
        <v>234</v>
      </c>
      <c r="B61" s="255">
        <v>0.2</v>
      </c>
      <c r="C61" s="255">
        <v>-0.2</v>
      </c>
    </row>
    <row r="62" spans="2:5" ht="13.5">
      <c r="B62" s="255">
        <v>0.5</v>
      </c>
      <c r="C62" s="255">
        <v>0.1</v>
      </c>
      <c r="E62" s="254"/>
    </row>
    <row r="63" spans="2:5" ht="13.5">
      <c r="B63" s="255">
        <v>0.4</v>
      </c>
      <c r="C63" s="255">
        <v>0.1</v>
      </c>
      <c r="E63" s="254"/>
    </row>
    <row r="64" spans="1:3" ht="13.5">
      <c r="A64" s="262" t="s">
        <v>239</v>
      </c>
      <c r="B64" s="255">
        <v>0.1</v>
      </c>
      <c r="C64" s="255">
        <v>0.1</v>
      </c>
    </row>
    <row r="65" spans="2:3" ht="13.5">
      <c r="B65" s="255">
        <v>-0.1</v>
      </c>
      <c r="C65" s="255">
        <v>-0.1</v>
      </c>
    </row>
    <row r="66" spans="2:6" ht="13.5">
      <c r="B66" s="255">
        <v>-0.3</v>
      </c>
      <c r="C66" s="255">
        <v>-0.1</v>
      </c>
      <c r="F66" s="254"/>
    </row>
    <row r="67" spans="1:3" ht="13.5">
      <c r="A67" s="261" t="s">
        <v>232</v>
      </c>
      <c r="B67" s="255">
        <v>-0.7</v>
      </c>
      <c r="C67" s="255">
        <v>-0.2</v>
      </c>
    </row>
    <row r="68" spans="2:3" ht="13.5">
      <c r="B68" s="255">
        <v>-0.8</v>
      </c>
      <c r="C68" s="255">
        <v>-0.4</v>
      </c>
    </row>
    <row r="69" spans="2:3" ht="13.5">
      <c r="B69" s="255">
        <v>-0.8</v>
      </c>
      <c r="C69" s="255">
        <v>-0.4</v>
      </c>
    </row>
    <row r="70" spans="1:3" ht="13.5">
      <c r="A70" s="261" t="s">
        <v>233</v>
      </c>
      <c r="B70" s="255">
        <v>-0.5</v>
      </c>
      <c r="C70" s="255">
        <v>-0.4</v>
      </c>
    </row>
    <row r="71" spans="2:3" ht="13.5">
      <c r="B71" s="255">
        <v>-0.4</v>
      </c>
      <c r="C71" s="255">
        <v>-0.5</v>
      </c>
    </row>
    <row r="72" spans="2:3" ht="13.5">
      <c r="B72" s="255">
        <v>-0.3</v>
      </c>
      <c r="C72" s="255">
        <v>-0.7</v>
      </c>
    </row>
    <row r="73" spans="1:3" ht="13.5">
      <c r="A73" s="261" t="s">
        <v>234</v>
      </c>
      <c r="B73" s="255">
        <v>0.1</v>
      </c>
      <c r="C73" s="255">
        <v>-0.4</v>
      </c>
    </row>
    <row r="74" spans="2:5" ht="13.5">
      <c r="B74" s="255">
        <v>0.1</v>
      </c>
      <c r="C74" s="255">
        <v>-0.3</v>
      </c>
      <c r="E74" s="254"/>
    </row>
    <row r="75" spans="2:5" ht="13.5">
      <c r="B75" s="255">
        <v>-0.2</v>
      </c>
      <c r="C75" s="255">
        <v>-0.5</v>
      </c>
      <c r="E75" s="254"/>
    </row>
    <row r="76" spans="1:3" ht="13.5">
      <c r="A76" s="262" t="s">
        <v>240</v>
      </c>
      <c r="B76" s="255">
        <v>-0.2</v>
      </c>
      <c r="C76" s="255">
        <v>-0.2</v>
      </c>
    </row>
    <row r="77" spans="2:3" ht="13.5">
      <c r="B77" s="255">
        <v>-0.4</v>
      </c>
      <c r="C77" s="255">
        <v>-0.4</v>
      </c>
    </row>
    <row r="78" spans="2:6" ht="13.5">
      <c r="B78" s="255">
        <v>-0.6</v>
      </c>
      <c r="C78" s="255">
        <v>-0.4</v>
      </c>
      <c r="F78" s="254"/>
    </row>
    <row r="79" spans="1:6" ht="13.5">
      <c r="A79" s="261" t="s">
        <v>232</v>
      </c>
      <c r="B79" s="255">
        <v>-1</v>
      </c>
      <c r="C79" s="255">
        <v>-0.4</v>
      </c>
      <c r="F79" s="254"/>
    </row>
    <row r="80" spans="2:3" ht="13.5">
      <c r="B80" s="255">
        <v>-0.8</v>
      </c>
      <c r="C80" s="255">
        <v>-0.3</v>
      </c>
    </row>
    <row r="81" spans="2:3" ht="13.5">
      <c r="B81" s="255">
        <v>-0.8</v>
      </c>
      <c r="C81" s="255">
        <v>-0.4</v>
      </c>
    </row>
    <row r="82" spans="1:6" ht="13.5">
      <c r="A82" s="261" t="s">
        <v>233</v>
      </c>
      <c r="B82" s="255">
        <v>-0.7</v>
      </c>
      <c r="C82" s="255">
        <v>-0.6</v>
      </c>
      <c r="F82" s="254"/>
    </row>
    <row r="83" spans="2:6" ht="13.5">
      <c r="B83" s="255">
        <v>-0.3</v>
      </c>
      <c r="C83" s="255">
        <v>-0.4</v>
      </c>
      <c r="F83" s="254"/>
    </row>
    <row r="84" spans="2:3" ht="13.5">
      <c r="B84" s="255">
        <v>-0.2</v>
      </c>
      <c r="C84" s="255">
        <v>-0.6</v>
      </c>
    </row>
    <row r="85" spans="1:6" ht="13.5">
      <c r="A85" s="261" t="s">
        <v>234</v>
      </c>
      <c r="B85" s="255">
        <v>0.1</v>
      </c>
      <c r="C85" s="255">
        <v>-0.5</v>
      </c>
      <c r="F85" s="254"/>
    </row>
    <row r="86" spans="2:5" ht="13.5">
      <c r="B86" s="255">
        <v>-0.1</v>
      </c>
      <c r="C86" s="255">
        <v>-0.6</v>
      </c>
      <c r="E86" s="254"/>
    </row>
    <row r="87" spans="2:40" ht="13.5">
      <c r="B87" s="255">
        <v>0.2</v>
      </c>
      <c r="C87" s="255">
        <v>-0.1</v>
      </c>
      <c r="E87" s="254"/>
      <c r="AN87" s="254"/>
    </row>
    <row r="88" spans="1:3" ht="13.5">
      <c r="A88" s="262" t="s">
        <v>241</v>
      </c>
      <c r="B88" s="255">
        <v>-0.5</v>
      </c>
      <c r="C88" s="255">
        <v>-0.4</v>
      </c>
    </row>
    <row r="89" spans="2:40" ht="13.5">
      <c r="B89" s="255">
        <v>-0.4</v>
      </c>
      <c r="C89" s="255">
        <v>-0.3</v>
      </c>
      <c r="F89" s="254"/>
      <c r="AN89" s="254"/>
    </row>
    <row r="90" spans="2:6" ht="13.5">
      <c r="B90" s="255">
        <v>-0.4</v>
      </c>
      <c r="C90" s="255">
        <v>-0.2</v>
      </c>
      <c r="F90" s="254"/>
    </row>
    <row r="91" spans="1:3" ht="13.5">
      <c r="A91" s="261" t="s">
        <v>232</v>
      </c>
      <c r="B91" s="255">
        <v>-0.9</v>
      </c>
      <c r="C91" s="255">
        <v>-0.2</v>
      </c>
    </row>
    <row r="92" spans="2:6" ht="13.5">
      <c r="B92" s="255">
        <v>-0.5</v>
      </c>
      <c r="C92" s="255">
        <v>0</v>
      </c>
      <c r="F92" s="254"/>
    </row>
    <row r="93" spans="2:6" ht="13.5">
      <c r="B93" s="255">
        <v>-0.3</v>
      </c>
      <c r="C93" s="255">
        <v>0.1</v>
      </c>
      <c r="F93" s="254"/>
    </row>
    <row r="94" spans="1:3" ht="13.5">
      <c r="A94" s="261" t="s">
        <v>233</v>
      </c>
      <c r="B94" s="255">
        <v>0</v>
      </c>
      <c r="C94" s="255">
        <v>0.1</v>
      </c>
    </row>
    <row r="95" spans="2:6" ht="13.5">
      <c r="B95" s="255">
        <v>0.2</v>
      </c>
      <c r="C95" s="255">
        <v>0</v>
      </c>
      <c r="F95" s="254"/>
    </row>
    <row r="96" spans="2:6" ht="13.5">
      <c r="B96" s="255">
        <v>0.7</v>
      </c>
      <c r="C96" s="255">
        <v>0.2</v>
      </c>
      <c r="F96" s="254"/>
    </row>
    <row r="97" spans="1:3" ht="13.5">
      <c r="A97" s="261" t="s">
        <v>234</v>
      </c>
      <c r="B97" s="255">
        <v>0.8</v>
      </c>
      <c r="C97" s="255">
        <v>0.2</v>
      </c>
    </row>
    <row r="98" spans="2:6" ht="13.5">
      <c r="B98" s="255">
        <v>0.7</v>
      </c>
      <c r="C98" s="255">
        <v>0.2</v>
      </c>
      <c r="F98" s="254"/>
    </row>
    <row r="99" spans="2:6" ht="13.5">
      <c r="B99" s="255">
        <v>0.3</v>
      </c>
      <c r="C99" s="255">
        <v>-0.1</v>
      </c>
      <c r="F99" s="254"/>
    </row>
    <row r="100" spans="1:3" ht="13.5">
      <c r="A100" s="262" t="s">
        <v>242</v>
      </c>
      <c r="B100" s="255">
        <v>-0.1</v>
      </c>
      <c r="C100" s="255">
        <v>0</v>
      </c>
    </row>
    <row r="101" spans="2:6" ht="13.5">
      <c r="B101" s="255">
        <v>0</v>
      </c>
      <c r="C101" s="255">
        <v>0.1</v>
      </c>
      <c r="F101" s="254"/>
    </row>
    <row r="102" spans="2:6" ht="13.5">
      <c r="B102" s="255">
        <v>-0.3</v>
      </c>
      <c r="C102" s="255">
        <v>0</v>
      </c>
      <c r="F102" s="254"/>
    </row>
    <row r="103" spans="1:3" ht="13.5">
      <c r="A103" s="261" t="s">
        <v>232</v>
      </c>
      <c r="B103" s="255">
        <v>-0.7</v>
      </c>
      <c r="C103" s="255">
        <v>0</v>
      </c>
    </row>
    <row r="104" spans="2:3" ht="13.5">
      <c r="B104" s="255">
        <v>-0.7</v>
      </c>
      <c r="C104" s="255">
        <v>-0.1</v>
      </c>
    </row>
    <row r="105" spans="2:3" ht="13.5">
      <c r="B105" s="255">
        <v>-0.2</v>
      </c>
      <c r="C105" s="255">
        <v>0.2</v>
      </c>
    </row>
    <row r="106" spans="1:3" ht="13.5">
      <c r="A106" s="261" t="s">
        <v>233</v>
      </c>
      <c r="B106" s="255">
        <v>0.2</v>
      </c>
      <c r="C106" s="255">
        <v>0.2</v>
      </c>
    </row>
    <row r="107" spans="2:3" ht="13.5">
      <c r="B107" s="255">
        <v>0.3</v>
      </c>
      <c r="C107" s="255">
        <v>0</v>
      </c>
    </row>
    <row r="108" spans="2:3" ht="13.5">
      <c r="B108" s="255">
        <v>0.3</v>
      </c>
      <c r="C108" s="255">
        <v>-0.2</v>
      </c>
    </row>
    <row r="109" spans="1:3" ht="13.5">
      <c r="A109" s="261" t="s">
        <v>234</v>
      </c>
      <c r="B109" s="255">
        <v>0.4</v>
      </c>
      <c r="C109" s="255">
        <v>-0.2</v>
      </c>
    </row>
    <row r="110" spans="2:3" ht="13.5">
      <c r="B110" s="255">
        <v>0.3</v>
      </c>
      <c r="C110" s="255">
        <v>-0.2</v>
      </c>
    </row>
    <row r="111" spans="2:3" ht="13.5">
      <c r="B111" s="255">
        <v>0.2</v>
      </c>
      <c r="C111" s="255">
        <v>-0.1</v>
      </c>
    </row>
    <row r="112" spans="1:3" ht="13.5">
      <c r="A112" s="262" t="s">
        <v>243</v>
      </c>
      <c r="B112" s="255">
        <v>-0.6</v>
      </c>
      <c r="C112" s="255">
        <v>-0.5</v>
      </c>
    </row>
    <row r="113" spans="2:3" ht="13.5">
      <c r="B113" s="255">
        <v>-0.9</v>
      </c>
      <c r="C113" s="255">
        <v>-0.8</v>
      </c>
    </row>
    <row r="114" spans="2:3" ht="13.5">
      <c r="B114" s="255">
        <v>-0.6</v>
      </c>
      <c r="C114" s="255">
        <v>-0.3</v>
      </c>
    </row>
    <row r="115" spans="1:3" ht="13.5">
      <c r="A115" s="261" t="s">
        <v>232</v>
      </c>
      <c r="B115" s="255">
        <v>-1</v>
      </c>
      <c r="C115" s="255">
        <v>-0.3</v>
      </c>
    </row>
    <row r="116" spans="2:3" ht="13.5">
      <c r="B116" s="255">
        <v>-1</v>
      </c>
      <c r="C116" s="255">
        <v>-0.4</v>
      </c>
    </row>
    <row r="117" spans="2:3" ht="13.5">
      <c r="B117" s="255">
        <v>-0.8</v>
      </c>
      <c r="C117" s="255">
        <v>-0.4</v>
      </c>
    </row>
    <row r="118" spans="1:3" ht="13.5">
      <c r="A118" s="261" t="s">
        <v>233</v>
      </c>
      <c r="B118" s="255">
        <v>-0.3</v>
      </c>
      <c r="C118" s="255">
        <v>-0.3</v>
      </c>
    </row>
    <row r="119" spans="2:3" ht="13.5">
      <c r="B119" s="255">
        <v>0.1</v>
      </c>
      <c r="C119" s="255">
        <v>-0.2</v>
      </c>
    </row>
    <row r="120" spans="2:3" ht="13.5">
      <c r="B120" s="255">
        <v>0.5</v>
      </c>
      <c r="C120" s="255">
        <v>-0.1</v>
      </c>
    </row>
    <row r="121" spans="1:3" ht="13.5">
      <c r="A121" s="261" t="s">
        <v>234</v>
      </c>
      <c r="B121" s="255">
        <v>0</v>
      </c>
      <c r="C121" s="255">
        <v>-0.6</v>
      </c>
    </row>
    <row r="122" spans="2:3" ht="13.5">
      <c r="B122" s="255">
        <v>0.2</v>
      </c>
      <c r="C122" s="255">
        <v>-0.3</v>
      </c>
    </row>
    <row r="123" spans="2:3" ht="13.5">
      <c r="B123" s="255">
        <v>0</v>
      </c>
      <c r="C123" s="255">
        <v>-0.4</v>
      </c>
    </row>
    <row r="124" spans="1:3" ht="13.5">
      <c r="A124" s="262" t="s">
        <v>244</v>
      </c>
      <c r="B124" s="255">
        <v>-0.3</v>
      </c>
      <c r="C124" s="255">
        <v>-0.2</v>
      </c>
    </row>
    <row r="125" spans="1:3" ht="13.5">
      <c r="A125" s="263"/>
      <c r="B125" s="255">
        <v>-0.6</v>
      </c>
      <c r="C125" s="255">
        <v>-0.4</v>
      </c>
    </row>
    <row r="126" spans="2:3" ht="13.5">
      <c r="B126" s="255">
        <v>-0.7</v>
      </c>
      <c r="C126" s="255">
        <v>-0.3</v>
      </c>
    </row>
    <row r="127" spans="1:3" ht="13.5">
      <c r="A127" s="261" t="s">
        <v>232</v>
      </c>
      <c r="B127" s="255">
        <v>-1.2</v>
      </c>
      <c r="C127" s="255">
        <v>-0.5</v>
      </c>
    </row>
    <row r="128" spans="2:3" ht="13.5">
      <c r="B128" s="255">
        <v>-1.1</v>
      </c>
      <c r="C128" s="255">
        <v>-0.4</v>
      </c>
    </row>
    <row r="129" spans="2:3" ht="13.5">
      <c r="B129" s="255">
        <v>-0.7</v>
      </c>
      <c r="C129" s="255">
        <v>-0.3</v>
      </c>
    </row>
    <row r="130" spans="1:3" ht="14.25" customHeight="1">
      <c r="A130" s="261" t="s">
        <v>233</v>
      </c>
      <c r="B130" s="255">
        <v>-0.9</v>
      </c>
      <c r="C130" s="255">
        <v>-1</v>
      </c>
    </row>
    <row r="131" spans="2:3" ht="14.25" customHeight="1">
      <c r="B131" s="255">
        <v>-0.4</v>
      </c>
      <c r="C131" s="255">
        <v>-0.8</v>
      </c>
    </row>
    <row r="132" spans="2:3" ht="13.5">
      <c r="B132" s="255">
        <v>-0.2</v>
      </c>
      <c r="C132" s="255">
        <v>-0.8</v>
      </c>
    </row>
    <row r="133" spans="1:3" ht="13.5">
      <c r="A133" s="261" t="s">
        <v>234</v>
      </c>
      <c r="B133" s="255">
        <v>-0.1</v>
      </c>
      <c r="C133" s="255">
        <v>-0.7</v>
      </c>
    </row>
    <row r="134" spans="2:3" ht="13.5">
      <c r="B134" s="255">
        <v>0</v>
      </c>
      <c r="C134" s="255">
        <v>-0.5</v>
      </c>
    </row>
    <row r="135" spans="2:3" ht="13.5">
      <c r="B135" s="255">
        <v>-0.2</v>
      </c>
      <c r="C135" s="255">
        <v>-0.5</v>
      </c>
    </row>
    <row r="136" spans="1:3" ht="13.5">
      <c r="A136" s="262" t="s">
        <v>245</v>
      </c>
      <c r="B136" s="256">
        <v>-0.5</v>
      </c>
      <c r="C136" s="256">
        <v>-0.4</v>
      </c>
    </row>
    <row r="137" spans="1:3" ht="13.5">
      <c r="A137"/>
      <c r="B137" s="256">
        <v>-0.5</v>
      </c>
      <c r="C137" s="256">
        <v>-0.2</v>
      </c>
    </row>
    <row r="138" spans="1:3" ht="13.5">
      <c r="A138"/>
      <c r="B138" s="256">
        <v>-0.8</v>
      </c>
      <c r="C138" s="256">
        <v>-0.3</v>
      </c>
    </row>
    <row r="139" spans="1:3" ht="13.5">
      <c r="A139" s="261" t="s">
        <v>232</v>
      </c>
      <c r="B139" s="256">
        <v>-1</v>
      </c>
      <c r="C139" s="256">
        <v>-0.3</v>
      </c>
    </row>
    <row r="140" spans="2:3" ht="13.5">
      <c r="B140" s="256">
        <v>-1</v>
      </c>
      <c r="C140" s="256">
        <v>-0.3</v>
      </c>
    </row>
    <row r="141" spans="2:3" ht="13.5">
      <c r="B141" s="256">
        <v>-0.7</v>
      </c>
      <c r="C141" s="256">
        <v>-0.3</v>
      </c>
    </row>
    <row r="142" spans="1:3" ht="13.5">
      <c r="A142" s="261" t="s">
        <v>233</v>
      </c>
      <c r="B142" s="256">
        <v>-0.1</v>
      </c>
      <c r="C142" s="256">
        <v>-0.2</v>
      </c>
    </row>
    <row r="143" spans="2:3" ht="13.5">
      <c r="B143" s="256">
        <v>0.4</v>
      </c>
      <c r="C143" s="256">
        <v>-0.1</v>
      </c>
    </row>
    <row r="144" spans="2:3" ht="13.5">
      <c r="B144" s="256">
        <v>0.4</v>
      </c>
      <c r="C144" s="256">
        <v>-0.3</v>
      </c>
    </row>
    <row r="145" spans="1:3" ht="13.5">
      <c r="A145" s="261" t="s">
        <v>234</v>
      </c>
      <c r="B145" s="256">
        <v>0.1</v>
      </c>
      <c r="C145" s="256">
        <v>-0.5</v>
      </c>
    </row>
    <row r="146" spans="1:3" ht="13.5">
      <c r="A146"/>
      <c r="B146" s="256">
        <v>0.4</v>
      </c>
      <c r="C146" s="256">
        <v>-0.1</v>
      </c>
    </row>
    <row r="147" spans="1:3" ht="13.5">
      <c r="A147"/>
      <c r="B147" s="256">
        <v>0.3</v>
      </c>
      <c r="C147" s="256">
        <v>0</v>
      </c>
    </row>
    <row r="148" spans="1:3" ht="13.5">
      <c r="A148" s="262" t="s">
        <v>246</v>
      </c>
      <c r="B148" s="256">
        <v>0.1</v>
      </c>
      <c r="C148" s="256">
        <v>0.1</v>
      </c>
    </row>
    <row r="149" spans="1:3" ht="13.5">
      <c r="A149"/>
      <c r="B149" s="256">
        <v>0</v>
      </c>
      <c r="C149" s="256">
        <v>0.3</v>
      </c>
    </row>
    <row r="150" spans="1:3" ht="13.5">
      <c r="A150"/>
      <c r="B150" s="256">
        <v>-0.2</v>
      </c>
      <c r="C150" s="256">
        <v>0.3</v>
      </c>
    </row>
    <row r="151" spans="1:3" ht="13.5">
      <c r="A151" s="261" t="s">
        <v>232</v>
      </c>
      <c r="B151" s="256">
        <v>-0.2</v>
      </c>
      <c r="C151" s="256">
        <v>0.5</v>
      </c>
    </row>
    <row r="152" spans="2:3" ht="13.5">
      <c r="B152" s="256">
        <v>-0.2</v>
      </c>
      <c r="C152" s="256">
        <v>0.5</v>
      </c>
    </row>
    <row r="153" spans="2:3" ht="13.5">
      <c r="B153" s="256">
        <v>0.3</v>
      </c>
      <c r="C153" s="256">
        <v>0.7</v>
      </c>
    </row>
    <row r="154" spans="1:3" ht="13.5">
      <c r="A154" s="261" t="s">
        <v>233</v>
      </c>
      <c r="B154" s="256">
        <v>0.9</v>
      </c>
      <c r="C154" s="256">
        <v>0.8</v>
      </c>
    </row>
    <row r="155" spans="2:3" ht="13.5">
      <c r="B155" s="256">
        <v>1.3</v>
      </c>
      <c r="C155" s="256">
        <v>0.7</v>
      </c>
    </row>
    <row r="156" spans="2:3" ht="13.5">
      <c r="B156" s="256">
        <v>2</v>
      </c>
      <c r="C156" s="256">
        <v>1.3</v>
      </c>
    </row>
    <row r="157" spans="1:3" ht="13.5">
      <c r="A157" s="261" t="s">
        <v>234</v>
      </c>
      <c r="B157" s="256">
        <v>2.1</v>
      </c>
      <c r="C157" s="256">
        <v>1.5</v>
      </c>
    </row>
    <row r="158" spans="1:3" ht="13.5">
      <c r="A158"/>
      <c r="B158" s="256">
        <v>1.4</v>
      </c>
      <c r="C158" s="256">
        <v>0.9</v>
      </c>
    </row>
    <row r="159" spans="1:3" ht="13.5">
      <c r="A159"/>
      <c r="B159" s="256">
        <v>1.3</v>
      </c>
      <c r="C159" s="256">
        <v>1</v>
      </c>
    </row>
    <row r="160" spans="1:3" ht="13.5">
      <c r="A160" s="262" t="s">
        <v>247</v>
      </c>
      <c r="B160" s="256">
        <v>0.3</v>
      </c>
      <c r="C160" s="256">
        <v>0.3</v>
      </c>
    </row>
    <row r="161" spans="1:3" ht="13.5">
      <c r="A161"/>
      <c r="B161" s="256">
        <v>0.3</v>
      </c>
      <c r="C161" s="256">
        <v>0.7</v>
      </c>
    </row>
    <row r="162" spans="1:3" ht="13.5">
      <c r="A162"/>
      <c r="B162" s="256">
        <v>0.1</v>
      </c>
      <c r="C162" s="256">
        <v>0.7</v>
      </c>
    </row>
    <row r="163" spans="1:3" ht="13.5">
      <c r="A163" s="261" t="s">
        <v>232</v>
      </c>
      <c r="B163" s="256">
        <v>0.1</v>
      </c>
      <c r="C163" s="256">
        <v>0.8</v>
      </c>
    </row>
    <row r="164" spans="2:3" ht="13.5">
      <c r="B164" s="256">
        <v>0.1</v>
      </c>
      <c r="C164" s="256">
        <v>0.9</v>
      </c>
    </row>
    <row r="165" spans="2:3" ht="13.5">
      <c r="B165" s="256">
        <v>0.7</v>
      </c>
      <c r="C165" s="256">
        <v>1.1</v>
      </c>
    </row>
    <row r="166" spans="1:3" ht="13.5">
      <c r="A166" s="261" t="s">
        <v>233</v>
      </c>
      <c r="B166" s="256">
        <v>1.9</v>
      </c>
      <c r="C166" s="256">
        <v>1.7</v>
      </c>
    </row>
    <row r="167" spans="2:3" ht="13.5">
      <c r="B167" s="256">
        <v>2.3</v>
      </c>
      <c r="C167" s="256">
        <v>1.7</v>
      </c>
    </row>
    <row r="168" spans="2:3" ht="13.5">
      <c r="B168" s="256">
        <v>2.8</v>
      </c>
      <c r="C168" s="256">
        <v>2.1</v>
      </c>
    </row>
    <row r="169" spans="1:3" ht="13.5">
      <c r="A169" s="261" t="s">
        <v>234</v>
      </c>
      <c r="B169" s="256">
        <v>2.3</v>
      </c>
      <c r="C169" s="256">
        <v>1.7</v>
      </c>
    </row>
    <row r="170" spans="1:3" ht="13.5">
      <c r="A170"/>
      <c r="B170" s="256">
        <v>2.1</v>
      </c>
      <c r="C170" s="256">
        <v>1.6</v>
      </c>
    </row>
    <row r="171" spans="1:3" ht="13.5">
      <c r="A171"/>
      <c r="B171" s="256">
        <v>1.6</v>
      </c>
      <c r="C171" s="256">
        <v>1.4</v>
      </c>
    </row>
    <row r="172" spans="1:3" ht="13.5">
      <c r="A172" s="262" t="s">
        <v>248</v>
      </c>
      <c r="B172" s="256">
        <v>1.3</v>
      </c>
      <c r="C172" s="256">
        <v>1.3</v>
      </c>
    </row>
    <row r="173" spans="1:3" ht="13.5">
      <c r="A173"/>
      <c r="B173" s="256">
        <v>0.8</v>
      </c>
      <c r="C173" s="256">
        <v>1.2</v>
      </c>
    </row>
    <row r="174" spans="1:3" ht="13.5">
      <c r="A174"/>
      <c r="B174" s="256">
        <v>0.6</v>
      </c>
      <c r="C174" s="256">
        <v>1.2</v>
      </c>
    </row>
    <row r="175" spans="1:3" ht="13.5">
      <c r="A175" s="261" t="s">
        <v>232</v>
      </c>
      <c r="B175" s="256">
        <v>0.5</v>
      </c>
      <c r="C175" s="256">
        <v>1.3</v>
      </c>
    </row>
    <row r="176" spans="2:3" ht="13.5">
      <c r="B176" s="256">
        <v>0.3</v>
      </c>
      <c r="C176" s="256">
        <v>1</v>
      </c>
    </row>
    <row r="177" spans="2:3" ht="13.5">
      <c r="B177" s="256">
        <v>0.5</v>
      </c>
      <c r="C177" s="256">
        <v>0.9</v>
      </c>
    </row>
    <row r="178" spans="1:3" ht="13.5">
      <c r="A178" s="261" t="s">
        <v>233</v>
      </c>
      <c r="B178" s="256">
        <v>1</v>
      </c>
      <c r="C178" s="256">
        <v>0.8</v>
      </c>
    </row>
    <row r="179" spans="2:3" ht="13.5">
      <c r="B179" s="256">
        <v>1.3</v>
      </c>
      <c r="C179" s="256">
        <v>0.7</v>
      </c>
    </row>
    <row r="180" spans="2:3" ht="13.5">
      <c r="B180" s="256">
        <v>1.3</v>
      </c>
      <c r="C180" s="256">
        <v>0.6</v>
      </c>
    </row>
    <row r="181" spans="1:3" ht="13.5">
      <c r="A181" s="261" t="s">
        <v>234</v>
      </c>
      <c r="B181" s="256">
        <v>0.8</v>
      </c>
      <c r="C181" s="256">
        <v>0.2</v>
      </c>
    </row>
    <row r="182" spans="1:3" ht="13.5">
      <c r="A182"/>
      <c r="B182" s="256">
        <v>0.3</v>
      </c>
      <c r="C182" s="256">
        <v>-0.2</v>
      </c>
    </row>
    <row r="183" spans="1:3" ht="13.5">
      <c r="A183"/>
      <c r="B183" s="256">
        <v>0</v>
      </c>
      <c r="C183" s="256">
        <v>-0.2</v>
      </c>
    </row>
    <row r="184" spans="1:3" ht="13.5">
      <c r="A184" s="262" t="s">
        <v>249</v>
      </c>
      <c r="B184" s="256">
        <v>-0.3</v>
      </c>
      <c r="C184" s="256">
        <v>-0.3</v>
      </c>
    </row>
    <row r="185" spans="1:3" ht="13.5">
      <c r="A185"/>
      <c r="B185" s="256">
        <v>-0.8</v>
      </c>
      <c r="C185" s="256">
        <v>-0.5</v>
      </c>
    </row>
    <row r="186" spans="1:3" ht="13.5">
      <c r="A186"/>
      <c r="B186" s="256">
        <v>-1</v>
      </c>
      <c r="C186" s="256">
        <v>-0.5</v>
      </c>
    </row>
    <row r="187" spans="1:3" ht="13.5">
      <c r="A187" s="261" t="s">
        <v>232</v>
      </c>
      <c r="B187" s="256">
        <v>-1.3</v>
      </c>
      <c r="C187" s="256">
        <v>-0.5</v>
      </c>
    </row>
    <row r="188" spans="2:3" ht="13.5">
      <c r="B188" s="256">
        <v>-1</v>
      </c>
      <c r="C188" s="256">
        <v>-0.3</v>
      </c>
    </row>
    <row r="189" spans="2:3" ht="13.5">
      <c r="B189" s="256">
        <v>-0.9</v>
      </c>
      <c r="C189" s="256">
        <v>-0.6</v>
      </c>
    </row>
    <row r="190" spans="1:3" ht="13.5">
      <c r="A190" s="261" t="s">
        <v>233</v>
      </c>
      <c r="B190" s="256">
        <v>-0.8</v>
      </c>
      <c r="C190" s="256">
        <v>-1</v>
      </c>
    </row>
    <row r="191" spans="2:3" ht="13.5">
      <c r="B191" s="256">
        <v>-0.2</v>
      </c>
      <c r="C191" s="256">
        <v>-0.8</v>
      </c>
    </row>
    <row r="192" spans="2:3" ht="13.5">
      <c r="B192" s="256">
        <v>-0.3</v>
      </c>
      <c r="C192" s="256">
        <v>-1</v>
      </c>
    </row>
    <row r="193" spans="1:3" ht="13.5">
      <c r="A193" s="261" t="s">
        <v>234</v>
      </c>
      <c r="B193" s="256">
        <v>-0.3</v>
      </c>
      <c r="C193" s="256">
        <v>-0.9</v>
      </c>
    </row>
    <row r="194" spans="1:3" ht="13.5">
      <c r="A194"/>
      <c r="B194" s="256">
        <v>-0.3</v>
      </c>
      <c r="C194" s="256">
        <v>-0.7</v>
      </c>
    </row>
    <row r="195" spans="1:3" ht="13.5">
      <c r="A195"/>
      <c r="B195" s="256">
        <v>-0.6</v>
      </c>
      <c r="C195" s="256">
        <v>-0.8</v>
      </c>
    </row>
    <row r="196" spans="1:3" ht="13.5">
      <c r="A196" s="262" t="s">
        <v>250</v>
      </c>
      <c r="B196" s="256">
        <v>-0.7</v>
      </c>
      <c r="C196" s="256">
        <v>-0.7</v>
      </c>
    </row>
    <row r="197" spans="1:3" ht="13.5">
      <c r="A197"/>
      <c r="B197" s="256">
        <v>-0.9</v>
      </c>
      <c r="C197" s="256">
        <v>-0.6</v>
      </c>
    </row>
    <row r="198" spans="1:3" ht="13.5">
      <c r="A198"/>
      <c r="B198" s="256">
        <v>-1.5</v>
      </c>
      <c r="C198" s="256">
        <v>-1</v>
      </c>
    </row>
    <row r="199" spans="1:3" ht="13.5">
      <c r="A199" s="261" t="s">
        <v>232</v>
      </c>
      <c r="B199" s="256">
        <v>-2.2</v>
      </c>
      <c r="C199" s="256">
        <v>-1.4</v>
      </c>
    </row>
    <row r="200" spans="2:3" ht="13.5">
      <c r="B200" s="256">
        <v>-2.3</v>
      </c>
      <c r="C200" s="256">
        <v>-1.6</v>
      </c>
    </row>
    <row r="201" spans="2:3" ht="13.5">
      <c r="B201" s="256">
        <v>-1.6</v>
      </c>
      <c r="C201" s="256">
        <v>-1.2</v>
      </c>
    </row>
    <row r="202" spans="1:3" ht="13.5">
      <c r="A202" s="261" t="s">
        <v>233</v>
      </c>
      <c r="B202" s="256">
        <v>-1.4</v>
      </c>
      <c r="C202" s="256">
        <v>-1.6</v>
      </c>
    </row>
    <row r="203" spans="2:3" ht="13.5">
      <c r="B203" s="256">
        <v>-1.3</v>
      </c>
      <c r="C203" s="256">
        <v>-1.9</v>
      </c>
    </row>
    <row r="204" spans="2:3" ht="13.5">
      <c r="B204" s="256">
        <v>-1.3</v>
      </c>
      <c r="C204" s="256">
        <v>-1.9</v>
      </c>
    </row>
    <row r="205" spans="1:3" ht="13.5">
      <c r="A205" s="261" t="s">
        <v>234</v>
      </c>
      <c r="B205" s="256">
        <v>-1.4</v>
      </c>
      <c r="C205" s="256">
        <v>-2</v>
      </c>
    </row>
    <row r="206" spans="1:3" ht="13.5">
      <c r="A206"/>
      <c r="B206" s="256">
        <v>-1.3</v>
      </c>
      <c r="C206" s="256">
        <v>-1.7</v>
      </c>
    </row>
    <row r="207" spans="1:3" ht="13.5">
      <c r="A207"/>
      <c r="B207" s="256">
        <v>-1.3</v>
      </c>
      <c r="C207" s="256">
        <v>-1.5</v>
      </c>
    </row>
    <row r="208" spans="1:3" ht="13.5">
      <c r="A208" s="262" t="s">
        <v>251</v>
      </c>
      <c r="B208" s="256">
        <v>-1.4</v>
      </c>
      <c r="C208" s="256">
        <v>-1.4</v>
      </c>
    </row>
    <row r="209" spans="1:3" ht="13.5">
      <c r="A209"/>
      <c r="B209" s="256">
        <v>-1.3</v>
      </c>
      <c r="C209" s="256">
        <v>-1.1</v>
      </c>
    </row>
    <row r="210" spans="1:3" ht="13.5">
      <c r="A210"/>
      <c r="B210" s="256">
        <v>-1.2</v>
      </c>
      <c r="C210" s="256">
        <v>-0.7</v>
      </c>
    </row>
    <row r="211" spans="1:3" ht="13.5">
      <c r="A211" s="261" t="s">
        <v>232</v>
      </c>
      <c r="B211" s="256">
        <v>-1.7</v>
      </c>
      <c r="C211" s="256">
        <v>-1</v>
      </c>
    </row>
    <row r="212" spans="2:3" ht="13.5">
      <c r="B212" s="256">
        <v>-1.3</v>
      </c>
      <c r="C212" s="256">
        <v>-0.6</v>
      </c>
    </row>
    <row r="213" spans="2:3" ht="13.5">
      <c r="B213" s="256">
        <v>-1.1</v>
      </c>
      <c r="C213" s="256">
        <v>-0.7</v>
      </c>
    </row>
    <row r="214" spans="1:3" ht="13.5">
      <c r="A214" s="261" t="s">
        <v>233</v>
      </c>
      <c r="B214" s="256">
        <v>-0.5</v>
      </c>
      <c r="C214" s="256">
        <v>-0.6</v>
      </c>
    </row>
    <row r="215" spans="2:3" ht="13.5">
      <c r="B215" s="256">
        <v>-0.2</v>
      </c>
      <c r="C215" s="256">
        <v>-0.8</v>
      </c>
    </row>
    <row r="216" spans="2:3" ht="13.5">
      <c r="B216" s="256">
        <v>0</v>
      </c>
      <c r="C216" s="256">
        <v>-0.6</v>
      </c>
    </row>
    <row r="217" spans="1:3" ht="13.5">
      <c r="A217" s="261" t="s">
        <v>234</v>
      </c>
      <c r="B217" s="256">
        <v>0.3</v>
      </c>
      <c r="C217" s="256">
        <v>-0.3</v>
      </c>
    </row>
    <row r="218" spans="1:3" ht="13.5">
      <c r="A218"/>
      <c r="B218" s="256">
        <v>0.3</v>
      </c>
      <c r="C218" s="256">
        <v>-0.1</v>
      </c>
    </row>
    <row r="219" spans="1:3" ht="13.5">
      <c r="A219"/>
      <c r="B219" s="256">
        <v>0.1</v>
      </c>
      <c r="C219" s="256">
        <v>-0.1</v>
      </c>
    </row>
    <row r="220" spans="1:3" ht="13.5">
      <c r="A220" s="262" t="s">
        <v>252</v>
      </c>
      <c r="B220" s="256">
        <v>-0.1</v>
      </c>
      <c r="C220" s="256">
        <v>-0.1</v>
      </c>
    </row>
    <row r="221" spans="1:3" ht="13.5">
      <c r="A221"/>
      <c r="B221" s="256">
        <v>-0.2</v>
      </c>
      <c r="C221" s="256">
        <v>0</v>
      </c>
    </row>
    <row r="222" spans="1:3" ht="13.5">
      <c r="A222"/>
      <c r="B222" s="256">
        <v>-0.6</v>
      </c>
      <c r="C222" s="256">
        <v>-0.1</v>
      </c>
    </row>
    <row r="223" spans="1:3" ht="13.5">
      <c r="A223" s="261" t="s">
        <v>232</v>
      </c>
      <c r="B223" s="256">
        <v>-0.8</v>
      </c>
      <c r="C223" s="256">
        <v>-0.2</v>
      </c>
    </row>
    <row r="224" spans="2:3" ht="13.5">
      <c r="B224" s="256">
        <v>-0.3</v>
      </c>
      <c r="C224" s="256">
        <v>0.3</v>
      </c>
    </row>
    <row r="225" spans="2:3" ht="13.5">
      <c r="B225" s="256">
        <v>-0.1</v>
      </c>
      <c r="C225" s="256">
        <v>0.3</v>
      </c>
    </row>
    <row r="226" spans="1:3" ht="13.5">
      <c r="A226" s="261" t="s">
        <v>233</v>
      </c>
      <c r="B226" s="256">
        <v>1.5</v>
      </c>
      <c r="C226" s="256">
        <v>1.4</v>
      </c>
    </row>
    <row r="227" spans="2:3" ht="13.5">
      <c r="B227" s="256">
        <v>2.1</v>
      </c>
      <c r="C227" s="256">
        <v>1.5</v>
      </c>
    </row>
    <row r="228" spans="2:3" ht="13.5">
      <c r="B228" s="256">
        <v>2.2</v>
      </c>
      <c r="C228" s="256">
        <v>1.6</v>
      </c>
    </row>
    <row r="229" spans="1:3" ht="13.5">
      <c r="A229" s="261" t="s">
        <v>234</v>
      </c>
      <c r="B229" s="256">
        <v>2</v>
      </c>
      <c r="C229" s="256">
        <v>1.4</v>
      </c>
    </row>
    <row r="230" spans="1:3" ht="13.5">
      <c r="A230"/>
      <c r="B230" s="256">
        <v>1.6</v>
      </c>
      <c r="C230" s="256">
        <v>1.2</v>
      </c>
    </row>
    <row r="231" spans="1:3" ht="13.5">
      <c r="A231"/>
      <c r="B231" s="256">
        <v>0.8</v>
      </c>
      <c r="C231" s="256">
        <v>0.6</v>
      </c>
    </row>
    <row r="232" spans="1:3" ht="13.5">
      <c r="A232" s="262" t="s">
        <v>253</v>
      </c>
      <c r="B232" s="256">
        <v>1.2</v>
      </c>
      <c r="C232" s="256">
        <v>1.3</v>
      </c>
    </row>
    <row r="233" spans="1:3" ht="13.5">
      <c r="A233"/>
      <c r="B233" s="256">
        <v>0.9</v>
      </c>
      <c r="C233" s="256">
        <v>1.1</v>
      </c>
    </row>
    <row r="234" spans="1:3" ht="13.5">
      <c r="A234"/>
      <c r="B234" s="256">
        <v>0.6</v>
      </c>
      <c r="C234" s="256">
        <v>1.1</v>
      </c>
    </row>
    <row r="235" spans="1:3" ht="13.5">
      <c r="A235" s="261" t="s">
        <v>232</v>
      </c>
      <c r="B235" s="256">
        <v>0.8</v>
      </c>
      <c r="C235" s="256">
        <v>1.3</v>
      </c>
    </row>
    <row r="236" spans="2:3" ht="13.5">
      <c r="B236" s="256">
        <v>0.4</v>
      </c>
      <c r="C236" s="256">
        <v>1</v>
      </c>
    </row>
    <row r="237" spans="2:3" ht="13.5">
      <c r="B237" s="256">
        <v>0.5</v>
      </c>
      <c r="C237" s="256">
        <v>0.9</v>
      </c>
    </row>
    <row r="238" spans="1:3" ht="13.5">
      <c r="A238" s="261" t="s">
        <v>233</v>
      </c>
      <c r="B238" s="256">
        <v>0.8</v>
      </c>
      <c r="C238" s="256">
        <v>0.7</v>
      </c>
    </row>
    <row r="239" spans="2:3" ht="13.5">
      <c r="B239" s="256">
        <v>1.6</v>
      </c>
      <c r="C239" s="256">
        <v>1</v>
      </c>
    </row>
    <row r="240" spans="2:3" ht="13.5">
      <c r="B240" s="256">
        <v>1.5</v>
      </c>
      <c r="C240" s="256">
        <v>0.9</v>
      </c>
    </row>
    <row r="241" spans="1:3" ht="13.5">
      <c r="A241" s="261" t="s">
        <v>234</v>
      </c>
      <c r="B241" s="256">
        <v>1.5</v>
      </c>
      <c r="C241" s="256">
        <v>0.9</v>
      </c>
    </row>
    <row r="242" spans="1:3" ht="13.5">
      <c r="A242"/>
      <c r="B242" s="256">
        <v>1.3</v>
      </c>
      <c r="C242" s="256">
        <v>1</v>
      </c>
    </row>
    <row r="243" spans="1:3" ht="13.5">
      <c r="A243"/>
      <c r="B243" s="256">
        <v>1</v>
      </c>
      <c r="C243" s="256">
        <v>0.8</v>
      </c>
    </row>
    <row r="244" spans="1:3" ht="13.5">
      <c r="A244" s="262" t="s">
        <v>254</v>
      </c>
      <c r="B244" s="256">
        <v>0.8</v>
      </c>
      <c r="C244" s="256">
        <v>0.9</v>
      </c>
    </row>
    <row r="245" spans="1:3" ht="13.5">
      <c r="A245"/>
      <c r="B245" s="256">
        <v>0.8</v>
      </c>
      <c r="C245" s="256">
        <v>1</v>
      </c>
    </row>
    <row r="246" spans="1:3" ht="13.5">
      <c r="A246"/>
      <c r="B246" s="256">
        <v>0.3</v>
      </c>
      <c r="C246" s="256">
        <v>0.8</v>
      </c>
    </row>
    <row r="247" spans="1:3" ht="13.5">
      <c r="A247" s="261" t="s">
        <v>232</v>
      </c>
      <c r="B247" s="256">
        <v>1</v>
      </c>
      <c r="C247" s="256">
        <v>1.4</v>
      </c>
    </row>
    <row r="248" spans="2:3" ht="13.5">
      <c r="B248" s="256">
        <v>1.4</v>
      </c>
      <c r="C248" s="256">
        <v>1.9</v>
      </c>
    </row>
    <row r="249" spans="2:3" ht="13.5">
      <c r="B249" s="256">
        <v>1</v>
      </c>
      <c r="C249" s="256">
        <v>1.4</v>
      </c>
    </row>
    <row r="250" spans="1:3" ht="13.5">
      <c r="A250" s="261" t="s">
        <v>233</v>
      </c>
      <c r="B250" s="256">
        <v>1.5</v>
      </c>
      <c r="C250" s="256">
        <v>1.4</v>
      </c>
    </row>
    <row r="251" spans="2:3" ht="13.5">
      <c r="B251" s="256">
        <v>2.1</v>
      </c>
      <c r="C251" s="256">
        <v>1.6</v>
      </c>
    </row>
    <row r="252" spans="2:3" ht="13.5">
      <c r="B252" s="256">
        <v>2.5</v>
      </c>
      <c r="C252" s="256">
        <v>2</v>
      </c>
    </row>
    <row r="253" spans="1:3" ht="13.5">
      <c r="A253" s="261" t="s">
        <v>234</v>
      </c>
      <c r="B253" s="256">
        <v>2.6</v>
      </c>
      <c r="C253" s="256">
        <v>2</v>
      </c>
    </row>
    <row r="254" spans="1:3" ht="13.5">
      <c r="A254"/>
      <c r="B254" s="256">
        <v>2.1</v>
      </c>
      <c r="C254" s="256">
        <v>1.8</v>
      </c>
    </row>
    <row r="255" spans="1:3" ht="13.5">
      <c r="A255"/>
      <c r="B255" s="256">
        <v>2.5</v>
      </c>
      <c r="C255" s="256">
        <v>2.3</v>
      </c>
    </row>
    <row r="256" spans="1:3" ht="13.5">
      <c r="A256" s="262" t="s">
        <v>255</v>
      </c>
      <c r="B256" s="256">
        <v>2.1</v>
      </c>
      <c r="C256" s="256">
        <v>2.2</v>
      </c>
    </row>
    <row r="257" spans="1:3" ht="13.5">
      <c r="A257"/>
      <c r="B257" s="256">
        <v>2.3</v>
      </c>
      <c r="C257" s="256">
        <v>2.5</v>
      </c>
    </row>
    <row r="258" spans="1:3" ht="13.5">
      <c r="A258"/>
      <c r="B258" s="256">
        <v>2.8</v>
      </c>
      <c r="C258" s="256">
        <v>3.2</v>
      </c>
    </row>
    <row r="259" spans="1:3" ht="13.5">
      <c r="A259" s="261" t="s">
        <v>232</v>
      </c>
      <c r="B259" s="256">
        <v>1.9</v>
      </c>
      <c r="C259" s="256">
        <v>2.3</v>
      </c>
    </row>
    <row r="260" spans="2:3" ht="13.5">
      <c r="B260" s="256">
        <v>1.4</v>
      </c>
      <c r="C260" s="256">
        <v>1.9</v>
      </c>
    </row>
    <row r="261" spans="2:3" ht="13.5">
      <c r="B261" s="256">
        <v>1.3</v>
      </c>
      <c r="C261" s="256">
        <v>1.7</v>
      </c>
    </row>
    <row r="262" spans="1:3" ht="13.5">
      <c r="A262" s="261" t="s">
        <v>233</v>
      </c>
      <c r="B262" s="256">
        <v>1.7</v>
      </c>
      <c r="C262" s="256">
        <v>1.6</v>
      </c>
    </row>
    <row r="263" spans="2:3" ht="13.5">
      <c r="B263" s="256">
        <v>1.9</v>
      </c>
      <c r="C263" s="256">
        <v>1.5</v>
      </c>
    </row>
    <row r="264" spans="2:3" ht="13.5">
      <c r="B264" s="256">
        <v>1.5</v>
      </c>
      <c r="C264" s="256">
        <v>1.1</v>
      </c>
    </row>
    <row r="265" spans="1:3" ht="13.5">
      <c r="A265" s="261" t="s">
        <v>234</v>
      </c>
      <c r="B265" s="256">
        <v>1.1</v>
      </c>
      <c r="C265" s="256">
        <v>0.6</v>
      </c>
    </row>
    <row r="266" spans="1:3" ht="13.5">
      <c r="A266"/>
      <c r="B266" s="256">
        <v>1.7</v>
      </c>
      <c r="C266" s="256">
        <v>1.4</v>
      </c>
    </row>
    <row r="267" spans="1:3" ht="13.5">
      <c r="A267"/>
      <c r="B267" s="256">
        <v>1.8</v>
      </c>
      <c r="C267" s="256">
        <v>1.5</v>
      </c>
    </row>
    <row r="268" spans="1:3" ht="13.5">
      <c r="A268" s="262" t="s">
        <v>256</v>
      </c>
      <c r="B268" s="256">
        <v>1.1</v>
      </c>
      <c r="C268" s="256">
        <v>1.2</v>
      </c>
    </row>
    <row r="269" spans="1:3" ht="13.5">
      <c r="A269"/>
      <c r="B269" s="256">
        <v>0.6</v>
      </c>
      <c r="C269" s="256">
        <v>0.8</v>
      </c>
    </row>
    <row r="270" spans="1:3" ht="13.5">
      <c r="A270"/>
      <c r="B270" s="256">
        <v>0.5</v>
      </c>
      <c r="C270" s="256">
        <v>0.9</v>
      </c>
    </row>
    <row r="271" spans="1:3" ht="13.5">
      <c r="A271" s="261" t="s">
        <v>232</v>
      </c>
      <c r="B271" s="256">
        <v>0.5</v>
      </c>
      <c r="C271" s="256">
        <v>0.9</v>
      </c>
    </row>
    <row r="272" spans="2:3" ht="13.5">
      <c r="B272" s="256">
        <v>0.5</v>
      </c>
      <c r="C272" s="256">
        <v>0.9</v>
      </c>
    </row>
    <row r="273" spans="2:3" ht="13.5">
      <c r="B273" s="256">
        <v>0.5</v>
      </c>
      <c r="C273" s="256">
        <v>0.8</v>
      </c>
    </row>
    <row r="274" spans="1:3" ht="13.5">
      <c r="A274" s="261" t="s">
        <v>233</v>
      </c>
      <c r="B274" s="256">
        <v>0.8</v>
      </c>
      <c r="C274" s="256">
        <v>0.7</v>
      </c>
    </row>
    <row r="275" spans="2:3" ht="13.5">
      <c r="B275" s="256">
        <v>1.6</v>
      </c>
      <c r="C275" s="256">
        <v>1.3</v>
      </c>
    </row>
    <row r="276" spans="2:3" ht="13.5">
      <c r="B276" s="256">
        <v>0.7</v>
      </c>
      <c r="C276" s="256">
        <v>0.4</v>
      </c>
    </row>
    <row r="277" spans="1:3" ht="13.5">
      <c r="A277" s="261" t="s">
        <v>234</v>
      </c>
      <c r="B277" s="256">
        <v>0.7</v>
      </c>
      <c r="C277" s="256">
        <v>0.2</v>
      </c>
    </row>
    <row r="278" spans="1:3" ht="13.5">
      <c r="A278"/>
      <c r="B278" s="256">
        <v>0.4</v>
      </c>
      <c r="C278" s="256">
        <v>0.1</v>
      </c>
    </row>
    <row r="279" spans="1:3" ht="13.5">
      <c r="A279"/>
      <c r="B279" s="256">
        <v>0.5</v>
      </c>
      <c r="C279" s="256">
        <v>0.2</v>
      </c>
    </row>
    <row r="280" spans="1:3" ht="13.5">
      <c r="A280" s="262" t="s">
        <v>257</v>
      </c>
      <c r="B280" s="256">
        <v>0.2</v>
      </c>
      <c r="C280" s="256">
        <v>0.4</v>
      </c>
    </row>
    <row r="281" spans="1:3" ht="13.5">
      <c r="A281"/>
      <c r="B281" s="256">
        <v>0.3</v>
      </c>
      <c r="C281" s="256">
        <v>0.5</v>
      </c>
    </row>
    <row r="282" spans="1:3" ht="13.5">
      <c r="A282"/>
      <c r="B282" s="256">
        <v>0.4</v>
      </c>
      <c r="C282" s="256">
        <v>0.8</v>
      </c>
    </row>
    <row r="283" spans="1:3" ht="13.5">
      <c r="A283" s="261" t="s">
        <v>232</v>
      </c>
      <c r="B283" s="256">
        <v>0.1</v>
      </c>
      <c r="C283" s="256">
        <v>0.6</v>
      </c>
    </row>
    <row r="284" spans="2:3" ht="13.5">
      <c r="B284" s="256">
        <v>0.4</v>
      </c>
      <c r="C284" s="256">
        <v>0.8</v>
      </c>
    </row>
    <row r="285" spans="2:3" ht="13.5">
      <c r="B285" s="256">
        <v>0.6</v>
      </c>
      <c r="C285" s="256">
        <v>0.8</v>
      </c>
    </row>
    <row r="286" spans="1:3" ht="13.5">
      <c r="A286" s="261" t="s">
        <v>233</v>
      </c>
      <c r="B286" s="256">
        <v>1.1</v>
      </c>
      <c r="C286" s="256">
        <v>1</v>
      </c>
    </row>
    <row r="287" spans="2:3" ht="13.5">
      <c r="B287" s="256">
        <v>0.9</v>
      </c>
      <c r="C287" s="256">
        <v>0.7</v>
      </c>
    </row>
    <row r="288" spans="2:3" ht="13.5">
      <c r="B288" s="256">
        <v>0.9</v>
      </c>
      <c r="C288" s="256">
        <v>0.6</v>
      </c>
    </row>
    <row r="289" spans="1:3" ht="13.5">
      <c r="A289" s="261" t="s">
        <v>234</v>
      </c>
      <c r="B289" s="256">
        <v>1.3</v>
      </c>
      <c r="C289" s="256">
        <v>0.8</v>
      </c>
    </row>
    <row r="290" spans="1:3" ht="13.5">
      <c r="A290"/>
      <c r="B290" s="256">
        <v>1.3</v>
      </c>
      <c r="C290" s="256">
        <v>0.9</v>
      </c>
    </row>
    <row r="291" spans="1:3" ht="13.5">
      <c r="A291"/>
      <c r="B291" s="256">
        <v>1.2</v>
      </c>
      <c r="C291" s="256">
        <v>0.9</v>
      </c>
    </row>
    <row r="292" spans="1:3" ht="13.5">
      <c r="A292" s="262" t="s">
        <v>258</v>
      </c>
      <c r="B292" s="256">
        <v>0.7</v>
      </c>
      <c r="C292" s="256">
        <v>0.9</v>
      </c>
    </row>
    <row r="293" spans="1:3" ht="13.5">
      <c r="A293"/>
      <c r="B293" s="256">
        <v>0.6</v>
      </c>
      <c r="C293" s="256">
        <v>0.8</v>
      </c>
    </row>
    <row r="294" spans="1:3" ht="13.5">
      <c r="A294"/>
      <c r="B294" s="256">
        <v>0.5</v>
      </c>
      <c r="C294" s="256">
        <v>0.9</v>
      </c>
    </row>
    <row r="295" spans="1:3" ht="13.5">
      <c r="A295" s="261" t="s">
        <v>232</v>
      </c>
      <c r="B295" s="256">
        <v>0.4</v>
      </c>
      <c r="C295" s="256">
        <v>1</v>
      </c>
    </row>
    <row r="296" spans="2:3" ht="13.5">
      <c r="B296" s="256">
        <v>0.3</v>
      </c>
      <c r="C296" s="256">
        <v>0.7</v>
      </c>
    </row>
    <row r="297" spans="2:3" ht="13.5">
      <c r="B297" s="256">
        <v>0.8</v>
      </c>
      <c r="C297" s="256">
        <v>0.9</v>
      </c>
    </row>
    <row r="298" spans="1:3" ht="13.5">
      <c r="A298" s="261" t="s">
        <v>233</v>
      </c>
      <c r="B298" s="256">
        <v>1.2</v>
      </c>
      <c r="C298" s="256">
        <v>1.1</v>
      </c>
    </row>
    <row r="299" spans="2:3" ht="13.5">
      <c r="B299" s="256">
        <v>1.1</v>
      </c>
      <c r="C299" s="256">
        <v>0.9</v>
      </c>
    </row>
    <row r="300" spans="2:3" ht="13.5">
      <c r="B300" s="256">
        <v>1.5</v>
      </c>
      <c r="C300" s="256">
        <v>1.2</v>
      </c>
    </row>
    <row r="301" spans="1:3" ht="13.5">
      <c r="A301" s="261" t="s">
        <v>234</v>
      </c>
      <c r="B301" s="256">
        <v>1.7</v>
      </c>
      <c r="C301" s="256">
        <v>1.2</v>
      </c>
    </row>
    <row r="302" spans="1:3" ht="13.5">
      <c r="A302"/>
      <c r="B302" s="256">
        <v>1.7</v>
      </c>
      <c r="C302" s="256">
        <v>1.2</v>
      </c>
    </row>
    <row r="303" spans="1:3" ht="13.5">
      <c r="A303"/>
      <c r="B303" s="256">
        <v>1.6</v>
      </c>
      <c r="C303" s="256">
        <v>1.3</v>
      </c>
    </row>
    <row r="304" spans="1:3" ht="13.5">
      <c r="A304" s="262" t="s">
        <v>259</v>
      </c>
      <c r="B304" s="256">
        <v>0.9</v>
      </c>
      <c r="C304" s="256">
        <v>1</v>
      </c>
    </row>
    <row r="305" spans="1:3" ht="13.5">
      <c r="A305"/>
      <c r="B305" s="256">
        <v>1.1</v>
      </c>
      <c r="C305" s="256">
        <v>1.3</v>
      </c>
    </row>
    <row r="306" spans="1:3" ht="13.5">
      <c r="A306"/>
      <c r="B306" s="256">
        <v>0.5</v>
      </c>
      <c r="C306" s="256">
        <v>0.9</v>
      </c>
    </row>
    <row r="307" spans="1:3" ht="13.5">
      <c r="A307" s="261" t="s">
        <v>232</v>
      </c>
      <c r="B307" s="256">
        <v>0.3</v>
      </c>
      <c r="C307" s="256">
        <v>0.9</v>
      </c>
    </row>
    <row r="308" spans="2:3" ht="13.5">
      <c r="B308" s="256">
        <v>0.8</v>
      </c>
      <c r="C308" s="256">
        <v>1.2</v>
      </c>
    </row>
    <row r="309" spans="2:3" ht="13.5">
      <c r="B309" s="256">
        <v>1.3</v>
      </c>
      <c r="C309" s="256">
        <v>1.4</v>
      </c>
    </row>
    <row r="310" spans="1:3" ht="13.5">
      <c r="A310" s="261" t="s">
        <v>233</v>
      </c>
      <c r="B310" s="256">
        <v>1.4</v>
      </c>
      <c r="C310" s="256">
        <v>1.4</v>
      </c>
    </row>
    <row r="311" spans="2:3" ht="13.5">
      <c r="B311" s="256">
        <v>1.4</v>
      </c>
      <c r="C311" s="256">
        <v>1.2</v>
      </c>
    </row>
    <row r="312" spans="2:3" ht="13.5">
      <c r="B312" s="256">
        <v>2.2</v>
      </c>
      <c r="C312" s="256">
        <v>1.9</v>
      </c>
    </row>
    <row r="313" spans="1:3" ht="13.5">
      <c r="A313" s="261" t="s">
        <v>234</v>
      </c>
      <c r="B313" s="256">
        <v>1.9</v>
      </c>
      <c r="C313" s="256">
        <v>1.4</v>
      </c>
    </row>
    <row r="314" spans="1:3" ht="13.5">
      <c r="A314"/>
      <c r="B314" s="256">
        <v>2.3</v>
      </c>
      <c r="C314" s="256">
        <v>1.8</v>
      </c>
    </row>
    <row r="315" spans="1:3" ht="13.5">
      <c r="A315"/>
      <c r="B315" s="256">
        <v>1.6</v>
      </c>
      <c r="C315" s="256">
        <v>1.3</v>
      </c>
    </row>
    <row r="316" spans="1:3" ht="13.5">
      <c r="A316" s="261" t="s">
        <v>260</v>
      </c>
      <c r="B316" s="256">
        <v>1.2</v>
      </c>
      <c r="C316" s="256">
        <v>1.3</v>
      </c>
    </row>
    <row r="317" spans="1:3" ht="13.5">
      <c r="A317"/>
      <c r="B317" s="256">
        <v>1.1</v>
      </c>
      <c r="C317" s="256">
        <v>1.3</v>
      </c>
    </row>
    <row r="318" spans="1:3" ht="13.5">
      <c r="A318"/>
      <c r="B318" s="256">
        <v>1</v>
      </c>
      <c r="C318" s="256">
        <v>1.4</v>
      </c>
    </row>
    <row r="319" spans="1:3" ht="13.5">
      <c r="A319" s="261" t="s">
        <v>232</v>
      </c>
      <c r="B319" s="256">
        <v>1.4</v>
      </c>
      <c r="C319" s="256">
        <v>2.1</v>
      </c>
    </row>
    <row r="320" spans="1:3" ht="13.5">
      <c r="A320"/>
      <c r="B320" s="256">
        <v>1.4</v>
      </c>
      <c r="C320" s="256">
        <v>1.8</v>
      </c>
    </row>
    <row r="321" spans="1:3" ht="13.5">
      <c r="A321"/>
      <c r="B321" s="256">
        <v>1</v>
      </c>
      <c r="C321" s="256">
        <v>1</v>
      </c>
    </row>
    <row r="322" spans="1:3" ht="13.5">
      <c r="A322" s="261" t="s">
        <v>261</v>
      </c>
      <c r="B322" s="256">
        <v>1.3</v>
      </c>
      <c r="C322" s="256">
        <v>1.3</v>
      </c>
    </row>
    <row r="323" spans="1:3" ht="13.5">
      <c r="A323"/>
      <c r="B323" s="256">
        <v>1.8</v>
      </c>
      <c r="C323" s="256">
        <v>1.6</v>
      </c>
    </row>
    <row r="324" spans="1:3" ht="13.5">
      <c r="A324"/>
      <c r="B324" s="256">
        <v>1.7</v>
      </c>
      <c r="C324" s="256">
        <v>1.3</v>
      </c>
    </row>
    <row r="325" spans="1:3" ht="13.5">
      <c r="A325" s="261" t="s">
        <v>234</v>
      </c>
      <c r="B325" s="256">
        <v>1.7</v>
      </c>
      <c r="C325" s="256">
        <v>1.2</v>
      </c>
    </row>
    <row r="326" spans="1:3" ht="13.5">
      <c r="A326"/>
      <c r="B326" s="256">
        <v>1.9</v>
      </c>
      <c r="C326" s="256">
        <v>1.3</v>
      </c>
    </row>
    <row r="327" spans="1:3" ht="13.5">
      <c r="A327"/>
      <c r="B327" s="256">
        <v>1.5</v>
      </c>
      <c r="C327" s="256">
        <v>1.2</v>
      </c>
    </row>
    <row r="328" spans="1:3" ht="13.5">
      <c r="A328" s="262" t="s">
        <v>262</v>
      </c>
      <c r="B328" s="256">
        <v>1</v>
      </c>
      <c r="C328" s="256">
        <v>1.1</v>
      </c>
    </row>
    <row r="329" spans="1:3" ht="13.5">
      <c r="A329"/>
      <c r="B329" s="256">
        <v>0.7</v>
      </c>
      <c r="C329" s="256">
        <v>0.9</v>
      </c>
    </row>
    <row r="330" spans="1:3" ht="13.5">
      <c r="A330"/>
      <c r="B330" s="256">
        <v>0.6</v>
      </c>
      <c r="C330" s="256">
        <v>0.9</v>
      </c>
    </row>
    <row r="331" spans="1:3" ht="13.5">
      <c r="A331" s="261" t="s">
        <v>232</v>
      </c>
      <c r="B331" s="256">
        <v>-0.1</v>
      </c>
      <c r="C331" s="256">
        <v>0.6</v>
      </c>
    </row>
    <row r="332" spans="1:3" ht="13.5">
      <c r="A332"/>
      <c r="B332" s="256">
        <v>0.1</v>
      </c>
      <c r="C332" s="256">
        <v>0.5</v>
      </c>
    </row>
    <row r="333" spans="1:3" ht="13.5">
      <c r="A333"/>
      <c r="B333" s="256">
        <v>0.5</v>
      </c>
      <c r="C333" s="256">
        <v>0.5</v>
      </c>
    </row>
    <row r="334" spans="1:3" ht="13.5">
      <c r="A334" s="261" t="s">
        <v>233</v>
      </c>
      <c r="B334" s="256">
        <v>0.4</v>
      </c>
      <c r="C334" s="256">
        <v>0.5</v>
      </c>
    </row>
    <row r="335" spans="1:3" ht="13.5">
      <c r="A335"/>
      <c r="B335" s="256">
        <v>0.6</v>
      </c>
      <c r="C335" s="256">
        <v>0.4</v>
      </c>
    </row>
    <row r="336" spans="1:3" ht="13.5">
      <c r="A336"/>
      <c r="B336" s="256">
        <v>0.8</v>
      </c>
      <c r="C336" s="256">
        <v>0.4</v>
      </c>
    </row>
    <row r="337" spans="1:3" ht="13.5">
      <c r="A337" s="261" t="s">
        <v>234</v>
      </c>
      <c r="B337" s="256">
        <v>1</v>
      </c>
      <c r="C337" s="256">
        <v>0.5</v>
      </c>
    </row>
    <row r="338" spans="1:3" ht="13.5">
      <c r="A338"/>
      <c r="B338" s="256">
        <v>0.9</v>
      </c>
      <c r="C338" s="256">
        <v>0.3</v>
      </c>
    </row>
    <row r="339" spans="1:3" ht="13.5">
      <c r="A339"/>
      <c r="B339" s="256">
        <v>0.4</v>
      </c>
      <c r="C339" s="256">
        <v>0.1</v>
      </c>
    </row>
    <row r="340" spans="1:3" ht="13.5">
      <c r="A340" s="262" t="s">
        <v>263</v>
      </c>
      <c r="B340" s="256">
        <v>0.5</v>
      </c>
      <c r="C340" s="256">
        <v>0.6</v>
      </c>
    </row>
    <row r="341" spans="1:3" ht="13.5">
      <c r="A341"/>
      <c r="B341" s="256">
        <v>0.5</v>
      </c>
      <c r="C341" s="256">
        <v>0.7</v>
      </c>
    </row>
    <row r="342" spans="1:3" ht="13.5">
      <c r="A342"/>
      <c r="B342" s="256">
        <v>0.3</v>
      </c>
      <c r="C342" s="256">
        <v>0.6</v>
      </c>
    </row>
    <row r="343" spans="1:3" ht="13.5">
      <c r="A343" s="261" t="s">
        <v>232</v>
      </c>
      <c r="B343" s="256">
        <v>-0.3</v>
      </c>
      <c r="C343" s="256">
        <v>0.5</v>
      </c>
    </row>
    <row r="344" spans="2:3" ht="13.5">
      <c r="B344" s="256">
        <v>-0.1</v>
      </c>
      <c r="C344" s="256">
        <v>0.3</v>
      </c>
    </row>
    <row r="345" spans="2:3" ht="13.5">
      <c r="B345" s="256">
        <v>0.2</v>
      </c>
      <c r="C345" s="256">
        <v>0.2</v>
      </c>
    </row>
    <row r="346" spans="1:3" ht="13.5">
      <c r="A346" s="261" t="s">
        <v>233</v>
      </c>
      <c r="B346" s="256">
        <v>0</v>
      </c>
      <c r="C346" s="256">
        <v>0.2</v>
      </c>
    </row>
    <row r="347" spans="2:3" ht="13.5">
      <c r="B347" s="256">
        <v>0.6</v>
      </c>
      <c r="C347" s="256">
        <v>0.4</v>
      </c>
    </row>
    <row r="348" spans="2:3" ht="13.5">
      <c r="B348" s="256">
        <v>1</v>
      </c>
      <c r="C348" s="256">
        <v>0.6</v>
      </c>
    </row>
    <row r="349" spans="1:3" ht="13.5">
      <c r="A349" s="261" t="s">
        <v>234</v>
      </c>
      <c r="B349" s="256">
        <v>1</v>
      </c>
      <c r="C349" s="256">
        <v>0.5</v>
      </c>
    </row>
    <row r="350" spans="2:3" ht="13.5">
      <c r="B350" s="256">
        <v>0.9</v>
      </c>
      <c r="C350" s="256">
        <v>0.3</v>
      </c>
    </row>
    <row r="351" spans="2:3" ht="13.5">
      <c r="B351" s="256">
        <v>1.8</v>
      </c>
      <c r="C351" s="256">
        <v>1.5</v>
      </c>
    </row>
    <row r="352" spans="1:3" ht="13.5">
      <c r="A352" s="262" t="s">
        <v>265</v>
      </c>
      <c r="B352" s="256">
        <v>1.1</v>
      </c>
      <c r="C352" s="256">
        <v>1.1</v>
      </c>
    </row>
    <row r="353" spans="1:3" ht="13.5">
      <c r="A353"/>
      <c r="B353" s="256">
        <v>1</v>
      </c>
      <c r="C353" s="256">
        <v>1.1</v>
      </c>
    </row>
    <row r="354" spans="1:3" ht="13.5">
      <c r="A354"/>
      <c r="B354" s="256">
        <v>0.9</v>
      </c>
      <c r="C354" s="256">
        <v>1.1</v>
      </c>
    </row>
    <row r="355" spans="1:3" ht="13.5">
      <c r="A355" s="261" t="s">
        <v>232</v>
      </c>
      <c r="B355" s="256">
        <v>1.3</v>
      </c>
      <c r="C355" s="256">
        <v>2</v>
      </c>
    </row>
    <row r="356" spans="2:3" ht="13.5">
      <c r="B356" s="256">
        <v>1</v>
      </c>
      <c r="C356" s="256">
        <v>1.4</v>
      </c>
    </row>
    <row r="357" spans="2:3" ht="13.5">
      <c r="B357" s="256">
        <v>0.9</v>
      </c>
      <c r="C357" s="256">
        <v>1.1</v>
      </c>
    </row>
    <row r="358" spans="1:3" ht="13.5">
      <c r="A358" s="261" t="s">
        <v>233</v>
      </c>
      <c r="B358" s="256">
        <v>1.1</v>
      </c>
      <c r="C358" s="256">
        <v>1.3</v>
      </c>
    </row>
    <row r="359" spans="2:3" ht="13.5" hidden="1">
      <c r="B359" s="256">
        <v>0</v>
      </c>
      <c r="C359" s="256">
        <v>0</v>
      </c>
    </row>
    <row r="360" spans="2:3" ht="13.5" hidden="1">
      <c r="B360" s="256">
        <v>0</v>
      </c>
      <c r="C360" s="256">
        <v>0</v>
      </c>
    </row>
    <row r="361" spans="1:3" ht="13.5" hidden="1">
      <c r="A361" s="261" t="s">
        <v>234</v>
      </c>
      <c r="B361" s="256">
        <v>0</v>
      </c>
      <c r="C361" s="256">
        <v>0</v>
      </c>
    </row>
    <row r="362" spans="2:3" ht="13.5" hidden="1">
      <c r="B362" s="256">
        <v>0</v>
      </c>
      <c r="C362" s="256">
        <v>0</v>
      </c>
    </row>
    <row r="363" spans="2:3" ht="13.5" hidden="1">
      <c r="B363" s="256">
        <v>0</v>
      </c>
      <c r="C363" s="256">
        <v>0</v>
      </c>
    </row>
    <row r="364" spans="1:3" ht="13.5" hidden="1">
      <c r="A364" s="262" t="s">
        <v>266</v>
      </c>
      <c r="B364" s="256">
        <v>0</v>
      </c>
      <c r="C364" s="256">
        <v>0</v>
      </c>
    </row>
    <row r="365" spans="1:3" ht="13.5" hidden="1">
      <c r="A365"/>
      <c r="B365" s="256">
        <v>0</v>
      </c>
      <c r="C365" s="256">
        <v>0</v>
      </c>
    </row>
    <row r="366" spans="1:3" ht="13.5" hidden="1">
      <c r="A366"/>
      <c r="B366" s="256">
        <v>0</v>
      </c>
      <c r="C366" s="256">
        <v>0</v>
      </c>
    </row>
    <row r="367" spans="1:3" ht="13.5" hidden="1">
      <c r="A367" s="261" t="s">
        <v>232</v>
      </c>
      <c r="B367" s="256">
        <v>0</v>
      </c>
      <c r="C367" s="256">
        <v>0</v>
      </c>
    </row>
    <row r="368" spans="2:3" ht="13.5" hidden="1">
      <c r="B368" s="256">
        <v>0</v>
      </c>
      <c r="C368" s="256">
        <v>0</v>
      </c>
    </row>
    <row r="369" spans="2:3" ht="13.5" hidden="1">
      <c r="B369" s="256">
        <v>0</v>
      </c>
      <c r="C369" s="256">
        <v>0</v>
      </c>
    </row>
    <row r="370" spans="1:3" ht="13.5" hidden="1">
      <c r="A370" s="261" t="s">
        <v>233</v>
      </c>
      <c r="B370" s="256">
        <v>0</v>
      </c>
      <c r="C370" s="256">
        <v>0</v>
      </c>
    </row>
    <row r="371" spans="2:3" ht="13.5" hidden="1">
      <c r="B371" s="256">
        <v>0</v>
      </c>
      <c r="C371" s="256">
        <v>0</v>
      </c>
    </row>
    <row r="372" spans="2:3" ht="13.5" hidden="1">
      <c r="B372" s="256">
        <v>0</v>
      </c>
      <c r="C372" s="256">
        <v>0</v>
      </c>
    </row>
    <row r="373" spans="1:3" ht="13.5" hidden="1">
      <c r="A373" s="261" t="s">
        <v>234</v>
      </c>
      <c r="B373" s="256">
        <v>0</v>
      </c>
      <c r="C373" s="256">
        <v>0</v>
      </c>
    </row>
    <row r="374" spans="2:3" ht="13.5" hidden="1">
      <c r="B374" s="256">
        <v>0</v>
      </c>
      <c r="C374" s="256">
        <v>0</v>
      </c>
    </row>
    <row r="375" spans="2:3" ht="13.5" hidden="1">
      <c r="B375" s="256">
        <v>0</v>
      </c>
      <c r="C375" s="256">
        <v>0</v>
      </c>
    </row>
    <row r="376" spans="1:3" ht="13.5" hidden="1">
      <c r="A376" s="262" t="s">
        <v>235</v>
      </c>
      <c r="B376" s="256">
        <v>0</v>
      </c>
      <c r="C376" s="256">
        <v>0</v>
      </c>
    </row>
    <row r="377" spans="1:3" ht="13.5" hidden="1">
      <c r="A377"/>
      <c r="B377" s="256">
        <v>0</v>
      </c>
      <c r="C377" s="256">
        <v>0</v>
      </c>
    </row>
    <row r="378" spans="1:3" ht="13.5" hidden="1">
      <c r="A378"/>
      <c r="B378" s="256">
        <v>0</v>
      </c>
      <c r="C378" s="256">
        <v>0</v>
      </c>
    </row>
    <row r="379" spans="1:3" ht="13.5" hidden="1">
      <c r="A379" s="261" t="s">
        <v>232</v>
      </c>
      <c r="B379" s="256">
        <v>0</v>
      </c>
      <c r="C379" s="256">
        <v>0</v>
      </c>
    </row>
    <row r="380" spans="2:3" ht="13.5" hidden="1">
      <c r="B380" s="256">
        <v>0</v>
      </c>
      <c r="C380" s="256">
        <v>0</v>
      </c>
    </row>
    <row r="381" spans="2:3" ht="13.5" hidden="1">
      <c r="B381" s="256">
        <v>0</v>
      </c>
      <c r="C381" s="256">
        <v>0</v>
      </c>
    </row>
    <row r="382" spans="1:3" ht="13.5" hidden="1">
      <c r="A382" s="261" t="s">
        <v>233</v>
      </c>
      <c r="B382" s="256">
        <v>0</v>
      </c>
      <c r="C382" s="256">
        <v>0</v>
      </c>
    </row>
    <row r="383" spans="2:3" ht="13.5" hidden="1">
      <c r="B383" s="256">
        <v>0</v>
      </c>
      <c r="C383" s="256">
        <v>0</v>
      </c>
    </row>
    <row r="384" spans="2:3" ht="13.5" hidden="1">
      <c r="B384" s="256">
        <v>0</v>
      </c>
      <c r="C384" s="256">
        <v>0</v>
      </c>
    </row>
    <row r="385" spans="1:3" ht="13.5" hidden="1">
      <c r="A385" s="261" t="s">
        <v>234</v>
      </c>
      <c r="B385" s="256">
        <v>0</v>
      </c>
      <c r="C385" s="256">
        <v>0</v>
      </c>
    </row>
    <row r="386" spans="2:3" ht="13.5" hidden="1">
      <c r="B386" s="256">
        <v>0</v>
      </c>
      <c r="C386" s="256">
        <v>0</v>
      </c>
    </row>
    <row r="387" spans="2:3" ht="13.5" hidden="1">
      <c r="B387" s="256">
        <v>0</v>
      </c>
      <c r="C387" s="256">
        <v>0</v>
      </c>
    </row>
    <row r="388" spans="1:3" ht="13.5" hidden="1">
      <c r="A388" s="262" t="s">
        <v>236</v>
      </c>
      <c r="B388" s="256">
        <v>0</v>
      </c>
      <c r="C388" s="256">
        <v>0</v>
      </c>
    </row>
    <row r="389" spans="1:3" ht="13.5" hidden="1">
      <c r="A389"/>
      <c r="B389" s="256">
        <v>0</v>
      </c>
      <c r="C389" s="256">
        <v>0</v>
      </c>
    </row>
    <row r="390" spans="1:3" ht="13.5" hidden="1">
      <c r="A390"/>
      <c r="B390" s="256">
        <v>0</v>
      </c>
      <c r="C390" s="256">
        <v>0</v>
      </c>
    </row>
    <row r="391" spans="1:3" ht="13.5" hidden="1">
      <c r="A391" s="261" t="s">
        <v>232</v>
      </c>
      <c r="B391" s="256">
        <v>0</v>
      </c>
      <c r="C391" s="256">
        <v>0</v>
      </c>
    </row>
    <row r="392" spans="2:3" ht="13.5" hidden="1">
      <c r="B392" s="256">
        <v>0</v>
      </c>
      <c r="C392" s="256">
        <v>0</v>
      </c>
    </row>
    <row r="393" spans="2:3" ht="13.5" hidden="1">
      <c r="B393" s="256">
        <v>0</v>
      </c>
      <c r="C393" s="256">
        <v>0</v>
      </c>
    </row>
    <row r="394" spans="1:3" ht="13.5" hidden="1">
      <c r="A394" s="261" t="s">
        <v>233</v>
      </c>
      <c r="B394" s="256">
        <v>0</v>
      </c>
      <c r="C394" s="256">
        <v>0</v>
      </c>
    </row>
    <row r="395" spans="2:3" ht="13.5" hidden="1">
      <c r="B395" s="256">
        <v>0</v>
      </c>
      <c r="C395" s="256">
        <v>0</v>
      </c>
    </row>
    <row r="396" spans="2:3" ht="13.5" hidden="1">
      <c r="B396" s="256">
        <v>0</v>
      </c>
      <c r="C396" s="256">
        <v>0</v>
      </c>
    </row>
    <row r="397" spans="1:3" ht="13.5" hidden="1">
      <c r="A397" s="261" t="s">
        <v>234</v>
      </c>
      <c r="B397" s="256">
        <v>0</v>
      </c>
      <c r="C397" s="256">
        <v>0</v>
      </c>
    </row>
    <row r="398" spans="2:3" ht="13.5" hidden="1">
      <c r="B398" s="256">
        <v>0</v>
      </c>
      <c r="C398" s="256">
        <v>0</v>
      </c>
    </row>
    <row r="399" spans="2:3" ht="13.5" hidden="1">
      <c r="B399" s="256">
        <v>0</v>
      </c>
      <c r="C399" s="256">
        <v>0</v>
      </c>
    </row>
    <row r="400" spans="1:3" ht="13.5" hidden="1">
      <c r="A400" s="262" t="s">
        <v>237</v>
      </c>
      <c r="B400" s="256">
        <v>0</v>
      </c>
      <c r="C400" s="256">
        <v>0</v>
      </c>
    </row>
    <row r="401" spans="1:3" ht="13.5" hidden="1">
      <c r="A401"/>
      <c r="B401" s="256">
        <v>0</v>
      </c>
      <c r="C401" s="256">
        <v>0</v>
      </c>
    </row>
    <row r="402" spans="1:3" ht="13.5" hidden="1">
      <c r="A402"/>
      <c r="B402" s="256">
        <v>0</v>
      </c>
      <c r="C402" s="256">
        <v>0</v>
      </c>
    </row>
    <row r="403" spans="1:3" ht="13.5" hidden="1">
      <c r="A403" s="261" t="s">
        <v>232</v>
      </c>
      <c r="B403" s="256">
        <v>0</v>
      </c>
      <c r="C403" s="256">
        <v>0</v>
      </c>
    </row>
    <row r="404" spans="2:3" ht="13.5" hidden="1">
      <c r="B404" s="256">
        <v>0</v>
      </c>
      <c r="C404" s="256">
        <v>0</v>
      </c>
    </row>
    <row r="405" spans="2:3" ht="13.5" hidden="1">
      <c r="B405" s="256">
        <v>0</v>
      </c>
      <c r="C405" s="256">
        <v>0</v>
      </c>
    </row>
    <row r="406" spans="1:3" ht="13.5" hidden="1">
      <c r="A406" s="261" t="s">
        <v>233</v>
      </c>
      <c r="B406" s="256">
        <v>0</v>
      </c>
      <c r="C406" s="256">
        <v>0</v>
      </c>
    </row>
    <row r="407" spans="2:3" ht="13.5" hidden="1">
      <c r="B407" s="256">
        <v>0</v>
      </c>
      <c r="C407" s="256">
        <v>0</v>
      </c>
    </row>
    <row r="408" spans="2:3" ht="13.5" hidden="1">
      <c r="B408" s="256">
        <v>0</v>
      </c>
      <c r="C408" s="256">
        <v>0</v>
      </c>
    </row>
    <row r="409" spans="1:3" ht="13.5" hidden="1">
      <c r="A409" s="261" t="s">
        <v>234</v>
      </c>
      <c r="B409" s="256">
        <v>0</v>
      </c>
      <c r="C409" s="256">
        <v>0</v>
      </c>
    </row>
    <row r="410" spans="2:3" ht="13.5" hidden="1">
      <c r="B410" s="256">
        <v>0</v>
      </c>
      <c r="C410" s="256">
        <v>0</v>
      </c>
    </row>
    <row r="411" spans="2:3" ht="13.5" hidden="1">
      <c r="B411" s="256">
        <v>0</v>
      </c>
      <c r="C411" s="256">
        <v>0</v>
      </c>
    </row>
    <row r="412" spans="1:3" ht="13.5" hidden="1">
      <c r="A412" s="262" t="s">
        <v>238</v>
      </c>
      <c r="B412" s="256">
        <v>0</v>
      </c>
      <c r="C412" s="256">
        <v>0</v>
      </c>
    </row>
    <row r="413" spans="1:3" ht="13.5" hidden="1">
      <c r="A413"/>
      <c r="B413" s="256">
        <v>0</v>
      </c>
      <c r="C413" s="256">
        <v>0</v>
      </c>
    </row>
    <row r="414" spans="1:3" ht="13.5" hidden="1">
      <c r="A414"/>
      <c r="B414" s="256">
        <v>0</v>
      </c>
      <c r="C414" s="256">
        <v>0</v>
      </c>
    </row>
    <row r="415" spans="1:3" ht="13.5" hidden="1">
      <c r="A415" s="261" t="s">
        <v>232</v>
      </c>
      <c r="B415" s="256">
        <v>0</v>
      </c>
      <c r="C415" s="256">
        <v>0</v>
      </c>
    </row>
    <row r="416" spans="2:3" ht="13.5" hidden="1">
      <c r="B416" s="256">
        <v>0</v>
      </c>
      <c r="C416" s="256">
        <v>0</v>
      </c>
    </row>
    <row r="417" spans="2:3" ht="13.5" hidden="1">
      <c r="B417" s="256">
        <v>0</v>
      </c>
      <c r="C417" s="256">
        <v>0</v>
      </c>
    </row>
    <row r="418" spans="1:3" ht="13.5" hidden="1">
      <c r="A418" s="261" t="s">
        <v>233</v>
      </c>
      <c r="B418" s="256">
        <v>0</v>
      </c>
      <c r="C418" s="256">
        <v>0</v>
      </c>
    </row>
    <row r="419" spans="2:3" ht="13.5" hidden="1">
      <c r="B419" s="256">
        <v>0</v>
      </c>
      <c r="C419" s="256">
        <v>0</v>
      </c>
    </row>
    <row r="420" spans="2:3" ht="13.5" hidden="1">
      <c r="B420" s="256">
        <v>0</v>
      </c>
      <c r="C420" s="256">
        <v>0</v>
      </c>
    </row>
    <row r="421" spans="1:3" ht="13.5" hidden="1">
      <c r="A421" s="261" t="s">
        <v>234</v>
      </c>
      <c r="B421" s="256">
        <v>0</v>
      </c>
      <c r="C421" s="256">
        <v>0</v>
      </c>
    </row>
    <row r="422" spans="2:3" ht="13.5" hidden="1">
      <c r="B422" s="256">
        <v>0</v>
      </c>
      <c r="C422" s="256">
        <v>0</v>
      </c>
    </row>
    <row r="423" spans="2:3" ht="13.5" hidden="1">
      <c r="B423" s="256">
        <v>0</v>
      </c>
      <c r="C423" s="256">
        <v>0</v>
      </c>
    </row>
    <row r="424" spans="1:3" ht="13.5" hidden="1">
      <c r="A424" s="262" t="s">
        <v>239</v>
      </c>
      <c r="B424" s="256">
        <v>0</v>
      </c>
      <c r="C424" s="256">
        <v>0</v>
      </c>
    </row>
    <row r="425" spans="1:3" ht="13.5" hidden="1">
      <c r="A425"/>
      <c r="B425" s="256">
        <v>0</v>
      </c>
      <c r="C425" s="256">
        <v>0</v>
      </c>
    </row>
    <row r="426" spans="1:3" ht="13.5" hidden="1">
      <c r="A426"/>
      <c r="B426" s="256">
        <v>0</v>
      </c>
      <c r="C426" s="256">
        <v>0</v>
      </c>
    </row>
    <row r="427" spans="1:3" ht="13.5" hidden="1">
      <c r="A427" s="261" t="s">
        <v>232</v>
      </c>
      <c r="B427" s="256">
        <v>0</v>
      </c>
      <c r="C427" s="256">
        <v>0</v>
      </c>
    </row>
    <row r="428" spans="2:3" ht="13.5" hidden="1">
      <c r="B428" s="256">
        <v>0</v>
      </c>
      <c r="C428" s="256">
        <v>0</v>
      </c>
    </row>
    <row r="429" spans="2:3" ht="13.5" hidden="1">
      <c r="B429" s="256">
        <v>0</v>
      </c>
      <c r="C429" s="256">
        <v>0</v>
      </c>
    </row>
    <row r="430" spans="1:3" ht="13.5" hidden="1">
      <c r="A430" s="261" t="s">
        <v>233</v>
      </c>
      <c r="B430" s="256">
        <v>0</v>
      </c>
      <c r="C430" s="256">
        <v>0</v>
      </c>
    </row>
    <row r="431" spans="2:3" ht="13.5" hidden="1">
      <c r="B431" s="256">
        <v>0</v>
      </c>
      <c r="C431" s="256">
        <v>0</v>
      </c>
    </row>
    <row r="432" spans="2:3" ht="13.5" hidden="1">
      <c r="B432" s="256">
        <v>0</v>
      </c>
      <c r="C432" s="256">
        <v>0</v>
      </c>
    </row>
    <row r="433" spans="1:3" ht="13.5" hidden="1">
      <c r="A433" s="261" t="s">
        <v>234</v>
      </c>
      <c r="B433" s="256">
        <v>0</v>
      </c>
      <c r="C433" s="256">
        <v>0</v>
      </c>
    </row>
    <row r="434" spans="2:3" ht="13.5" hidden="1">
      <c r="B434" s="256">
        <v>0</v>
      </c>
      <c r="C434" s="256">
        <v>0</v>
      </c>
    </row>
    <row r="435" spans="2:3" ht="13.5" hidden="1">
      <c r="B435" s="256">
        <v>0</v>
      </c>
      <c r="C435" s="256">
        <v>0</v>
      </c>
    </row>
    <row r="436" spans="1:3" ht="13.5" hidden="1">
      <c r="A436" s="262" t="s">
        <v>240</v>
      </c>
      <c r="B436" s="256">
        <v>0</v>
      </c>
      <c r="C436" s="256">
        <v>0</v>
      </c>
    </row>
    <row r="437" spans="1:3" ht="13.5" hidden="1">
      <c r="A437"/>
      <c r="B437" s="256">
        <v>0</v>
      </c>
      <c r="C437" s="256">
        <v>0</v>
      </c>
    </row>
    <row r="438" spans="1:3" ht="13.5" hidden="1">
      <c r="A438"/>
      <c r="B438" s="256">
        <v>0</v>
      </c>
      <c r="C438" s="256">
        <v>0</v>
      </c>
    </row>
    <row r="439" spans="1:3" ht="13.5" hidden="1">
      <c r="A439" s="261" t="s">
        <v>232</v>
      </c>
      <c r="B439" s="256">
        <v>0</v>
      </c>
      <c r="C439" s="256">
        <v>0</v>
      </c>
    </row>
    <row r="440" spans="2:3" ht="13.5" hidden="1">
      <c r="B440" s="256">
        <v>0</v>
      </c>
      <c r="C440" s="256">
        <v>0</v>
      </c>
    </row>
    <row r="441" spans="2:3" ht="13.5" hidden="1">
      <c r="B441" s="256">
        <v>0</v>
      </c>
      <c r="C441" s="256">
        <v>0</v>
      </c>
    </row>
    <row r="442" spans="1:3" ht="13.5" hidden="1">
      <c r="A442" s="261" t="s">
        <v>233</v>
      </c>
      <c r="B442" s="256">
        <v>0</v>
      </c>
      <c r="C442" s="256">
        <v>0</v>
      </c>
    </row>
    <row r="443" spans="2:3" ht="13.5" hidden="1">
      <c r="B443" s="256">
        <v>0</v>
      </c>
      <c r="C443" s="256">
        <v>0</v>
      </c>
    </row>
    <row r="444" spans="2:3" ht="13.5" hidden="1">
      <c r="B444" s="256">
        <v>0</v>
      </c>
      <c r="C444" s="256">
        <v>0</v>
      </c>
    </row>
    <row r="445" spans="1:3" ht="13.5" hidden="1">
      <c r="A445" s="261" t="s">
        <v>234</v>
      </c>
      <c r="B445" s="256">
        <v>0</v>
      </c>
      <c r="C445" s="256">
        <v>0</v>
      </c>
    </row>
    <row r="446" spans="2:3" ht="13.5" hidden="1">
      <c r="B446" s="256">
        <v>0</v>
      </c>
      <c r="C446" s="256">
        <v>0</v>
      </c>
    </row>
    <row r="447" spans="2:3" ht="13.5" hidden="1">
      <c r="B447" s="256">
        <v>0</v>
      </c>
      <c r="C447" s="256">
        <v>0</v>
      </c>
    </row>
    <row r="448" spans="1:3" ht="13.5" hidden="1">
      <c r="A448" s="262" t="s">
        <v>241</v>
      </c>
      <c r="B448" s="256">
        <v>0</v>
      </c>
      <c r="C448" s="256">
        <v>0</v>
      </c>
    </row>
    <row r="449" spans="1:3" ht="13.5" hidden="1">
      <c r="A449"/>
      <c r="B449" s="256">
        <v>0</v>
      </c>
      <c r="C449" s="256">
        <v>0</v>
      </c>
    </row>
    <row r="450" spans="1:3" ht="13.5" hidden="1">
      <c r="A450"/>
      <c r="B450" s="256">
        <v>0</v>
      </c>
      <c r="C450" s="256">
        <v>0</v>
      </c>
    </row>
    <row r="451" spans="1:3" ht="13.5" hidden="1">
      <c r="A451" s="261" t="s">
        <v>232</v>
      </c>
      <c r="B451" s="256">
        <v>0</v>
      </c>
      <c r="C451" s="256">
        <v>0</v>
      </c>
    </row>
    <row r="452" spans="2:3" ht="13.5" hidden="1">
      <c r="B452" s="256">
        <v>0</v>
      </c>
      <c r="C452" s="256">
        <v>0</v>
      </c>
    </row>
    <row r="453" spans="2:3" ht="13.5" hidden="1">
      <c r="B453" s="256">
        <v>0</v>
      </c>
      <c r="C453" s="256">
        <v>0</v>
      </c>
    </row>
    <row r="454" spans="1:3" ht="13.5" hidden="1">
      <c r="A454" s="261" t="s">
        <v>233</v>
      </c>
      <c r="B454" s="256">
        <v>0</v>
      </c>
      <c r="C454" s="256">
        <v>0</v>
      </c>
    </row>
    <row r="455" spans="2:3" ht="13.5" hidden="1">
      <c r="B455" s="256">
        <v>0</v>
      </c>
      <c r="C455" s="256">
        <v>0</v>
      </c>
    </row>
    <row r="456" spans="2:3" ht="13.5" hidden="1">
      <c r="B456" s="256">
        <v>0</v>
      </c>
      <c r="C456" s="256">
        <v>0</v>
      </c>
    </row>
    <row r="457" spans="1:3" ht="13.5" hidden="1">
      <c r="A457" s="261" t="s">
        <v>234</v>
      </c>
      <c r="B457" s="256">
        <v>0</v>
      </c>
      <c r="C457" s="256">
        <v>0</v>
      </c>
    </row>
    <row r="458" spans="2:3" ht="13.5" hidden="1">
      <c r="B458" s="256">
        <v>0</v>
      </c>
      <c r="C458" s="256">
        <v>0</v>
      </c>
    </row>
    <row r="459" spans="2:3" ht="13.5" hidden="1">
      <c r="B459" s="256">
        <v>0</v>
      </c>
      <c r="C459" s="256">
        <v>0</v>
      </c>
    </row>
    <row r="460" spans="1:3" ht="13.5" hidden="1">
      <c r="A460" s="262" t="s">
        <v>242</v>
      </c>
      <c r="B460" s="256">
        <v>0</v>
      </c>
      <c r="C460" s="256">
        <v>0</v>
      </c>
    </row>
    <row r="461" spans="1:3" ht="13.5" hidden="1">
      <c r="A461"/>
      <c r="B461" s="256">
        <v>0</v>
      </c>
      <c r="C461" s="256">
        <v>0</v>
      </c>
    </row>
    <row r="462" spans="1:3" ht="13.5" hidden="1">
      <c r="A462"/>
      <c r="B462" s="256">
        <v>0</v>
      </c>
      <c r="C462" s="256">
        <v>0</v>
      </c>
    </row>
    <row r="463" spans="1:3" ht="13.5" hidden="1">
      <c r="A463" s="261" t="s">
        <v>232</v>
      </c>
      <c r="B463" s="256">
        <v>0</v>
      </c>
      <c r="C463" s="256">
        <v>0</v>
      </c>
    </row>
    <row r="464" spans="2:3" ht="13.5" hidden="1">
      <c r="B464" s="256">
        <v>0</v>
      </c>
      <c r="C464" s="256">
        <v>0</v>
      </c>
    </row>
    <row r="465" spans="2:3" ht="13.5" hidden="1">
      <c r="B465" s="256">
        <v>0</v>
      </c>
      <c r="C465" s="256">
        <v>0</v>
      </c>
    </row>
    <row r="466" spans="1:3" ht="13.5" hidden="1">
      <c r="A466" s="261" t="s">
        <v>233</v>
      </c>
      <c r="B466" s="256">
        <v>0</v>
      </c>
      <c r="C466" s="256">
        <v>0</v>
      </c>
    </row>
    <row r="467" spans="2:3" ht="13.5" hidden="1">
      <c r="B467" s="256">
        <v>0</v>
      </c>
      <c r="C467" s="256">
        <v>0</v>
      </c>
    </row>
    <row r="468" spans="2:3" ht="13.5" hidden="1">
      <c r="B468" s="256">
        <v>0</v>
      </c>
      <c r="C468" s="256">
        <v>0</v>
      </c>
    </row>
    <row r="469" spans="1:3" ht="13.5" hidden="1">
      <c r="A469" s="261" t="s">
        <v>234</v>
      </c>
      <c r="B469" s="256">
        <v>0</v>
      </c>
      <c r="C469" s="256">
        <v>0</v>
      </c>
    </row>
    <row r="470" spans="2:3" ht="13.5" hidden="1">
      <c r="B470" s="256">
        <v>0</v>
      </c>
      <c r="C470" s="256">
        <v>0</v>
      </c>
    </row>
    <row r="471" spans="2:3" ht="13.5" hidden="1">
      <c r="B471" s="256">
        <v>0</v>
      </c>
      <c r="C471" s="256">
        <v>0</v>
      </c>
    </row>
    <row r="472" spans="1:3" ht="13.5" hidden="1">
      <c r="A472" s="262" t="s">
        <v>243</v>
      </c>
      <c r="B472" s="256">
        <v>0</v>
      </c>
      <c r="C472" s="256">
        <v>0</v>
      </c>
    </row>
    <row r="473" spans="1:3" ht="13.5" hidden="1">
      <c r="A473"/>
      <c r="B473" s="256">
        <v>0</v>
      </c>
      <c r="C473" s="256">
        <v>0</v>
      </c>
    </row>
    <row r="474" spans="1:3" ht="13.5" hidden="1">
      <c r="A474"/>
      <c r="B474" s="256">
        <v>0</v>
      </c>
      <c r="C474" s="256">
        <v>0</v>
      </c>
    </row>
    <row r="475" spans="1:3" ht="13.5" hidden="1">
      <c r="A475" s="261" t="s">
        <v>232</v>
      </c>
      <c r="B475" s="256">
        <v>0</v>
      </c>
      <c r="C475" s="256">
        <v>0</v>
      </c>
    </row>
    <row r="476" spans="2:3" ht="13.5" hidden="1">
      <c r="B476" s="256">
        <v>0</v>
      </c>
      <c r="C476" s="256">
        <v>0</v>
      </c>
    </row>
    <row r="477" spans="2:3" ht="13.5" hidden="1">
      <c r="B477" s="256">
        <v>0</v>
      </c>
      <c r="C477" s="256">
        <v>0</v>
      </c>
    </row>
    <row r="478" spans="1:3" ht="13.5" hidden="1">
      <c r="A478" s="261" t="s">
        <v>233</v>
      </c>
      <c r="B478" s="256">
        <v>0</v>
      </c>
      <c r="C478" s="256">
        <v>0</v>
      </c>
    </row>
    <row r="479" spans="2:3" ht="13.5" hidden="1">
      <c r="B479" s="256">
        <v>0</v>
      </c>
      <c r="C479" s="256">
        <v>0</v>
      </c>
    </row>
    <row r="480" spans="2:3" ht="13.5" hidden="1">
      <c r="B480" s="256">
        <v>0</v>
      </c>
      <c r="C480" s="256">
        <v>0</v>
      </c>
    </row>
    <row r="481" spans="1:3" ht="13.5" hidden="1">
      <c r="A481" s="261" t="s">
        <v>234</v>
      </c>
      <c r="B481" s="256">
        <v>0</v>
      </c>
      <c r="C481" s="256">
        <v>0</v>
      </c>
    </row>
    <row r="482" spans="2:3" ht="13.5" hidden="1">
      <c r="B482" s="256">
        <v>0</v>
      </c>
      <c r="C482" s="256">
        <v>0</v>
      </c>
    </row>
    <row r="483" spans="2:3" ht="13.5" hidden="1">
      <c r="B483" s="256">
        <v>0</v>
      </c>
      <c r="C483" s="256">
        <v>0</v>
      </c>
    </row>
  </sheetData>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K531"/>
  <sheetViews>
    <sheetView view="pageBreakPreview" zoomScale="70" zoomScaleSheetLayoutView="70" workbookViewId="0" topLeftCell="B3">
      <selection activeCell="M18" sqref="M18"/>
    </sheetView>
  </sheetViews>
  <sheetFormatPr defaultColWidth="9.00390625" defaultRowHeight="13.5"/>
  <cols>
    <col min="1" max="1" width="9.00390625" style="260" customWidth="1"/>
    <col min="2" max="2" width="9.00390625" style="256" customWidth="1"/>
    <col min="3" max="3" width="10.25390625" style="256" customWidth="1"/>
    <col min="20" max="20" width="6.75390625" style="0" customWidth="1"/>
    <col min="22" max="22" width="9.875" style="0" customWidth="1"/>
    <col min="24" max="24" width="8.125" style="0" customWidth="1"/>
  </cols>
  <sheetData>
    <row r="1" spans="1:37" ht="55.5" customHeight="1">
      <c r="A1" s="50" t="s">
        <v>119</v>
      </c>
      <c r="B1"/>
      <c r="C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2:3" ht="51.75" customHeight="1">
      <c r="B2" s="232" t="s">
        <v>117</v>
      </c>
      <c r="C2" s="232" t="s">
        <v>118</v>
      </c>
    </row>
    <row r="3" spans="2:3" ht="13.5">
      <c r="B3"/>
      <c r="C3"/>
    </row>
    <row r="4" spans="1:3" ht="14.25" customHeight="1">
      <c r="A4" s="261" t="s">
        <v>264</v>
      </c>
      <c r="B4" s="255">
        <v>3.4</v>
      </c>
      <c r="C4" s="255">
        <v>3.2</v>
      </c>
    </row>
    <row r="5" spans="2:6" ht="14.25" customHeight="1">
      <c r="B5" s="255">
        <v>2.6</v>
      </c>
      <c r="C5" s="255">
        <v>3</v>
      </c>
      <c r="F5" s="254"/>
    </row>
    <row r="6" spans="2:3" ht="14.25" customHeight="1">
      <c r="B6" s="255">
        <v>2.5</v>
      </c>
      <c r="C6" s="255">
        <v>3.2</v>
      </c>
    </row>
    <row r="7" spans="1:3" ht="14.25" customHeight="1">
      <c r="A7" s="261" t="s">
        <v>232</v>
      </c>
      <c r="B7" s="255">
        <v>2.2</v>
      </c>
      <c r="C7" s="255">
        <v>3.2</v>
      </c>
    </row>
    <row r="8" spans="2:6" ht="14.25" customHeight="1">
      <c r="B8" s="255">
        <v>2.7</v>
      </c>
      <c r="C8" s="255">
        <v>3.4</v>
      </c>
      <c r="F8" s="254"/>
    </row>
    <row r="9" spans="2:3" ht="14.25" customHeight="1">
      <c r="B9" s="255">
        <v>2.4</v>
      </c>
      <c r="C9" s="255">
        <v>3.2</v>
      </c>
    </row>
    <row r="10" spans="1:3" ht="14.25" customHeight="1">
      <c r="A10" s="261" t="s">
        <v>233</v>
      </c>
      <c r="B10" s="255">
        <v>3</v>
      </c>
      <c r="C10" s="255">
        <v>3.4</v>
      </c>
    </row>
    <row r="11" spans="2:3" ht="14.25" customHeight="1">
      <c r="B11" s="255">
        <v>3.7</v>
      </c>
      <c r="C11" s="255">
        <v>3.5</v>
      </c>
    </row>
    <row r="12" spans="2:3" ht="14.25" customHeight="1">
      <c r="B12" s="255">
        <v>3.6</v>
      </c>
      <c r="C12" s="255">
        <v>3.2</v>
      </c>
    </row>
    <row r="13" spans="1:3" ht="14.25" customHeight="1">
      <c r="A13" s="261" t="s">
        <v>234</v>
      </c>
      <c r="B13" s="255">
        <v>4.7</v>
      </c>
      <c r="C13" s="255">
        <v>3.8</v>
      </c>
    </row>
    <row r="14" spans="2:5" ht="14.25" customHeight="1">
      <c r="B14" s="255">
        <v>4.6</v>
      </c>
      <c r="C14" s="255">
        <v>3.5</v>
      </c>
      <c r="E14" s="254"/>
    </row>
    <row r="15" spans="2:5" ht="14.25" customHeight="1">
      <c r="B15" s="255">
        <v>4.5</v>
      </c>
      <c r="C15" s="255">
        <v>3.6</v>
      </c>
      <c r="E15" s="254"/>
    </row>
    <row r="16" spans="1:3" ht="14.25" customHeight="1">
      <c r="A16" s="262" t="s">
        <v>262</v>
      </c>
      <c r="B16" s="255">
        <v>4.6</v>
      </c>
      <c r="C16" s="255">
        <v>4.3</v>
      </c>
    </row>
    <row r="17" spans="2:3" ht="14.25" customHeight="1">
      <c r="B17" s="255">
        <v>3.9</v>
      </c>
      <c r="C17" s="255">
        <v>4.2</v>
      </c>
    </row>
    <row r="18" spans="2:3" ht="13.5">
      <c r="B18" s="255">
        <v>3.4</v>
      </c>
      <c r="C18" s="255">
        <v>4.1</v>
      </c>
    </row>
    <row r="19" spans="1:6" ht="13.5">
      <c r="A19" s="261" t="s">
        <v>232</v>
      </c>
      <c r="B19" s="255">
        <v>4.1</v>
      </c>
      <c r="C19" s="255">
        <v>5</v>
      </c>
      <c r="F19" s="254"/>
    </row>
    <row r="20" spans="2:3" ht="13.5">
      <c r="B20" s="255">
        <v>3.3</v>
      </c>
      <c r="C20" s="255">
        <v>4</v>
      </c>
    </row>
    <row r="21" spans="2:3" ht="13.5">
      <c r="B21" s="255">
        <v>3.1</v>
      </c>
      <c r="C21" s="255">
        <v>3.8</v>
      </c>
    </row>
    <row r="22" spans="1:6" ht="13.5">
      <c r="A22" s="261" t="s">
        <v>233</v>
      </c>
      <c r="B22" s="255">
        <v>3.5</v>
      </c>
      <c r="C22" s="255">
        <v>3.8</v>
      </c>
      <c r="F22" s="254"/>
    </row>
    <row r="23" spans="2:3" ht="13.5">
      <c r="B23" s="255">
        <v>3.5</v>
      </c>
      <c r="C23" s="255">
        <v>3.4</v>
      </c>
    </row>
    <row r="24" spans="2:3" ht="13.5">
      <c r="B24" s="255">
        <v>5.4</v>
      </c>
      <c r="C24" s="255">
        <v>5</v>
      </c>
    </row>
    <row r="25" spans="1:3" ht="13.5">
      <c r="A25" s="261" t="s">
        <v>234</v>
      </c>
      <c r="B25" s="255">
        <v>4.5</v>
      </c>
      <c r="C25" s="255">
        <v>3.6</v>
      </c>
    </row>
    <row r="26" spans="2:5" ht="13.5">
      <c r="B26" s="255">
        <v>5.5</v>
      </c>
      <c r="C26" s="255">
        <v>4.5</v>
      </c>
      <c r="E26" s="254"/>
    </row>
    <row r="27" spans="2:5" ht="13.5">
      <c r="B27" s="255">
        <v>5.7</v>
      </c>
      <c r="C27" s="255">
        <v>4.9</v>
      </c>
      <c r="E27" s="254"/>
    </row>
    <row r="28" spans="1:3" ht="13.5">
      <c r="A28" s="262" t="s">
        <v>263</v>
      </c>
      <c r="B28" s="255">
        <v>4.4</v>
      </c>
      <c r="C28" s="255">
        <v>4.1</v>
      </c>
    </row>
    <row r="29" spans="2:3" ht="13.5">
      <c r="B29" s="255">
        <v>5</v>
      </c>
      <c r="C29" s="255">
        <v>5.2</v>
      </c>
    </row>
    <row r="30" spans="2:3" ht="13.5">
      <c r="B30" s="255">
        <v>2.8</v>
      </c>
      <c r="C30" s="255">
        <v>3.4</v>
      </c>
    </row>
    <row r="31" spans="1:3" ht="13.5">
      <c r="A31" s="261" t="s">
        <v>232</v>
      </c>
      <c r="B31" s="255">
        <v>2.3</v>
      </c>
      <c r="C31" s="255">
        <v>3.2</v>
      </c>
    </row>
    <row r="32" spans="2:3" ht="13.5">
      <c r="B32" s="255">
        <v>2.6</v>
      </c>
      <c r="C32" s="255">
        <v>3.2</v>
      </c>
    </row>
    <row r="33" spans="2:3" ht="13.5">
      <c r="B33" s="255">
        <v>2.3</v>
      </c>
      <c r="C33" s="255">
        <v>3</v>
      </c>
    </row>
    <row r="34" spans="1:3" ht="13.5">
      <c r="A34" s="261" t="s">
        <v>233</v>
      </c>
      <c r="B34" s="255">
        <v>2.4</v>
      </c>
      <c r="C34" s="255">
        <v>2.7</v>
      </c>
    </row>
    <row r="35" spans="2:3" ht="13.5">
      <c r="B35" s="255">
        <v>2.7</v>
      </c>
      <c r="C35" s="255">
        <v>2.6</v>
      </c>
    </row>
    <row r="36" spans="2:3" ht="13.5">
      <c r="B36" s="255">
        <v>2.4</v>
      </c>
      <c r="C36" s="255">
        <v>2.1</v>
      </c>
    </row>
    <row r="37" spans="1:3" ht="13.5">
      <c r="A37" s="261" t="s">
        <v>234</v>
      </c>
      <c r="B37" s="255">
        <v>3</v>
      </c>
      <c r="C37" s="255">
        <v>2.2</v>
      </c>
    </row>
    <row r="38" spans="2:5" ht="13.5">
      <c r="B38" s="255">
        <v>3.5</v>
      </c>
      <c r="C38" s="255">
        <v>2.6</v>
      </c>
      <c r="E38" s="254"/>
    </row>
    <row r="39" spans="2:5" ht="14.25" customHeight="1">
      <c r="B39" s="255">
        <v>3.3</v>
      </c>
      <c r="C39" s="255">
        <v>2.6</v>
      </c>
      <c r="E39" s="254"/>
    </row>
    <row r="40" spans="1:3" ht="14.25" customHeight="1">
      <c r="A40" s="262" t="s">
        <v>265</v>
      </c>
      <c r="B40" s="255">
        <v>2.3</v>
      </c>
      <c r="C40" s="255">
        <v>2</v>
      </c>
    </row>
    <row r="41" spans="2:7" ht="14.25" customHeight="1">
      <c r="B41" s="255">
        <v>1.8</v>
      </c>
      <c r="C41" s="255">
        <v>2</v>
      </c>
      <c r="F41" s="52"/>
      <c r="G41" s="52"/>
    </row>
    <row r="42" spans="2:7" ht="14.25" customHeight="1">
      <c r="B42" s="255">
        <v>1.2</v>
      </c>
      <c r="C42" s="255">
        <v>1.7</v>
      </c>
      <c r="F42" s="52"/>
      <c r="G42" s="52"/>
    </row>
    <row r="43" spans="1:3" ht="14.25" customHeight="1">
      <c r="A43" s="261" t="s">
        <v>232</v>
      </c>
      <c r="B43" s="255">
        <v>0.8</v>
      </c>
      <c r="C43" s="255">
        <v>1.6</v>
      </c>
    </row>
    <row r="44" spans="2:3" ht="14.25" customHeight="1">
      <c r="B44" s="255">
        <v>0.5</v>
      </c>
      <c r="C44" s="255">
        <v>1</v>
      </c>
    </row>
    <row r="45" spans="2:3" ht="14.25" customHeight="1">
      <c r="B45" s="255">
        <v>0.6</v>
      </c>
      <c r="C45" s="255">
        <v>1.2</v>
      </c>
    </row>
    <row r="46" spans="1:3" ht="14.25" customHeight="1">
      <c r="A46" s="261" t="s">
        <v>233</v>
      </c>
      <c r="B46" s="255">
        <v>0.9</v>
      </c>
      <c r="C46" s="255">
        <v>1.1</v>
      </c>
    </row>
    <row r="47" spans="2:3" ht="13.5">
      <c r="B47" s="255">
        <v>1</v>
      </c>
      <c r="C47" s="255">
        <v>0.9</v>
      </c>
    </row>
    <row r="48" spans="2:3" ht="13.5">
      <c r="B48" s="255">
        <v>1.1</v>
      </c>
      <c r="C48" s="255">
        <v>0.8</v>
      </c>
    </row>
    <row r="49" spans="1:3" ht="13.5">
      <c r="A49" s="261" t="s">
        <v>234</v>
      </c>
      <c r="B49" s="255">
        <v>1.4</v>
      </c>
      <c r="C49" s="255">
        <v>0.8</v>
      </c>
    </row>
    <row r="50" spans="2:5" ht="13.5">
      <c r="B50" s="255">
        <v>1.4</v>
      </c>
      <c r="C50" s="255">
        <v>0.6</v>
      </c>
      <c r="E50" s="254"/>
    </row>
    <row r="51" spans="2:5" ht="13.5">
      <c r="B51" s="255">
        <v>0.9</v>
      </c>
      <c r="C51" s="255">
        <v>0.3</v>
      </c>
      <c r="E51" s="254"/>
    </row>
    <row r="52" spans="1:3" ht="13.5">
      <c r="A52" s="262" t="s">
        <v>266</v>
      </c>
      <c r="B52" s="255">
        <v>0.9</v>
      </c>
      <c r="C52" s="255">
        <v>0.7</v>
      </c>
    </row>
    <row r="53" spans="2:3" ht="13.5">
      <c r="B53" s="255">
        <v>0.3</v>
      </c>
      <c r="C53" s="255">
        <v>0.5</v>
      </c>
    </row>
    <row r="54" spans="2:3" ht="13.5">
      <c r="B54" s="255">
        <v>0.3</v>
      </c>
      <c r="C54" s="255">
        <v>0.8</v>
      </c>
    </row>
    <row r="55" spans="1:3" ht="13.5">
      <c r="A55" s="261" t="s">
        <v>232</v>
      </c>
      <c r="B55" s="255">
        <v>-0.1</v>
      </c>
      <c r="C55" s="255">
        <v>0.7</v>
      </c>
    </row>
    <row r="56" spans="2:3" ht="13.5">
      <c r="B56" s="255">
        <v>0.1</v>
      </c>
      <c r="C56" s="255">
        <v>0.6</v>
      </c>
    </row>
    <row r="57" spans="2:3" ht="13.5">
      <c r="B57" s="255">
        <v>0</v>
      </c>
      <c r="C57" s="255">
        <v>0.5</v>
      </c>
    </row>
    <row r="58" spans="1:3" ht="13.5">
      <c r="A58" s="261" t="s">
        <v>233</v>
      </c>
      <c r="B58" s="255">
        <v>0.3</v>
      </c>
      <c r="C58" s="255">
        <v>0.5</v>
      </c>
    </row>
    <row r="59" spans="2:3" ht="13.5">
      <c r="B59" s="255">
        <v>0</v>
      </c>
      <c r="C59" s="255">
        <v>-0.1</v>
      </c>
    </row>
    <row r="60" spans="2:3" ht="13.5">
      <c r="B60" s="255">
        <v>0.6</v>
      </c>
      <c r="C60" s="255">
        <v>0.2</v>
      </c>
    </row>
    <row r="61" spans="1:3" ht="13.5">
      <c r="A61" s="261" t="s">
        <v>234</v>
      </c>
      <c r="B61" s="255">
        <v>0.5</v>
      </c>
      <c r="C61" s="255">
        <v>-0.1</v>
      </c>
    </row>
    <row r="62" spans="2:5" ht="13.5">
      <c r="B62" s="255">
        <v>0.4</v>
      </c>
      <c r="C62" s="255">
        <v>-0.2</v>
      </c>
      <c r="E62" s="254"/>
    </row>
    <row r="63" spans="2:5" ht="13.5">
      <c r="B63" s="255">
        <v>0.3</v>
      </c>
      <c r="C63" s="255">
        <v>-0.2</v>
      </c>
      <c r="E63" s="254"/>
    </row>
    <row r="64" spans="1:3" ht="13.5">
      <c r="A64" s="262" t="s">
        <v>235</v>
      </c>
      <c r="B64" s="255">
        <v>0.1</v>
      </c>
      <c r="C64" s="255">
        <v>0</v>
      </c>
    </row>
    <row r="65" spans="2:3" ht="13.5">
      <c r="B65" s="255">
        <v>0.2</v>
      </c>
      <c r="C65" s="255">
        <v>0.4</v>
      </c>
    </row>
    <row r="66" spans="2:6" ht="13.5">
      <c r="B66" s="255">
        <v>-0.3</v>
      </c>
      <c r="C66" s="255">
        <v>0.1</v>
      </c>
      <c r="F66" s="254"/>
    </row>
    <row r="67" spans="1:3" ht="13.5">
      <c r="A67" s="261" t="s">
        <v>232</v>
      </c>
      <c r="B67" s="255">
        <v>0.5</v>
      </c>
      <c r="C67" s="255">
        <v>1.2</v>
      </c>
    </row>
    <row r="68" spans="2:3" ht="13.5">
      <c r="B68" s="255">
        <v>0.6</v>
      </c>
      <c r="C68" s="255">
        <v>1</v>
      </c>
    </row>
    <row r="69" spans="2:3" ht="13.5">
      <c r="B69" s="255">
        <v>0.6</v>
      </c>
      <c r="C69" s="255">
        <v>1</v>
      </c>
    </row>
    <row r="70" spans="1:3" ht="13.5">
      <c r="A70" s="261" t="s">
        <v>233</v>
      </c>
      <c r="B70" s="255">
        <v>0.7</v>
      </c>
      <c r="C70" s="255">
        <v>0.8</v>
      </c>
    </row>
    <row r="71" spans="2:3" ht="13.5">
      <c r="B71" s="255">
        <v>1</v>
      </c>
      <c r="C71" s="255">
        <v>0.9</v>
      </c>
    </row>
    <row r="72" spans="2:3" ht="13.5">
      <c r="B72" s="255">
        <v>1.3</v>
      </c>
      <c r="C72" s="255">
        <v>0.9</v>
      </c>
    </row>
    <row r="73" spans="1:3" ht="13.5">
      <c r="A73" s="261" t="s">
        <v>234</v>
      </c>
      <c r="B73" s="255">
        <v>1.4</v>
      </c>
      <c r="C73" s="255">
        <v>0.9</v>
      </c>
    </row>
    <row r="74" spans="2:5" ht="13.5">
      <c r="B74" s="255">
        <v>1.2</v>
      </c>
      <c r="C74" s="255">
        <v>0.7</v>
      </c>
      <c r="E74" s="254"/>
    </row>
    <row r="75" spans="2:5" ht="13.5">
      <c r="B75" s="255">
        <v>1.3</v>
      </c>
      <c r="C75" s="255">
        <v>0.9</v>
      </c>
      <c r="E75" s="254"/>
    </row>
    <row r="76" spans="1:3" ht="13.5">
      <c r="A76" s="262" t="s">
        <v>236</v>
      </c>
      <c r="B76" s="255">
        <v>0.9</v>
      </c>
      <c r="C76" s="255">
        <v>0.8</v>
      </c>
    </row>
    <row r="77" spans="2:3" ht="13.5">
      <c r="B77" s="255">
        <v>0.6</v>
      </c>
      <c r="C77" s="255">
        <v>0.8</v>
      </c>
    </row>
    <row r="78" spans="2:6" ht="13.5">
      <c r="B78" s="255">
        <v>0.6</v>
      </c>
      <c r="C78" s="255">
        <v>0.9</v>
      </c>
      <c r="F78" s="254"/>
    </row>
    <row r="79" spans="1:6" ht="13.5">
      <c r="A79" s="261" t="s">
        <v>232</v>
      </c>
      <c r="B79" s="255">
        <v>-0.2</v>
      </c>
      <c r="C79" s="255">
        <v>0.5</v>
      </c>
      <c r="F79" s="254"/>
    </row>
    <row r="80" spans="2:3" ht="13.5">
      <c r="B80" s="255">
        <v>0.6</v>
      </c>
      <c r="C80" s="255">
        <v>1</v>
      </c>
    </row>
    <row r="81" spans="2:3" ht="13.5">
      <c r="B81" s="255">
        <v>0.5</v>
      </c>
      <c r="C81" s="255">
        <v>0.9</v>
      </c>
    </row>
    <row r="82" spans="1:6" ht="13.5">
      <c r="A82" s="261" t="s">
        <v>233</v>
      </c>
      <c r="B82" s="255">
        <v>0.7</v>
      </c>
      <c r="C82" s="255">
        <v>0.8</v>
      </c>
      <c r="F82" s="254"/>
    </row>
    <row r="83" spans="2:6" ht="13.5">
      <c r="B83" s="255">
        <v>1.1</v>
      </c>
      <c r="C83" s="255">
        <v>0.9</v>
      </c>
      <c r="F83" s="254"/>
    </row>
    <row r="84" spans="2:3" ht="13.5">
      <c r="B84" s="255">
        <v>0.9</v>
      </c>
      <c r="C84" s="255">
        <v>0.5</v>
      </c>
    </row>
    <row r="85" spans="1:6" ht="13.5">
      <c r="A85" s="261" t="s">
        <v>234</v>
      </c>
      <c r="B85" s="255">
        <v>1.1</v>
      </c>
      <c r="C85" s="255">
        <v>0.6</v>
      </c>
      <c r="F85" s="254"/>
    </row>
    <row r="86" spans="2:5" ht="13.5">
      <c r="B86" s="255">
        <v>1</v>
      </c>
      <c r="C86" s="255">
        <v>0.6</v>
      </c>
      <c r="E86" s="254"/>
    </row>
    <row r="87" spans="2:5" ht="13.5">
      <c r="B87" s="255">
        <v>0.9</v>
      </c>
      <c r="C87" s="255">
        <v>0.6</v>
      </c>
      <c r="E87" s="254"/>
    </row>
    <row r="88" spans="1:3" ht="13.5">
      <c r="A88" s="262" t="s">
        <v>237</v>
      </c>
      <c r="B88" s="255">
        <v>0.8</v>
      </c>
      <c r="C88" s="255">
        <v>0.7</v>
      </c>
    </row>
    <row r="89" spans="2:6" ht="13.5">
      <c r="B89" s="255">
        <v>0.4</v>
      </c>
      <c r="C89" s="255">
        <v>0.6</v>
      </c>
      <c r="F89" s="254"/>
    </row>
    <row r="90" spans="2:6" ht="13.5">
      <c r="B90" s="255">
        <v>0.2</v>
      </c>
      <c r="C90" s="255">
        <v>0.5</v>
      </c>
      <c r="F90" s="254"/>
    </row>
    <row r="91" spans="1:3" ht="13.5">
      <c r="A91" s="261" t="s">
        <v>232</v>
      </c>
      <c r="B91" s="255">
        <v>0.2</v>
      </c>
      <c r="C91" s="255">
        <v>0.8</v>
      </c>
    </row>
    <row r="92" spans="2:6" ht="13.5">
      <c r="B92" s="255">
        <v>0.1</v>
      </c>
      <c r="C92" s="255">
        <v>0.5</v>
      </c>
      <c r="F92" s="254"/>
    </row>
    <row r="93" spans="2:6" ht="13.5">
      <c r="B93" s="255">
        <v>0</v>
      </c>
      <c r="C93" s="255">
        <v>0.4</v>
      </c>
      <c r="F93" s="254"/>
    </row>
    <row r="94" spans="1:3" ht="13.5">
      <c r="A94" s="261" t="s">
        <v>233</v>
      </c>
      <c r="B94" s="255">
        <v>0.3</v>
      </c>
      <c r="C94" s="255">
        <v>0.4</v>
      </c>
    </row>
    <row r="95" spans="2:6" ht="13.5">
      <c r="B95" s="255">
        <v>0.9</v>
      </c>
      <c r="C95" s="255">
        <v>0.7</v>
      </c>
      <c r="F95" s="254"/>
    </row>
    <row r="96" spans="2:6" ht="13.5">
      <c r="B96" s="255">
        <v>1.2</v>
      </c>
      <c r="C96" s="255">
        <v>0.8</v>
      </c>
      <c r="F96" s="254"/>
    </row>
    <row r="97" spans="1:3" ht="13.5">
      <c r="A97" s="261" t="s">
        <v>234</v>
      </c>
      <c r="B97" s="255">
        <v>1.1</v>
      </c>
      <c r="C97" s="255">
        <v>0.5</v>
      </c>
    </row>
    <row r="98" spans="2:6" ht="13.5">
      <c r="B98" s="255">
        <v>0.9</v>
      </c>
      <c r="C98" s="255">
        <v>0.5</v>
      </c>
      <c r="F98" s="254"/>
    </row>
    <row r="99" spans="2:6" ht="13.5">
      <c r="B99" s="255">
        <v>1.1</v>
      </c>
      <c r="C99" s="255">
        <v>0.7</v>
      </c>
      <c r="F99" s="254"/>
    </row>
    <row r="100" spans="1:3" ht="13.5">
      <c r="A100" s="262" t="s">
        <v>238</v>
      </c>
      <c r="B100" s="255">
        <v>0.7</v>
      </c>
      <c r="C100" s="255">
        <v>0.6</v>
      </c>
    </row>
    <row r="101" spans="2:6" ht="13.5">
      <c r="B101" s="255">
        <v>0.6</v>
      </c>
      <c r="C101" s="255">
        <v>0.7</v>
      </c>
      <c r="F101" s="254"/>
    </row>
    <row r="102" spans="2:6" ht="13.5">
      <c r="B102" s="255">
        <v>0.4</v>
      </c>
      <c r="C102" s="255">
        <v>0.6</v>
      </c>
      <c r="F102" s="254"/>
    </row>
    <row r="103" spans="1:3" ht="13.5">
      <c r="A103" s="261" t="s">
        <v>232</v>
      </c>
      <c r="B103" s="255">
        <v>0</v>
      </c>
      <c r="C103" s="255">
        <v>0.6</v>
      </c>
    </row>
    <row r="104" spans="2:3" ht="13.5">
      <c r="B104" s="255">
        <v>0.1</v>
      </c>
      <c r="C104" s="255">
        <v>0.6</v>
      </c>
    </row>
    <row r="105" spans="2:3" ht="13.5">
      <c r="B105" s="255">
        <v>0.1</v>
      </c>
      <c r="C105" s="255">
        <v>0.5</v>
      </c>
    </row>
    <row r="106" spans="1:3" ht="13.5">
      <c r="A106" s="261" t="s">
        <v>233</v>
      </c>
      <c r="B106" s="255">
        <v>0.3</v>
      </c>
      <c r="C106" s="255">
        <v>0.5</v>
      </c>
    </row>
    <row r="107" spans="2:3" ht="13.5">
      <c r="B107" s="255">
        <v>0.6</v>
      </c>
      <c r="C107" s="255">
        <v>0.4</v>
      </c>
    </row>
    <row r="108" spans="2:3" ht="13.5">
      <c r="B108" s="255">
        <v>0.9</v>
      </c>
      <c r="C108" s="255">
        <v>0.5</v>
      </c>
    </row>
    <row r="109" spans="1:3" ht="13.5">
      <c r="A109" s="261" t="s">
        <v>234</v>
      </c>
      <c r="B109" s="255">
        <v>0.3</v>
      </c>
      <c r="C109" s="255">
        <v>-0.3</v>
      </c>
    </row>
    <row r="110" spans="2:3" ht="13.5">
      <c r="B110" s="255">
        <v>0.7</v>
      </c>
      <c r="C110" s="255">
        <v>0.3</v>
      </c>
    </row>
    <row r="111" spans="2:3" ht="13.5">
      <c r="B111" s="255">
        <v>0.5</v>
      </c>
      <c r="C111" s="255">
        <v>0.1</v>
      </c>
    </row>
    <row r="112" spans="1:3" ht="13.5">
      <c r="A112" s="262" t="s">
        <v>239</v>
      </c>
      <c r="B112" s="255">
        <v>0.2</v>
      </c>
      <c r="C112" s="255">
        <v>0.1</v>
      </c>
    </row>
    <row r="113" spans="2:3" ht="13.5">
      <c r="B113" s="255">
        <v>-0.3</v>
      </c>
      <c r="C113" s="255">
        <v>-0.2</v>
      </c>
    </row>
    <row r="114" spans="2:3" ht="13.5">
      <c r="B114" s="255">
        <v>-0.3</v>
      </c>
      <c r="C114" s="255">
        <v>0</v>
      </c>
    </row>
    <row r="115" spans="1:3" ht="13.5">
      <c r="A115" s="261" t="s">
        <v>232</v>
      </c>
      <c r="B115" s="255">
        <v>-0.9</v>
      </c>
      <c r="C115" s="255">
        <v>-0.2</v>
      </c>
    </row>
    <row r="116" spans="2:3" ht="13.5">
      <c r="B116" s="255">
        <v>-1.1</v>
      </c>
      <c r="C116" s="255">
        <v>-0.6</v>
      </c>
    </row>
    <row r="117" spans="2:3" ht="13.5">
      <c r="B117" s="255">
        <v>-0.8</v>
      </c>
      <c r="C117" s="255">
        <v>-0.4</v>
      </c>
    </row>
    <row r="118" spans="1:3" ht="13.5">
      <c r="A118" s="261" t="s">
        <v>233</v>
      </c>
      <c r="B118" s="255">
        <v>-0.6</v>
      </c>
      <c r="C118" s="255">
        <v>-0.5</v>
      </c>
    </row>
    <row r="119" spans="2:3" ht="13.5">
      <c r="B119" s="255">
        <v>-0.5</v>
      </c>
      <c r="C119" s="255">
        <v>-0.7</v>
      </c>
    </row>
    <row r="120" spans="2:3" ht="13.5">
      <c r="B120" s="255">
        <v>-0.4</v>
      </c>
      <c r="C120" s="255">
        <v>-0.8</v>
      </c>
    </row>
    <row r="121" spans="1:3" ht="13.5">
      <c r="A121" s="261" t="s">
        <v>234</v>
      </c>
      <c r="B121" s="255">
        <v>0.1</v>
      </c>
      <c r="C121" s="255">
        <v>-0.6</v>
      </c>
    </row>
    <row r="122" spans="2:3" ht="13.5">
      <c r="B122" s="255">
        <v>-0.2</v>
      </c>
      <c r="C122" s="255">
        <v>-0.7</v>
      </c>
    </row>
    <row r="123" spans="2:3" ht="13.5">
      <c r="B123" s="255">
        <v>-0.4</v>
      </c>
      <c r="C123" s="255">
        <v>-0.8</v>
      </c>
    </row>
    <row r="124" spans="1:3" ht="13.5">
      <c r="A124" s="262" t="s">
        <v>240</v>
      </c>
      <c r="B124" s="255">
        <v>-0.4</v>
      </c>
      <c r="C124" s="255">
        <v>-0.4</v>
      </c>
    </row>
    <row r="125" spans="2:3" ht="13.5">
      <c r="B125" s="255">
        <v>-0.6</v>
      </c>
      <c r="C125" s="255">
        <v>-0.4</v>
      </c>
    </row>
    <row r="126" spans="2:3" ht="13.5">
      <c r="B126" s="255">
        <v>-0.8</v>
      </c>
      <c r="C126" s="255">
        <v>-0.5</v>
      </c>
    </row>
    <row r="127" spans="1:3" ht="13.5">
      <c r="A127" s="261" t="s">
        <v>232</v>
      </c>
      <c r="B127" s="255">
        <v>-1.1</v>
      </c>
      <c r="C127" s="255">
        <v>-0.4</v>
      </c>
    </row>
    <row r="128" spans="2:3" ht="13.5">
      <c r="B128" s="255">
        <v>-1</v>
      </c>
      <c r="C128" s="255">
        <v>-0.4</v>
      </c>
    </row>
    <row r="129" spans="2:3" ht="13.5">
      <c r="B129" s="255">
        <v>-1</v>
      </c>
      <c r="C129" s="255">
        <v>-0.6</v>
      </c>
    </row>
    <row r="130" spans="1:3" ht="14.25" customHeight="1">
      <c r="A130" s="261" t="s">
        <v>233</v>
      </c>
      <c r="B130" s="255">
        <v>-0.9</v>
      </c>
      <c r="C130" s="255">
        <v>-0.8</v>
      </c>
    </row>
    <row r="131" spans="2:3" ht="14.25" customHeight="1">
      <c r="B131" s="255">
        <v>-0.3</v>
      </c>
      <c r="C131" s="255">
        <v>-0.5</v>
      </c>
    </row>
    <row r="132" spans="2:3" ht="13.5">
      <c r="B132" s="255">
        <v>-0.4</v>
      </c>
      <c r="C132" s="255">
        <v>-0.9</v>
      </c>
    </row>
    <row r="133" spans="1:3" ht="13.5">
      <c r="A133" s="261" t="s">
        <v>234</v>
      </c>
      <c r="B133" s="255">
        <v>0.2</v>
      </c>
      <c r="C133" s="255">
        <v>-0.6</v>
      </c>
    </row>
    <row r="134" spans="2:3" ht="13.5">
      <c r="B134" s="255">
        <v>-0.1</v>
      </c>
      <c r="C134" s="255">
        <v>-0.6</v>
      </c>
    </row>
    <row r="135" spans="2:3" ht="13.5">
      <c r="B135" s="255">
        <v>-0.1</v>
      </c>
      <c r="C135" s="255">
        <v>-0.5</v>
      </c>
    </row>
    <row r="136" spans="1:3" ht="13.5">
      <c r="A136" s="262" t="s">
        <v>241</v>
      </c>
      <c r="B136" s="256">
        <v>-0.8</v>
      </c>
      <c r="C136" s="256">
        <v>-0.7</v>
      </c>
    </row>
    <row r="137" spans="2:3" ht="13.5">
      <c r="B137" s="256">
        <v>-0.6</v>
      </c>
      <c r="C137" s="256">
        <v>-0.4</v>
      </c>
    </row>
    <row r="138" spans="2:3" ht="13.5">
      <c r="B138" s="256">
        <v>-0.6</v>
      </c>
      <c r="C138" s="256">
        <v>-0.3</v>
      </c>
    </row>
    <row r="139" spans="1:3" ht="13.5">
      <c r="A139" s="261" t="s">
        <v>232</v>
      </c>
      <c r="B139" s="256">
        <v>-1.2</v>
      </c>
      <c r="C139" s="256">
        <v>-0.5</v>
      </c>
    </row>
    <row r="140" spans="2:3" ht="13.5">
      <c r="B140" s="256">
        <v>-0.6</v>
      </c>
      <c r="C140" s="256">
        <v>0.1</v>
      </c>
    </row>
    <row r="141" spans="2:3" ht="13.5">
      <c r="B141" s="256">
        <v>-0.3</v>
      </c>
      <c r="C141" s="256">
        <v>0.1</v>
      </c>
    </row>
    <row r="142" spans="1:3" ht="13.5">
      <c r="A142" s="261" t="s">
        <v>233</v>
      </c>
      <c r="B142" s="256">
        <v>0.1</v>
      </c>
      <c r="C142" s="256">
        <v>0.1</v>
      </c>
    </row>
    <row r="143" spans="2:3" ht="13.5">
      <c r="B143" s="256">
        <v>0.2</v>
      </c>
      <c r="C143" s="256">
        <v>-0.1</v>
      </c>
    </row>
    <row r="144" spans="2:3" ht="13.5">
      <c r="B144" s="256">
        <v>0.8</v>
      </c>
      <c r="C144" s="256">
        <v>0.3</v>
      </c>
    </row>
    <row r="145" spans="1:3" ht="13.5">
      <c r="A145" s="261" t="s">
        <v>234</v>
      </c>
      <c r="B145" s="256">
        <v>1.1</v>
      </c>
      <c r="C145" s="256">
        <v>0.3</v>
      </c>
    </row>
    <row r="146" spans="2:3" ht="13.5">
      <c r="B146" s="256">
        <v>0.9</v>
      </c>
      <c r="C146" s="256">
        <v>0.3</v>
      </c>
    </row>
    <row r="147" spans="2:3" ht="13.5">
      <c r="B147" s="256">
        <v>0.5</v>
      </c>
      <c r="C147" s="256">
        <v>0.1</v>
      </c>
    </row>
    <row r="148" spans="1:3" ht="13.5">
      <c r="A148" s="262" t="s">
        <v>242</v>
      </c>
      <c r="B148" s="256">
        <v>-0.1</v>
      </c>
      <c r="C148" s="256">
        <v>0.1</v>
      </c>
    </row>
    <row r="149" spans="2:3" ht="13.5">
      <c r="B149" s="256">
        <v>-0.1</v>
      </c>
      <c r="C149" s="256">
        <v>0.1</v>
      </c>
    </row>
    <row r="150" spans="2:3" ht="13.5">
      <c r="B150" s="256">
        <v>-0.5</v>
      </c>
      <c r="C150" s="256">
        <v>-0.1</v>
      </c>
    </row>
    <row r="151" spans="1:3" ht="13.5">
      <c r="A151" s="261" t="s">
        <v>232</v>
      </c>
      <c r="B151" s="256">
        <v>-0.6</v>
      </c>
      <c r="C151" s="256">
        <v>0.2</v>
      </c>
    </row>
    <row r="152" spans="2:3" ht="13.5">
      <c r="B152" s="256">
        <v>-0.8</v>
      </c>
      <c r="C152" s="256">
        <v>-0.1</v>
      </c>
    </row>
    <row r="153" spans="2:3" ht="13.5">
      <c r="B153" s="256">
        <v>-0.2</v>
      </c>
      <c r="C153" s="256">
        <v>0.2</v>
      </c>
    </row>
    <row r="154" spans="1:3" ht="13.5">
      <c r="A154" s="261" t="s">
        <v>233</v>
      </c>
      <c r="B154" s="256">
        <v>0.3</v>
      </c>
      <c r="C154" s="256">
        <v>0.3</v>
      </c>
    </row>
    <row r="155" spans="2:3" ht="13.5">
      <c r="B155" s="256">
        <v>0.4</v>
      </c>
      <c r="C155" s="256">
        <v>0</v>
      </c>
    </row>
    <row r="156" spans="2:3" ht="13.5">
      <c r="B156" s="256">
        <v>0.4</v>
      </c>
      <c r="C156" s="256">
        <v>-0.2</v>
      </c>
    </row>
    <row r="157" spans="1:3" ht="13.5">
      <c r="A157" s="261" t="s">
        <v>234</v>
      </c>
      <c r="B157" s="256">
        <v>0.5</v>
      </c>
      <c r="C157" s="256">
        <v>-0.3</v>
      </c>
    </row>
    <row r="158" spans="2:3" ht="13.5">
      <c r="B158" s="256">
        <v>0.4</v>
      </c>
      <c r="C158" s="256">
        <v>-0.3</v>
      </c>
    </row>
    <row r="159" spans="2:3" ht="13.5">
      <c r="B159" s="256">
        <v>0.3</v>
      </c>
      <c r="C159" s="256">
        <v>-0.1</v>
      </c>
    </row>
    <row r="160" spans="1:3" ht="13.5">
      <c r="A160" s="262" t="s">
        <v>243</v>
      </c>
      <c r="B160" s="256">
        <v>-0.8</v>
      </c>
      <c r="C160" s="256">
        <v>-0.6</v>
      </c>
    </row>
    <row r="161" spans="2:3" ht="13.5">
      <c r="B161" s="256">
        <v>-1.2</v>
      </c>
      <c r="C161" s="256">
        <v>-0.9</v>
      </c>
    </row>
    <row r="162" spans="2:3" ht="13.5">
      <c r="B162" s="256">
        <v>-0.8</v>
      </c>
      <c r="C162" s="256">
        <v>-0.3</v>
      </c>
    </row>
    <row r="163" spans="1:3" ht="13.5">
      <c r="A163" s="261" t="s">
        <v>232</v>
      </c>
      <c r="B163" s="256">
        <v>-1.3</v>
      </c>
      <c r="C163" s="256">
        <v>-0.5</v>
      </c>
    </row>
    <row r="164" spans="2:3" ht="13.5">
      <c r="B164" s="256">
        <v>-1.3</v>
      </c>
      <c r="C164" s="256">
        <v>-0.5</v>
      </c>
    </row>
    <row r="165" spans="2:3" ht="13.5">
      <c r="B165" s="256">
        <v>-0.9</v>
      </c>
      <c r="C165" s="256">
        <v>-0.4</v>
      </c>
    </row>
    <row r="166" spans="1:3" ht="13.5">
      <c r="A166" s="261" t="s">
        <v>233</v>
      </c>
      <c r="B166" s="256">
        <v>-0.3</v>
      </c>
      <c r="C166" s="256">
        <v>-0.4</v>
      </c>
    </row>
    <row r="167" spans="2:3" ht="13.5">
      <c r="B167" s="256">
        <v>0.2</v>
      </c>
      <c r="C167" s="256">
        <v>-0.3</v>
      </c>
    </row>
    <row r="168" spans="2:3" ht="13.5">
      <c r="B168" s="256">
        <v>0.7</v>
      </c>
      <c r="C168" s="256">
        <v>0</v>
      </c>
    </row>
    <row r="169" spans="1:3" ht="13.5">
      <c r="A169" s="261" t="s">
        <v>234</v>
      </c>
      <c r="B169" s="256">
        <v>0</v>
      </c>
      <c r="C169" s="256">
        <v>-0.8</v>
      </c>
    </row>
    <row r="170" spans="2:3" ht="13.5">
      <c r="B170" s="256">
        <v>0.3</v>
      </c>
      <c r="C170" s="256">
        <v>-0.4</v>
      </c>
    </row>
    <row r="171" spans="2:3" ht="13.5">
      <c r="B171" s="256">
        <v>0</v>
      </c>
      <c r="C171" s="256">
        <v>-0.5</v>
      </c>
    </row>
    <row r="172" spans="1:3" ht="13.5">
      <c r="A172" s="262" t="s">
        <v>244</v>
      </c>
      <c r="B172" s="256">
        <v>-0.5</v>
      </c>
      <c r="C172" s="256">
        <v>-0.3</v>
      </c>
    </row>
    <row r="173" spans="1:3" ht="13.5">
      <c r="A173" s="263"/>
      <c r="B173" s="256">
        <v>-0.9</v>
      </c>
      <c r="C173" s="256">
        <v>-0.6</v>
      </c>
    </row>
    <row r="174" spans="2:3" ht="13.5">
      <c r="B174" s="256">
        <v>-0.9</v>
      </c>
      <c r="C174" s="256">
        <v>-0.3</v>
      </c>
    </row>
    <row r="175" spans="1:3" ht="13.5">
      <c r="A175" s="261" t="s">
        <v>232</v>
      </c>
      <c r="B175" s="256">
        <v>-1.5</v>
      </c>
      <c r="C175" s="256">
        <v>-0.6</v>
      </c>
    </row>
    <row r="176" spans="2:3" ht="13.5">
      <c r="B176" s="256">
        <v>-1.5</v>
      </c>
      <c r="C176" s="256">
        <v>-0.6</v>
      </c>
    </row>
    <row r="177" spans="2:3" ht="13.5">
      <c r="B177" s="256">
        <v>-0.9</v>
      </c>
      <c r="C177" s="256">
        <v>-0.4</v>
      </c>
    </row>
    <row r="178" spans="1:3" ht="13.5">
      <c r="A178" s="261" t="s">
        <v>233</v>
      </c>
      <c r="B178" s="256">
        <v>-1.1</v>
      </c>
      <c r="C178" s="256">
        <v>-1.2</v>
      </c>
    </row>
    <row r="179" spans="2:3" ht="13.5">
      <c r="B179" s="256">
        <v>-0.6</v>
      </c>
      <c r="C179" s="256">
        <v>-1.2</v>
      </c>
    </row>
    <row r="180" spans="2:3" ht="13.5">
      <c r="B180" s="256">
        <v>-0.3</v>
      </c>
      <c r="C180" s="256">
        <v>-1.2</v>
      </c>
    </row>
    <row r="181" spans="1:3" ht="13.5">
      <c r="A181" s="261" t="s">
        <v>234</v>
      </c>
      <c r="B181" s="256">
        <v>-0.1</v>
      </c>
      <c r="C181" s="256">
        <v>-0.9</v>
      </c>
    </row>
    <row r="182" spans="2:3" ht="13.5">
      <c r="B182" s="256">
        <v>-0.1</v>
      </c>
      <c r="C182" s="256">
        <v>-0.8</v>
      </c>
    </row>
    <row r="183" spans="2:3" ht="13.5">
      <c r="B183" s="256">
        <v>-0.3</v>
      </c>
      <c r="C183" s="256">
        <v>-0.7</v>
      </c>
    </row>
    <row r="184" spans="1:3" ht="13.5">
      <c r="A184" s="262" t="s">
        <v>245</v>
      </c>
      <c r="B184" s="256">
        <v>-0.8</v>
      </c>
      <c r="C184" s="256">
        <v>-0.7</v>
      </c>
    </row>
    <row r="185" spans="1:3" ht="13.5">
      <c r="A185"/>
      <c r="B185" s="256">
        <v>-0.8</v>
      </c>
      <c r="C185" s="256">
        <v>-0.4</v>
      </c>
    </row>
    <row r="186" spans="1:3" ht="13.5">
      <c r="A186"/>
      <c r="B186" s="256">
        <v>-1.2</v>
      </c>
      <c r="C186" s="256">
        <v>-0.4</v>
      </c>
    </row>
    <row r="187" spans="1:3" ht="13.5">
      <c r="A187" s="261" t="s">
        <v>232</v>
      </c>
      <c r="B187" s="256">
        <v>-1.3</v>
      </c>
      <c r="C187" s="256">
        <v>-0.3</v>
      </c>
    </row>
    <row r="188" spans="2:3" ht="13.5">
      <c r="B188" s="256">
        <v>-1.2</v>
      </c>
      <c r="C188" s="256">
        <v>-0.2</v>
      </c>
    </row>
    <row r="189" spans="2:3" ht="13.5">
      <c r="B189" s="256">
        <v>-1</v>
      </c>
      <c r="C189" s="256">
        <v>-0.4</v>
      </c>
    </row>
    <row r="190" spans="1:3" ht="13.5">
      <c r="A190" s="261" t="s">
        <v>233</v>
      </c>
      <c r="B190" s="256">
        <v>0</v>
      </c>
      <c r="C190" s="256">
        <v>-0.2</v>
      </c>
    </row>
    <row r="191" spans="2:3" ht="13.5">
      <c r="B191" s="256">
        <v>0.5</v>
      </c>
      <c r="C191" s="256">
        <v>-0.2</v>
      </c>
    </row>
    <row r="192" spans="2:3" ht="13.5">
      <c r="B192" s="256">
        <v>0.6</v>
      </c>
      <c r="C192" s="256">
        <v>-0.4</v>
      </c>
    </row>
    <row r="193" spans="1:3" ht="13.5">
      <c r="A193" s="261" t="s">
        <v>234</v>
      </c>
      <c r="B193" s="256">
        <v>0.2</v>
      </c>
      <c r="C193" s="256">
        <v>-0.7</v>
      </c>
    </row>
    <row r="194" spans="1:3" ht="13.5">
      <c r="A194"/>
      <c r="B194" s="256">
        <v>0.6</v>
      </c>
      <c r="C194" s="256">
        <v>-0.1</v>
      </c>
    </row>
    <row r="195" spans="1:3" ht="13.5">
      <c r="A195"/>
      <c r="B195" s="256">
        <v>0.3</v>
      </c>
      <c r="C195" s="256">
        <v>-0.1</v>
      </c>
    </row>
    <row r="196" spans="1:3" ht="13.5">
      <c r="A196" s="262" t="s">
        <v>246</v>
      </c>
      <c r="B196" s="256">
        <v>0.2</v>
      </c>
      <c r="C196" s="256">
        <v>0.3</v>
      </c>
    </row>
    <row r="197" spans="1:3" ht="13.5">
      <c r="A197"/>
      <c r="B197" s="256">
        <v>0</v>
      </c>
      <c r="C197" s="256">
        <v>0.5</v>
      </c>
    </row>
    <row r="198" spans="1:3" ht="13.5">
      <c r="A198"/>
      <c r="B198" s="256">
        <v>-0.4</v>
      </c>
      <c r="C198" s="256">
        <v>0.5</v>
      </c>
    </row>
    <row r="199" spans="1:3" ht="13.5">
      <c r="A199" s="261" t="s">
        <v>232</v>
      </c>
      <c r="B199" s="256">
        <v>-0.4</v>
      </c>
      <c r="C199" s="256">
        <v>0.6</v>
      </c>
    </row>
    <row r="200" spans="2:3" ht="13.5">
      <c r="B200" s="256">
        <v>-0.4</v>
      </c>
      <c r="C200" s="256">
        <v>0.6</v>
      </c>
    </row>
    <row r="201" spans="2:3" ht="13.5">
      <c r="B201" s="256">
        <v>0.4</v>
      </c>
      <c r="C201" s="256">
        <v>1</v>
      </c>
    </row>
    <row r="202" spans="1:3" ht="13.5">
      <c r="A202" s="261" t="s">
        <v>233</v>
      </c>
      <c r="B202" s="256">
        <v>1.2</v>
      </c>
      <c r="C202" s="256">
        <v>0.9</v>
      </c>
    </row>
    <row r="203" spans="2:3" ht="13.5">
      <c r="B203" s="256">
        <v>2</v>
      </c>
      <c r="C203" s="256">
        <v>1.1</v>
      </c>
    </row>
    <row r="204" spans="2:3" ht="13.5">
      <c r="B204" s="256">
        <v>3</v>
      </c>
      <c r="C204" s="256">
        <v>1.9</v>
      </c>
    </row>
    <row r="205" spans="1:3" ht="13.5">
      <c r="A205" s="261" t="s">
        <v>234</v>
      </c>
      <c r="B205" s="256">
        <v>3.1</v>
      </c>
      <c r="C205" s="256">
        <v>2.2</v>
      </c>
    </row>
    <row r="206" spans="1:3" ht="13.5">
      <c r="A206"/>
      <c r="B206" s="256">
        <v>2.1</v>
      </c>
      <c r="C206" s="256">
        <v>1.4</v>
      </c>
    </row>
    <row r="207" spans="1:3" ht="13.5">
      <c r="A207"/>
      <c r="B207" s="256">
        <v>1.9</v>
      </c>
      <c r="C207" s="256">
        <v>1.5</v>
      </c>
    </row>
    <row r="208" spans="1:3" ht="13.5">
      <c r="A208" s="262" t="s">
        <v>247</v>
      </c>
      <c r="B208" s="256">
        <v>0.5</v>
      </c>
      <c r="C208" s="256">
        <v>0.6</v>
      </c>
    </row>
    <row r="209" spans="1:3" ht="13.5">
      <c r="A209"/>
      <c r="B209" s="256">
        <v>0.5</v>
      </c>
      <c r="C209" s="256">
        <v>1</v>
      </c>
    </row>
    <row r="210" spans="1:3" ht="13.5">
      <c r="A210"/>
      <c r="B210" s="256">
        <v>0</v>
      </c>
      <c r="C210" s="256">
        <v>1</v>
      </c>
    </row>
    <row r="211" spans="1:3" ht="13.5">
      <c r="A211" s="261" t="s">
        <v>232</v>
      </c>
      <c r="B211" s="256">
        <v>0</v>
      </c>
      <c r="C211" s="256">
        <v>1</v>
      </c>
    </row>
    <row r="212" spans="2:3" ht="13.5">
      <c r="B212" s="256">
        <v>0.1</v>
      </c>
      <c r="C212" s="256">
        <v>1.1</v>
      </c>
    </row>
    <row r="213" spans="2:3" ht="13.5">
      <c r="B213" s="256">
        <v>0.9</v>
      </c>
      <c r="C213" s="256">
        <v>1.5</v>
      </c>
    </row>
    <row r="214" spans="1:3" ht="13.5">
      <c r="A214" s="261" t="s">
        <v>233</v>
      </c>
      <c r="B214" s="256">
        <v>2.7</v>
      </c>
      <c r="C214" s="256">
        <v>2.3</v>
      </c>
    </row>
    <row r="215" spans="2:3" ht="13.5">
      <c r="B215" s="256">
        <v>3.6</v>
      </c>
      <c r="C215" s="256">
        <v>2.7</v>
      </c>
    </row>
    <row r="216" spans="2:3" ht="13.5">
      <c r="B216" s="256">
        <v>4.1</v>
      </c>
      <c r="C216" s="256">
        <v>3</v>
      </c>
    </row>
    <row r="217" spans="1:3" ht="13.5">
      <c r="A217" s="261" t="s">
        <v>234</v>
      </c>
      <c r="B217" s="256">
        <v>3.5</v>
      </c>
      <c r="C217" s="256">
        <v>2.6</v>
      </c>
    </row>
    <row r="218" spans="1:3" ht="13.5">
      <c r="A218"/>
      <c r="B218" s="256">
        <v>3</v>
      </c>
      <c r="C218" s="256">
        <v>2.3</v>
      </c>
    </row>
    <row r="219" spans="1:3" ht="13.5">
      <c r="A219"/>
      <c r="B219" s="256">
        <v>2.3</v>
      </c>
      <c r="C219" s="256">
        <v>2</v>
      </c>
    </row>
    <row r="220" spans="1:3" ht="13.5">
      <c r="A220" s="262" t="s">
        <v>248</v>
      </c>
      <c r="B220" s="256">
        <v>1.5</v>
      </c>
      <c r="C220" s="256">
        <v>1.6</v>
      </c>
    </row>
    <row r="221" spans="1:3" ht="13.5">
      <c r="A221"/>
      <c r="B221" s="256">
        <v>0.7</v>
      </c>
      <c r="C221" s="256">
        <v>1.2</v>
      </c>
    </row>
    <row r="222" spans="1:3" ht="13.5">
      <c r="A222"/>
      <c r="B222" s="256">
        <v>0.3</v>
      </c>
      <c r="C222" s="256">
        <v>1.3</v>
      </c>
    </row>
    <row r="223" spans="1:3" ht="13.5">
      <c r="A223" s="261" t="s">
        <v>232</v>
      </c>
      <c r="B223" s="256">
        <v>0.7</v>
      </c>
      <c r="C223" s="256">
        <v>1.8</v>
      </c>
    </row>
    <row r="224" spans="2:3" ht="13.5">
      <c r="B224" s="256">
        <v>0.4</v>
      </c>
      <c r="C224" s="256">
        <v>1.3</v>
      </c>
    </row>
    <row r="225" spans="2:3" ht="13.5">
      <c r="B225" s="256">
        <v>0.5</v>
      </c>
      <c r="C225" s="256">
        <v>1.1</v>
      </c>
    </row>
    <row r="226" spans="1:3" ht="13.5">
      <c r="A226" s="261" t="s">
        <v>233</v>
      </c>
      <c r="B226" s="256">
        <v>1.4</v>
      </c>
      <c r="C226" s="256">
        <v>1</v>
      </c>
    </row>
    <row r="227" spans="2:3" ht="13.5">
      <c r="B227" s="256">
        <v>1.7</v>
      </c>
      <c r="C227" s="256">
        <v>0.8</v>
      </c>
    </row>
    <row r="228" spans="2:3" ht="13.5">
      <c r="B228" s="256">
        <v>1.7</v>
      </c>
      <c r="C228" s="256">
        <v>0.6</v>
      </c>
    </row>
    <row r="229" spans="1:3" ht="13.5">
      <c r="A229" s="261" t="s">
        <v>234</v>
      </c>
      <c r="B229" s="256">
        <v>1</v>
      </c>
      <c r="C229" s="256">
        <v>0.1</v>
      </c>
    </row>
    <row r="230" spans="1:3" ht="13.5">
      <c r="A230"/>
      <c r="B230" s="256">
        <v>0.3</v>
      </c>
      <c r="C230" s="256">
        <v>-0.4</v>
      </c>
    </row>
    <row r="231" spans="1:3" ht="13.5">
      <c r="A231"/>
      <c r="B231" s="256">
        <v>-0.1</v>
      </c>
      <c r="C231" s="256">
        <v>-0.4</v>
      </c>
    </row>
    <row r="232" spans="1:3" ht="13.5">
      <c r="A232" s="262" t="s">
        <v>249</v>
      </c>
      <c r="B232" s="256">
        <v>-0.6</v>
      </c>
      <c r="C232" s="256">
        <v>-0.5</v>
      </c>
    </row>
    <row r="233" spans="1:3" ht="13.5">
      <c r="A233"/>
      <c r="B233" s="256">
        <v>-1.2</v>
      </c>
      <c r="C233" s="256">
        <v>-0.7</v>
      </c>
    </row>
    <row r="234" spans="1:3" ht="13.5">
      <c r="A234"/>
      <c r="B234" s="256">
        <v>-1.7</v>
      </c>
      <c r="C234" s="256">
        <v>-0.7</v>
      </c>
    </row>
    <row r="235" spans="1:3" ht="13.5">
      <c r="A235" s="261" t="s">
        <v>232</v>
      </c>
      <c r="B235" s="256">
        <v>-1.9</v>
      </c>
      <c r="C235" s="256">
        <v>-0.8</v>
      </c>
    </row>
    <row r="236" spans="2:3" ht="13.5">
      <c r="B236" s="256">
        <v>-1.6</v>
      </c>
      <c r="C236" s="256">
        <v>-0.7</v>
      </c>
    </row>
    <row r="237" spans="2:3" ht="13.5">
      <c r="B237" s="256">
        <v>-1.5</v>
      </c>
      <c r="C237" s="256">
        <v>-1</v>
      </c>
    </row>
    <row r="238" spans="1:3" ht="13.5">
      <c r="A238" s="261" t="s">
        <v>233</v>
      </c>
      <c r="B238" s="256">
        <v>-1.3</v>
      </c>
      <c r="C238" s="256">
        <v>-1.7</v>
      </c>
    </row>
    <row r="239" spans="2:3" ht="13.5">
      <c r="B239" s="256">
        <v>-0.5</v>
      </c>
      <c r="C239" s="256">
        <v>-1.4</v>
      </c>
    </row>
    <row r="240" spans="2:3" ht="13.5">
      <c r="B240" s="256">
        <v>-0.6</v>
      </c>
      <c r="C240" s="256">
        <v>-1.6</v>
      </c>
    </row>
    <row r="241" spans="1:3" ht="13.5">
      <c r="A241" s="261" t="s">
        <v>234</v>
      </c>
      <c r="B241" s="256">
        <v>-0.6</v>
      </c>
      <c r="C241" s="256">
        <v>-1.4</v>
      </c>
    </row>
    <row r="242" spans="1:3" ht="13.5">
      <c r="A242"/>
      <c r="B242" s="256">
        <v>-0.6</v>
      </c>
      <c r="C242" s="256">
        <v>-1.2</v>
      </c>
    </row>
    <row r="243" spans="1:3" ht="13.5">
      <c r="A243"/>
      <c r="B243" s="256">
        <v>-1.1</v>
      </c>
      <c r="C243" s="256">
        <v>-1.4</v>
      </c>
    </row>
    <row r="244" spans="1:3" ht="13.5">
      <c r="A244" s="262" t="s">
        <v>250</v>
      </c>
      <c r="B244" s="256">
        <v>-1.2</v>
      </c>
      <c r="C244" s="256">
        <v>-1.1</v>
      </c>
    </row>
    <row r="245" spans="1:3" ht="13.5">
      <c r="A245"/>
      <c r="B245" s="256">
        <v>-1.4</v>
      </c>
      <c r="C245" s="256">
        <v>-0.9</v>
      </c>
    </row>
    <row r="246" spans="1:3" ht="13.5">
      <c r="A246"/>
      <c r="B246" s="256">
        <v>-2.4</v>
      </c>
      <c r="C246" s="256">
        <v>-1.4</v>
      </c>
    </row>
    <row r="247" spans="1:3" ht="13.5">
      <c r="A247" s="261" t="s">
        <v>232</v>
      </c>
      <c r="B247" s="256">
        <v>-3</v>
      </c>
      <c r="C247" s="256">
        <v>-2</v>
      </c>
    </row>
    <row r="248" spans="2:3" ht="13.5">
      <c r="B248" s="256">
        <v>-3.2</v>
      </c>
      <c r="C248" s="256">
        <v>-2.4</v>
      </c>
    </row>
    <row r="249" spans="2:3" ht="13.5">
      <c r="B249" s="256">
        <v>-2.1</v>
      </c>
      <c r="C249" s="256">
        <v>-1.6</v>
      </c>
    </row>
    <row r="250" spans="1:3" ht="13.5">
      <c r="A250" s="261" t="s">
        <v>233</v>
      </c>
      <c r="B250" s="256">
        <v>-2.1</v>
      </c>
      <c r="C250" s="256">
        <v>-2.5</v>
      </c>
    </row>
    <row r="251" spans="2:3" ht="13.5">
      <c r="B251" s="256">
        <v>-2.1</v>
      </c>
      <c r="C251" s="256">
        <v>-3</v>
      </c>
    </row>
    <row r="252" spans="2:3" ht="13.5">
      <c r="B252" s="256">
        <v>-2.1</v>
      </c>
      <c r="C252" s="256">
        <v>-3</v>
      </c>
    </row>
    <row r="253" spans="1:3" ht="13.5">
      <c r="A253" s="261" t="s">
        <v>234</v>
      </c>
      <c r="B253" s="256">
        <v>-2.3</v>
      </c>
      <c r="C253" s="256">
        <v>-3.1</v>
      </c>
    </row>
    <row r="254" spans="1:3" ht="13.5">
      <c r="A254"/>
      <c r="B254" s="256">
        <v>-2.2</v>
      </c>
      <c r="C254" s="256">
        <v>-2.8</v>
      </c>
    </row>
    <row r="255" spans="1:3" ht="13.5">
      <c r="A255"/>
      <c r="B255" s="256">
        <v>-2.2</v>
      </c>
      <c r="C255" s="256">
        <v>-2.4</v>
      </c>
    </row>
    <row r="256" spans="1:3" ht="13.5">
      <c r="A256" s="262" t="s">
        <v>251</v>
      </c>
      <c r="B256" s="256">
        <v>-2.5</v>
      </c>
      <c r="C256" s="256">
        <v>-2.4</v>
      </c>
    </row>
    <row r="257" spans="1:3" ht="13.5">
      <c r="A257"/>
      <c r="B257" s="256">
        <v>-2.5</v>
      </c>
      <c r="C257" s="256">
        <v>-2.1</v>
      </c>
    </row>
    <row r="258" spans="1:3" ht="13.5">
      <c r="A258"/>
      <c r="B258" s="256">
        <v>-2.1</v>
      </c>
      <c r="C258" s="256">
        <v>-1.1</v>
      </c>
    </row>
    <row r="259" spans="1:3" ht="13.5">
      <c r="A259" s="261" t="s">
        <v>232</v>
      </c>
      <c r="B259" s="256">
        <v>-2.7</v>
      </c>
      <c r="C259" s="256">
        <v>-1.7</v>
      </c>
    </row>
    <row r="260" spans="2:3" ht="13.5">
      <c r="B260" s="256">
        <v>-1.9</v>
      </c>
      <c r="C260" s="256">
        <v>-1.2</v>
      </c>
    </row>
    <row r="261" spans="2:3" ht="13.5">
      <c r="B261" s="256">
        <v>-1.6</v>
      </c>
      <c r="C261" s="256">
        <v>-1.1</v>
      </c>
    </row>
    <row r="262" spans="1:3" ht="13.5">
      <c r="A262" s="261" t="s">
        <v>233</v>
      </c>
      <c r="B262" s="256">
        <v>-0.6</v>
      </c>
      <c r="C262" s="256">
        <v>-1</v>
      </c>
    </row>
    <row r="263" spans="2:3" ht="13.5">
      <c r="B263" s="256">
        <v>-0.2</v>
      </c>
      <c r="C263" s="256">
        <v>-1.1</v>
      </c>
    </row>
    <row r="264" spans="2:3" ht="13.5">
      <c r="B264" s="256">
        <v>0.1</v>
      </c>
      <c r="C264" s="256">
        <v>-0.8</v>
      </c>
    </row>
    <row r="265" spans="1:3" ht="13.5">
      <c r="A265" s="261" t="s">
        <v>234</v>
      </c>
      <c r="B265" s="256">
        <v>0.5</v>
      </c>
      <c r="C265" s="256">
        <v>-0.3</v>
      </c>
    </row>
    <row r="266" spans="1:3" ht="13.5">
      <c r="A266"/>
      <c r="B266" s="256">
        <v>0.4</v>
      </c>
      <c r="C266" s="256">
        <v>-0.1</v>
      </c>
    </row>
    <row r="267" spans="1:3" ht="13.5">
      <c r="A267"/>
      <c r="B267" s="256">
        <v>0</v>
      </c>
      <c r="C267" s="256">
        <v>-0.2</v>
      </c>
    </row>
    <row r="268" spans="1:3" ht="13.5">
      <c r="A268" s="262" t="s">
        <v>252</v>
      </c>
      <c r="B268" s="256">
        <v>-0.3</v>
      </c>
      <c r="C268" s="256">
        <v>-0.1</v>
      </c>
    </row>
    <row r="269" spans="1:3" ht="13.5">
      <c r="A269"/>
      <c r="B269" s="256">
        <v>-0.4</v>
      </c>
      <c r="C269" s="256">
        <v>0</v>
      </c>
    </row>
    <row r="270" spans="1:3" ht="13.5">
      <c r="A270"/>
      <c r="B270" s="256">
        <v>-1</v>
      </c>
      <c r="C270" s="256">
        <v>0</v>
      </c>
    </row>
    <row r="271" spans="1:3" ht="13.5">
      <c r="A271" s="261" t="s">
        <v>232</v>
      </c>
      <c r="B271" s="256">
        <v>-0.9</v>
      </c>
      <c r="C271" s="256">
        <v>0</v>
      </c>
    </row>
    <row r="272" spans="2:3" ht="13.5">
      <c r="B272" s="256">
        <v>-0.1</v>
      </c>
      <c r="C272" s="256">
        <v>0.6</v>
      </c>
    </row>
    <row r="273" spans="2:3" ht="13.5">
      <c r="B273" s="256">
        <v>0</v>
      </c>
      <c r="C273" s="256">
        <v>0.5</v>
      </c>
    </row>
    <row r="274" spans="1:3" ht="13.5">
      <c r="A274" s="261" t="s">
        <v>233</v>
      </c>
      <c r="B274" s="256">
        <v>2.4</v>
      </c>
      <c r="C274" s="256">
        <v>2.1</v>
      </c>
    </row>
    <row r="275" spans="2:3" ht="13.5">
      <c r="B275" s="256">
        <v>3.1</v>
      </c>
      <c r="C275" s="256">
        <v>2.1</v>
      </c>
    </row>
    <row r="276" spans="2:3" ht="13.5">
      <c r="B276" s="256">
        <v>3.3</v>
      </c>
      <c r="C276" s="256">
        <v>2.5</v>
      </c>
    </row>
    <row r="277" spans="1:3" ht="13.5">
      <c r="A277" s="261" t="s">
        <v>234</v>
      </c>
      <c r="B277" s="256">
        <v>2.9</v>
      </c>
      <c r="C277" s="256">
        <v>2.1</v>
      </c>
    </row>
    <row r="278" spans="1:3" ht="13.5">
      <c r="A278"/>
      <c r="B278" s="256">
        <v>2.3</v>
      </c>
      <c r="C278" s="256">
        <v>1.8</v>
      </c>
    </row>
    <row r="279" spans="1:3" ht="13.5">
      <c r="A279"/>
      <c r="B279" s="256">
        <v>1.2</v>
      </c>
      <c r="C279" s="256">
        <v>1</v>
      </c>
    </row>
    <row r="280" spans="1:3" ht="13.5">
      <c r="A280" s="262" t="s">
        <v>253</v>
      </c>
      <c r="B280" s="256">
        <v>1.8</v>
      </c>
      <c r="C280" s="256">
        <v>2</v>
      </c>
    </row>
    <row r="281" spans="1:3" ht="13.5">
      <c r="A281"/>
      <c r="B281" s="256">
        <v>1.5</v>
      </c>
      <c r="C281" s="256">
        <v>1.9</v>
      </c>
    </row>
    <row r="282" spans="1:3" ht="13.5">
      <c r="A282"/>
      <c r="B282" s="256">
        <v>0.9</v>
      </c>
      <c r="C282" s="256">
        <v>1.9</v>
      </c>
    </row>
    <row r="283" spans="1:3" ht="13.5">
      <c r="A283" s="261" t="s">
        <v>232</v>
      </c>
      <c r="B283" s="256">
        <v>1.4</v>
      </c>
      <c r="C283" s="256">
        <v>2.1</v>
      </c>
    </row>
    <row r="284" spans="2:3" ht="13.5">
      <c r="B284" s="256">
        <v>1.1</v>
      </c>
      <c r="C284" s="256">
        <v>1.7</v>
      </c>
    </row>
    <row r="285" spans="2:3" ht="13.5">
      <c r="B285" s="256">
        <v>1.1</v>
      </c>
      <c r="C285" s="256">
        <v>1.6</v>
      </c>
    </row>
    <row r="286" spans="1:3" ht="13.5">
      <c r="A286" s="261" t="s">
        <v>233</v>
      </c>
      <c r="B286" s="256">
        <v>1.7</v>
      </c>
      <c r="C286" s="256">
        <v>1.4</v>
      </c>
    </row>
    <row r="287" spans="2:3" ht="13.5">
      <c r="B287" s="256">
        <v>2.5</v>
      </c>
      <c r="C287" s="256">
        <v>1.5</v>
      </c>
    </row>
    <row r="288" spans="2:3" ht="13.5">
      <c r="B288" s="256">
        <v>1.9</v>
      </c>
      <c r="C288" s="256">
        <v>1.1</v>
      </c>
    </row>
    <row r="289" spans="1:3" ht="13.5">
      <c r="A289" s="261" t="s">
        <v>234</v>
      </c>
      <c r="B289" s="256">
        <v>2.2</v>
      </c>
      <c r="C289" s="256">
        <v>1.4</v>
      </c>
    </row>
    <row r="290" spans="1:3" ht="13.5">
      <c r="A290"/>
      <c r="B290" s="256">
        <v>1.7</v>
      </c>
      <c r="C290" s="256">
        <v>1.3</v>
      </c>
    </row>
    <row r="291" spans="1:3" ht="13.5">
      <c r="A291"/>
      <c r="B291" s="256">
        <v>1.1</v>
      </c>
      <c r="C291" s="256">
        <v>0.9</v>
      </c>
    </row>
    <row r="292" spans="1:3" ht="13.5">
      <c r="A292" s="262" t="s">
        <v>254</v>
      </c>
      <c r="B292" s="256">
        <v>1</v>
      </c>
      <c r="C292" s="256">
        <v>1.2</v>
      </c>
    </row>
    <row r="293" spans="1:3" ht="13.5">
      <c r="A293"/>
      <c r="B293" s="256">
        <v>0.8</v>
      </c>
      <c r="C293" s="256">
        <v>1.2</v>
      </c>
    </row>
    <row r="294" spans="1:3" ht="13.5">
      <c r="A294"/>
      <c r="B294" s="256">
        <v>0.2</v>
      </c>
      <c r="C294" s="256">
        <v>1.2</v>
      </c>
    </row>
    <row r="295" spans="1:3" ht="13.5">
      <c r="A295" s="261" t="s">
        <v>232</v>
      </c>
      <c r="B295" s="256">
        <v>1.4</v>
      </c>
      <c r="C295" s="256">
        <v>2</v>
      </c>
    </row>
    <row r="296" spans="2:3" ht="13.5">
      <c r="B296" s="256">
        <v>2</v>
      </c>
      <c r="C296" s="256">
        <v>2.5</v>
      </c>
    </row>
    <row r="297" spans="2:3" ht="13.5">
      <c r="B297" s="256">
        <v>1.5</v>
      </c>
      <c r="C297" s="256">
        <v>1.9</v>
      </c>
    </row>
    <row r="298" spans="1:3" ht="13.5">
      <c r="A298" s="261" t="s">
        <v>233</v>
      </c>
      <c r="B298" s="256">
        <v>2.2</v>
      </c>
      <c r="C298" s="256">
        <v>2</v>
      </c>
    </row>
    <row r="299" spans="2:3" ht="13.5">
      <c r="B299" s="256">
        <v>3.4</v>
      </c>
      <c r="C299" s="256">
        <v>2.5</v>
      </c>
    </row>
    <row r="300" spans="2:3" ht="13.5">
      <c r="B300" s="256">
        <v>3.9</v>
      </c>
      <c r="C300" s="256">
        <v>3.3</v>
      </c>
    </row>
    <row r="301" spans="1:3" ht="13.5">
      <c r="A301" s="261" t="s">
        <v>234</v>
      </c>
      <c r="B301" s="256">
        <v>3.6</v>
      </c>
      <c r="C301" s="256">
        <v>2.8</v>
      </c>
    </row>
    <row r="302" spans="1:3" ht="13.5">
      <c r="A302"/>
      <c r="B302" s="256">
        <v>3.1</v>
      </c>
      <c r="C302" s="256">
        <v>2.7</v>
      </c>
    </row>
    <row r="303" spans="1:3" ht="13.5">
      <c r="A303"/>
      <c r="B303" s="256">
        <v>3.5</v>
      </c>
      <c r="C303" s="256">
        <v>3.3</v>
      </c>
    </row>
    <row r="304" spans="1:3" ht="13.5">
      <c r="A304" s="262" t="s">
        <v>255</v>
      </c>
      <c r="B304" s="256">
        <v>3</v>
      </c>
      <c r="C304" s="256">
        <v>3.2</v>
      </c>
    </row>
    <row r="305" spans="1:3" ht="13.5">
      <c r="A305"/>
      <c r="B305" s="256">
        <v>3.1</v>
      </c>
      <c r="C305" s="256">
        <v>3.5</v>
      </c>
    </row>
    <row r="306" spans="1:3" ht="13.5">
      <c r="A306"/>
      <c r="B306" s="256">
        <v>3</v>
      </c>
      <c r="C306" s="256">
        <v>3.9</v>
      </c>
    </row>
    <row r="307" spans="1:3" ht="13.5">
      <c r="A307" s="261" t="s">
        <v>232</v>
      </c>
      <c r="B307" s="256">
        <v>2.3</v>
      </c>
      <c r="C307" s="256">
        <v>2.8</v>
      </c>
    </row>
    <row r="308" spans="2:3" ht="13.5">
      <c r="B308" s="256">
        <v>1.9</v>
      </c>
      <c r="C308" s="256">
        <v>2.4</v>
      </c>
    </row>
    <row r="309" spans="2:3" ht="13.5">
      <c r="B309" s="256">
        <v>1.8</v>
      </c>
      <c r="C309" s="256">
        <v>2.1</v>
      </c>
    </row>
    <row r="310" spans="1:3" ht="13.5">
      <c r="A310" s="261" t="s">
        <v>233</v>
      </c>
      <c r="B310" s="256">
        <v>2.2</v>
      </c>
      <c r="C310" s="256">
        <v>2</v>
      </c>
    </row>
    <row r="311" spans="2:3" ht="13.5">
      <c r="B311" s="256">
        <v>2.6</v>
      </c>
      <c r="C311" s="256">
        <v>1.8</v>
      </c>
    </row>
    <row r="312" spans="2:3" ht="13.5">
      <c r="B312" s="256">
        <v>2</v>
      </c>
      <c r="C312" s="256">
        <v>1.4</v>
      </c>
    </row>
    <row r="313" spans="1:3" ht="13.5">
      <c r="A313" s="261" t="s">
        <v>234</v>
      </c>
      <c r="B313" s="256">
        <v>1.5</v>
      </c>
      <c r="C313" s="256">
        <v>0.8</v>
      </c>
    </row>
    <row r="314" spans="1:3" ht="13.5">
      <c r="A314"/>
      <c r="B314" s="256">
        <v>2.1</v>
      </c>
      <c r="C314" s="256">
        <v>1.7</v>
      </c>
    </row>
    <row r="315" spans="1:3" ht="13.5">
      <c r="A315"/>
      <c r="B315" s="256">
        <v>2.4</v>
      </c>
      <c r="C315" s="256">
        <v>2.2</v>
      </c>
    </row>
    <row r="316" spans="1:3" ht="13.5">
      <c r="A316" s="262" t="s">
        <v>256</v>
      </c>
      <c r="B316" s="256">
        <v>1.3</v>
      </c>
      <c r="C316" s="256">
        <v>1.5</v>
      </c>
    </row>
    <row r="317" spans="1:3" ht="13.5">
      <c r="A317"/>
      <c r="B317" s="256">
        <v>0.5</v>
      </c>
      <c r="C317" s="256">
        <v>0.9</v>
      </c>
    </row>
    <row r="318" spans="1:3" ht="13.5">
      <c r="A318"/>
      <c r="B318" s="256">
        <v>0.3</v>
      </c>
      <c r="C318" s="256">
        <v>1.1</v>
      </c>
    </row>
    <row r="319" spans="1:3" ht="13.5">
      <c r="A319" s="261" t="s">
        <v>232</v>
      </c>
      <c r="B319" s="256">
        <v>0.5</v>
      </c>
      <c r="C319" s="256">
        <v>1</v>
      </c>
    </row>
    <row r="320" spans="2:3" ht="13.5">
      <c r="B320" s="256">
        <v>0.7</v>
      </c>
      <c r="C320" s="256">
        <v>1.1</v>
      </c>
    </row>
    <row r="321" spans="2:3" ht="13.5">
      <c r="B321" s="256">
        <v>0.7</v>
      </c>
      <c r="C321" s="256">
        <v>0.9</v>
      </c>
    </row>
    <row r="322" spans="1:3" ht="13.5">
      <c r="A322" s="261" t="s">
        <v>233</v>
      </c>
      <c r="B322" s="256">
        <v>0.9</v>
      </c>
      <c r="C322" s="256">
        <v>0.7</v>
      </c>
    </row>
    <row r="323" spans="2:3" ht="13.5">
      <c r="B323" s="256">
        <v>2.3</v>
      </c>
      <c r="C323" s="256">
        <v>1.7</v>
      </c>
    </row>
    <row r="324" spans="2:3" ht="13.5">
      <c r="B324" s="256">
        <v>1</v>
      </c>
      <c r="C324" s="256">
        <v>0.5</v>
      </c>
    </row>
    <row r="325" spans="1:3" ht="13.5">
      <c r="A325" s="261" t="s">
        <v>234</v>
      </c>
      <c r="B325" s="256">
        <v>0.8</v>
      </c>
      <c r="C325" s="256">
        <v>0.1</v>
      </c>
    </row>
    <row r="326" spans="1:3" ht="13.5">
      <c r="A326"/>
      <c r="B326" s="256">
        <v>0.5</v>
      </c>
      <c r="C326" s="256">
        <v>0</v>
      </c>
    </row>
    <row r="327" spans="1:3" ht="13.5">
      <c r="A327"/>
      <c r="B327" s="256">
        <v>0.4</v>
      </c>
      <c r="C327" s="256">
        <v>0.1</v>
      </c>
    </row>
    <row r="328" spans="1:3" ht="13.5">
      <c r="A328" s="262" t="s">
        <v>257</v>
      </c>
      <c r="B328" s="256">
        <v>0</v>
      </c>
      <c r="C328" s="256">
        <v>0.3</v>
      </c>
    </row>
    <row r="329" spans="1:3" ht="13.5">
      <c r="A329"/>
      <c r="B329" s="256">
        <v>0.1</v>
      </c>
      <c r="C329" s="256">
        <v>0.5</v>
      </c>
    </row>
    <row r="330" spans="1:3" ht="13.5">
      <c r="A330"/>
      <c r="B330" s="256">
        <v>-0.2</v>
      </c>
      <c r="C330" s="256">
        <v>0.6</v>
      </c>
    </row>
    <row r="331" spans="1:3" ht="13.5">
      <c r="A331" s="261" t="s">
        <v>232</v>
      </c>
      <c r="B331" s="256">
        <v>0</v>
      </c>
      <c r="C331" s="256">
        <v>0.6</v>
      </c>
    </row>
    <row r="332" spans="2:3" ht="13.5">
      <c r="B332" s="256">
        <v>0.5</v>
      </c>
      <c r="C332" s="256">
        <v>0.9</v>
      </c>
    </row>
    <row r="333" spans="2:3" ht="13.5">
      <c r="B333" s="256">
        <v>0.7</v>
      </c>
      <c r="C333" s="256">
        <v>0.9</v>
      </c>
    </row>
    <row r="334" spans="1:3" ht="13.5">
      <c r="A334" s="261" t="s">
        <v>233</v>
      </c>
      <c r="B334" s="256">
        <v>1.3</v>
      </c>
      <c r="C334" s="256">
        <v>1.1</v>
      </c>
    </row>
    <row r="335" spans="2:3" ht="13.5">
      <c r="B335" s="256">
        <v>1.2</v>
      </c>
      <c r="C335" s="256">
        <v>0.7</v>
      </c>
    </row>
    <row r="336" spans="2:3" ht="13.5">
      <c r="B336" s="256">
        <v>1.1</v>
      </c>
      <c r="C336" s="256">
        <v>0.6</v>
      </c>
    </row>
    <row r="337" spans="1:3" ht="13.5">
      <c r="A337" s="261" t="s">
        <v>234</v>
      </c>
      <c r="B337" s="256">
        <v>1.5</v>
      </c>
      <c r="C337" s="256">
        <v>0.9</v>
      </c>
    </row>
    <row r="338" spans="1:3" ht="13.5">
      <c r="A338"/>
      <c r="B338" s="256">
        <v>1.5</v>
      </c>
      <c r="C338" s="256">
        <v>0.9</v>
      </c>
    </row>
    <row r="339" spans="1:3" ht="13.5">
      <c r="A339"/>
      <c r="B339" s="256">
        <v>1.5</v>
      </c>
      <c r="C339" s="256">
        <v>1.2</v>
      </c>
    </row>
    <row r="340" spans="1:3" ht="13.5">
      <c r="A340" s="262" t="s">
        <v>258</v>
      </c>
      <c r="B340" s="256">
        <v>0.7</v>
      </c>
      <c r="C340" s="256">
        <v>1</v>
      </c>
    </row>
    <row r="341" spans="1:3" ht="13.5">
      <c r="A341"/>
      <c r="B341" s="256">
        <v>0.7</v>
      </c>
      <c r="C341" s="256">
        <v>1.1</v>
      </c>
    </row>
    <row r="342" spans="1:3" ht="13.5">
      <c r="A342"/>
      <c r="B342" s="256">
        <v>0.6</v>
      </c>
      <c r="C342" s="256">
        <v>1.4</v>
      </c>
    </row>
    <row r="343" spans="1:3" ht="13.5">
      <c r="A343" s="261" t="s">
        <v>232</v>
      </c>
      <c r="B343" s="256">
        <v>0.4</v>
      </c>
      <c r="C343" s="256">
        <v>1.1</v>
      </c>
    </row>
    <row r="344" spans="2:3" ht="13.5">
      <c r="B344" s="256">
        <v>0.5</v>
      </c>
      <c r="C344" s="256">
        <v>0.9</v>
      </c>
    </row>
    <row r="345" spans="2:3" ht="13.5">
      <c r="B345" s="256">
        <v>1.1</v>
      </c>
      <c r="C345" s="256">
        <v>1.2</v>
      </c>
    </row>
    <row r="346" spans="1:3" ht="13.5">
      <c r="A346" s="261" t="s">
        <v>233</v>
      </c>
      <c r="B346" s="256">
        <v>1.6</v>
      </c>
      <c r="C346" s="256">
        <v>1.4</v>
      </c>
    </row>
    <row r="347" spans="2:3" ht="13.5">
      <c r="B347" s="256">
        <v>1.4</v>
      </c>
      <c r="C347" s="256">
        <v>1</v>
      </c>
    </row>
    <row r="348" spans="2:3" ht="13.5">
      <c r="B348" s="256">
        <v>1.8</v>
      </c>
      <c r="C348" s="256">
        <v>1.3</v>
      </c>
    </row>
    <row r="349" spans="1:3" ht="13.5">
      <c r="A349" s="261" t="s">
        <v>234</v>
      </c>
      <c r="B349" s="256">
        <v>2.1</v>
      </c>
      <c r="C349" s="256">
        <v>1.5</v>
      </c>
    </row>
    <row r="350" spans="1:3" ht="13.5">
      <c r="A350"/>
      <c r="B350" s="256">
        <v>2</v>
      </c>
      <c r="C350" s="256">
        <v>1.3</v>
      </c>
    </row>
    <row r="351" spans="1:3" ht="13.5">
      <c r="A351"/>
      <c r="B351" s="256">
        <v>1.8</v>
      </c>
      <c r="C351" s="256">
        <v>1.5</v>
      </c>
    </row>
    <row r="352" spans="1:3" ht="13.5">
      <c r="A352" s="262" t="s">
        <v>259</v>
      </c>
      <c r="B352" s="256">
        <v>1</v>
      </c>
      <c r="C352" s="256">
        <v>1.3</v>
      </c>
    </row>
    <row r="353" spans="1:3" ht="13.5">
      <c r="A353"/>
      <c r="B353" s="256">
        <v>1.1</v>
      </c>
      <c r="C353" s="256">
        <v>1.5</v>
      </c>
    </row>
    <row r="354" spans="1:3" ht="13.5">
      <c r="A354"/>
      <c r="B354" s="256">
        <v>0.3</v>
      </c>
      <c r="C354" s="256">
        <v>1</v>
      </c>
    </row>
    <row r="355" spans="1:3" ht="13.5">
      <c r="A355" s="261" t="s">
        <v>232</v>
      </c>
      <c r="B355" s="256">
        <v>0.2</v>
      </c>
      <c r="C355" s="256">
        <v>0.9</v>
      </c>
    </row>
    <row r="356" spans="2:3" ht="13.5">
      <c r="B356" s="256">
        <v>1</v>
      </c>
      <c r="C356" s="256">
        <v>1.4</v>
      </c>
    </row>
    <row r="357" spans="2:3" ht="13.5">
      <c r="B357" s="256">
        <v>1.6</v>
      </c>
      <c r="C357" s="256">
        <v>1.6</v>
      </c>
    </row>
    <row r="358" spans="1:3" ht="13.5">
      <c r="A358" s="261" t="s">
        <v>233</v>
      </c>
      <c r="B358" s="256">
        <v>2</v>
      </c>
      <c r="C358" s="256">
        <v>1.9</v>
      </c>
    </row>
    <row r="359" spans="2:3" ht="13.5">
      <c r="B359" s="256">
        <v>2</v>
      </c>
      <c r="C359" s="256">
        <v>1.6</v>
      </c>
    </row>
    <row r="360" spans="2:3" ht="13.5">
      <c r="B360" s="256">
        <v>3.2</v>
      </c>
      <c r="C360" s="256">
        <v>2.7</v>
      </c>
    </row>
    <row r="361" spans="1:3" ht="13.5">
      <c r="A361" s="261" t="s">
        <v>234</v>
      </c>
      <c r="B361" s="256">
        <v>2.5</v>
      </c>
      <c r="C361" s="256">
        <v>1.9</v>
      </c>
    </row>
    <row r="362" spans="1:3" ht="13.5">
      <c r="A362"/>
      <c r="B362" s="256">
        <v>2.8</v>
      </c>
      <c r="C362" s="256">
        <v>2.1</v>
      </c>
    </row>
    <row r="363" spans="1:3" ht="13.5">
      <c r="A363"/>
      <c r="B363" s="256">
        <v>1.8</v>
      </c>
      <c r="C363" s="256">
        <v>1.4</v>
      </c>
    </row>
    <row r="364" spans="1:3" ht="13.5">
      <c r="A364" s="261" t="s">
        <v>260</v>
      </c>
      <c r="B364" s="256">
        <v>1.4</v>
      </c>
      <c r="C364" s="256">
        <v>1.7</v>
      </c>
    </row>
    <row r="365" spans="1:3" ht="13.5">
      <c r="A365"/>
      <c r="B365" s="256">
        <v>1.2</v>
      </c>
      <c r="C365" s="256">
        <v>1.6</v>
      </c>
    </row>
    <row r="366" spans="1:3" ht="13.5">
      <c r="A366"/>
      <c r="B366" s="256">
        <v>1</v>
      </c>
      <c r="C366" s="256">
        <v>1.7</v>
      </c>
    </row>
    <row r="367" spans="1:3" ht="13.5">
      <c r="A367" s="261" t="s">
        <v>232</v>
      </c>
      <c r="B367" s="256">
        <v>1.4</v>
      </c>
      <c r="C367" s="256">
        <v>2.2</v>
      </c>
    </row>
    <row r="368" spans="1:3" ht="13.5">
      <c r="A368"/>
      <c r="B368" s="256">
        <v>1.5</v>
      </c>
      <c r="C368" s="256">
        <v>1.9</v>
      </c>
    </row>
    <row r="369" spans="1:3" ht="13.5">
      <c r="A369"/>
      <c r="B369" s="256">
        <v>0.8</v>
      </c>
      <c r="C369" s="256">
        <v>0.8</v>
      </c>
    </row>
    <row r="370" spans="1:3" ht="13.5">
      <c r="A370" s="261" t="s">
        <v>261</v>
      </c>
      <c r="B370" s="256">
        <v>1.3</v>
      </c>
      <c r="C370" s="256">
        <v>1.3</v>
      </c>
    </row>
    <row r="371" spans="1:3" ht="13.5">
      <c r="A371"/>
      <c r="B371" s="256">
        <v>2.2</v>
      </c>
      <c r="C371" s="256">
        <v>1.9</v>
      </c>
    </row>
    <row r="372" spans="1:3" ht="13.5">
      <c r="A372"/>
      <c r="B372" s="256">
        <v>2</v>
      </c>
      <c r="C372" s="256">
        <v>1.5</v>
      </c>
    </row>
    <row r="373" spans="1:3" ht="13.5">
      <c r="A373" s="261" t="s">
        <v>234</v>
      </c>
      <c r="B373" s="256">
        <v>1.8</v>
      </c>
      <c r="C373" s="256">
        <v>1.2</v>
      </c>
    </row>
    <row r="374" spans="1:3" ht="13.5">
      <c r="A374"/>
      <c r="B374" s="256">
        <v>2.3</v>
      </c>
      <c r="C374" s="256">
        <v>1.6</v>
      </c>
    </row>
    <row r="375" spans="1:3" ht="13.5">
      <c r="A375"/>
      <c r="B375" s="256">
        <v>1.8</v>
      </c>
      <c r="C375" s="256">
        <v>1.5</v>
      </c>
    </row>
    <row r="376" spans="1:3" ht="13.5">
      <c r="A376" s="262" t="s">
        <v>262</v>
      </c>
      <c r="B376" s="256">
        <v>0.9</v>
      </c>
      <c r="C376" s="256">
        <v>1.2</v>
      </c>
    </row>
    <row r="377" spans="1:3" ht="13.5">
      <c r="A377"/>
      <c r="B377" s="256">
        <v>0.5</v>
      </c>
      <c r="C377" s="256">
        <v>0.9</v>
      </c>
    </row>
    <row r="378" spans="1:3" ht="13.5">
      <c r="A378"/>
      <c r="B378" s="256">
        <v>0.2</v>
      </c>
      <c r="C378" s="256">
        <v>0.9</v>
      </c>
    </row>
    <row r="379" spans="1:3" ht="13.5">
      <c r="A379" s="261" t="s">
        <v>232</v>
      </c>
      <c r="B379" s="256">
        <v>0.1</v>
      </c>
      <c r="C379" s="256">
        <v>0.9</v>
      </c>
    </row>
    <row r="380" spans="1:3" ht="13.5">
      <c r="A380"/>
      <c r="B380" s="256">
        <v>0</v>
      </c>
      <c r="C380" s="256">
        <v>0.4</v>
      </c>
    </row>
    <row r="381" spans="1:3" ht="13.5">
      <c r="A381"/>
      <c r="B381" s="256">
        <v>0.7</v>
      </c>
      <c r="C381" s="256">
        <v>0.7</v>
      </c>
    </row>
    <row r="382" spans="1:3" ht="13.5">
      <c r="A382" s="261" t="s">
        <v>233</v>
      </c>
      <c r="B382" s="256">
        <v>0.5</v>
      </c>
      <c r="C382" s="256">
        <v>0.6</v>
      </c>
    </row>
    <row r="383" spans="1:3" ht="13.5">
      <c r="A383"/>
      <c r="B383" s="256">
        <v>0.7</v>
      </c>
      <c r="C383" s="256">
        <v>0.3</v>
      </c>
    </row>
    <row r="384" spans="1:3" ht="13.5">
      <c r="A384"/>
      <c r="B384" s="256">
        <v>0.9</v>
      </c>
      <c r="C384" s="256">
        <v>0.3</v>
      </c>
    </row>
    <row r="385" spans="1:3" ht="13.5">
      <c r="A385" s="261" t="s">
        <v>234</v>
      </c>
      <c r="B385" s="256">
        <v>1</v>
      </c>
      <c r="C385" s="256">
        <v>0.4</v>
      </c>
    </row>
    <row r="386" spans="1:3" ht="13.5">
      <c r="A386"/>
      <c r="B386" s="256">
        <v>0.8</v>
      </c>
      <c r="C386" s="256">
        <v>0.1</v>
      </c>
    </row>
    <row r="387" spans="1:3" ht="13.5">
      <c r="A387"/>
      <c r="B387" s="256">
        <v>0.2</v>
      </c>
      <c r="C387" s="256">
        <v>-0.2</v>
      </c>
    </row>
    <row r="388" spans="1:3" ht="13.5">
      <c r="A388" s="262" t="s">
        <v>263</v>
      </c>
      <c r="B388" s="256">
        <v>0.3</v>
      </c>
      <c r="C388" s="256">
        <v>0.6</v>
      </c>
    </row>
    <row r="389" spans="1:3" ht="13.5">
      <c r="A389"/>
      <c r="B389" s="256">
        <v>0.3</v>
      </c>
      <c r="C389" s="256">
        <v>0.7</v>
      </c>
    </row>
    <row r="390" spans="1:3" ht="13.5">
      <c r="A390"/>
      <c r="B390" s="256">
        <v>0.2</v>
      </c>
      <c r="C390" s="256">
        <v>0.9</v>
      </c>
    </row>
    <row r="391" spans="1:3" ht="13.5">
      <c r="A391" s="261" t="s">
        <v>232</v>
      </c>
      <c r="B391" s="256">
        <v>-0.5</v>
      </c>
      <c r="C391" s="256">
        <v>0.3</v>
      </c>
    </row>
    <row r="392" spans="2:3" ht="13.5">
      <c r="B392" s="256">
        <v>0</v>
      </c>
      <c r="C392" s="256">
        <v>0.4</v>
      </c>
    </row>
    <row r="393" spans="2:3" ht="13.5">
      <c r="B393" s="256">
        <v>0.4</v>
      </c>
      <c r="C393" s="256">
        <v>0.3</v>
      </c>
    </row>
    <row r="394" spans="1:3" ht="13.5">
      <c r="A394" s="261" t="s">
        <v>233</v>
      </c>
      <c r="B394" s="256">
        <v>-0.1</v>
      </c>
      <c r="C394" s="256">
        <v>0.1</v>
      </c>
    </row>
    <row r="395" spans="2:3" ht="13.5">
      <c r="B395" s="256">
        <v>0.8</v>
      </c>
      <c r="C395" s="256">
        <v>0.4</v>
      </c>
    </row>
    <row r="396" spans="2:3" ht="13.5">
      <c r="B396" s="256">
        <v>1.3</v>
      </c>
      <c r="C396" s="256">
        <v>0.7</v>
      </c>
    </row>
    <row r="397" spans="1:3" ht="13.5">
      <c r="A397" s="261" t="s">
        <v>234</v>
      </c>
      <c r="B397" s="256">
        <v>1.3</v>
      </c>
      <c r="C397" s="256">
        <v>0.7</v>
      </c>
    </row>
    <row r="398" spans="2:3" ht="13.5">
      <c r="B398" s="256">
        <v>1.2</v>
      </c>
      <c r="C398" s="256">
        <v>0.5</v>
      </c>
    </row>
    <row r="399" spans="2:3" ht="13.5">
      <c r="B399" s="256">
        <v>2.2</v>
      </c>
      <c r="C399" s="256">
        <v>1.8</v>
      </c>
    </row>
    <row r="400" spans="1:3" ht="13.5">
      <c r="A400" s="262" t="s">
        <v>265</v>
      </c>
      <c r="B400" s="256">
        <v>1.7</v>
      </c>
      <c r="C400" s="256">
        <v>1.8</v>
      </c>
    </row>
    <row r="401" spans="1:3" ht="13.5">
      <c r="A401"/>
      <c r="B401" s="256">
        <v>1.3</v>
      </c>
      <c r="C401" s="256">
        <v>1.7</v>
      </c>
    </row>
    <row r="402" spans="1:3" ht="13.5">
      <c r="A402"/>
      <c r="B402" s="256">
        <v>1</v>
      </c>
      <c r="C402" s="256">
        <v>1.7</v>
      </c>
    </row>
    <row r="403" spans="1:3" ht="13.5">
      <c r="A403" s="261" t="s">
        <v>232</v>
      </c>
      <c r="B403" s="256">
        <v>1.9</v>
      </c>
      <c r="C403" s="256">
        <v>2.4</v>
      </c>
    </row>
    <row r="404" spans="2:3" ht="13.5">
      <c r="B404" s="256">
        <v>1.4</v>
      </c>
      <c r="C404" s="256">
        <v>1.9</v>
      </c>
    </row>
    <row r="405" spans="2:3" ht="13.5">
      <c r="B405" s="256">
        <v>1.2</v>
      </c>
      <c r="C405" s="256">
        <v>1.2</v>
      </c>
    </row>
    <row r="406" spans="1:3" ht="13.5">
      <c r="A406" s="261" t="s">
        <v>233</v>
      </c>
      <c r="B406" s="256">
        <v>1.6</v>
      </c>
      <c r="C406" s="256">
        <v>1.9</v>
      </c>
    </row>
    <row r="407" spans="2:3" ht="13.5" hidden="1">
      <c r="B407" s="256">
        <v>0</v>
      </c>
      <c r="C407" s="256">
        <v>0</v>
      </c>
    </row>
    <row r="408" spans="2:3" ht="13.5" hidden="1">
      <c r="B408" s="256">
        <v>0</v>
      </c>
      <c r="C408" s="256">
        <v>0</v>
      </c>
    </row>
    <row r="409" spans="1:3" ht="13.5" hidden="1">
      <c r="A409" s="261" t="s">
        <v>234</v>
      </c>
      <c r="B409" s="256">
        <v>0</v>
      </c>
      <c r="C409" s="256">
        <v>0</v>
      </c>
    </row>
    <row r="410" spans="2:3" ht="13.5" hidden="1">
      <c r="B410" s="256">
        <v>0</v>
      </c>
      <c r="C410" s="256">
        <v>0</v>
      </c>
    </row>
    <row r="411" spans="2:3" ht="13.5" hidden="1">
      <c r="B411" s="256">
        <v>0</v>
      </c>
      <c r="C411" s="256">
        <v>0</v>
      </c>
    </row>
    <row r="412" spans="1:3" ht="13.5" hidden="1">
      <c r="A412" s="262" t="s">
        <v>266</v>
      </c>
      <c r="B412" s="256">
        <v>0</v>
      </c>
      <c r="C412" s="256">
        <v>0</v>
      </c>
    </row>
    <row r="413" spans="1:3" ht="13.5" hidden="1">
      <c r="A413"/>
      <c r="B413" s="256">
        <v>0</v>
      </c>
      <c r="C413" s="256">
        <v>0</v>
      </c>
    </row>
    <row r="414" spans="1:3" ht="13.5" hidden="1">
      <c r="A414"/>
      <c r="B414" s="256">
        <v>0</v>
      </c>
      <c r="C414" s="256">
        <v>0</v>
      </c>
    </row>
    <row r="415" spans="1:3" ht="13.5" hidden="1">
      <c r="A415" s="261" t="s">
        <v>232</v>
      </c>
      <c r="B415" s="256">
        <v>0</v>
      </c>
      <c r="C415" s="256">
        <v>0</v>
      </c>
    </row>
    <row r="416" spans="2:3" ht="13.5" hidden="1">
      <c r="B416" s="256">
        <v>0</v>
      </c>
      <c r="C416" s="256">
        <v>0</v>
      </c>
    </row>
    <row r="417" spans="2:3" ht="13.5" hidden="1">
      <c r="B417" s="256">
        <v>0</v>
      </c>
      <c r="C417" s="256">
        <v>0</v>
      </c>
    </row>
    <row r="418" spans="1:3" ht="13.5" hidden="1">
      <c r="A418" s="261" t="s">
        <v>233</v>
      </c>
      <c r="B418" s="256">
        <v>0</v>
      </c>
      <c r="C418" s="256">
        <v>0</v>
      </c>
    </row>
    <row r="419" spans="2:3" ht="13.5" hidden="1">
      <c r="B419" s="256">
        <v>0</v>
      </c>
      <c r="C419" s="256">
        <v>0</v>
      </c>
    </row>
    <row r="420" spans="2:3" ht="13.5" hidden="1">
      <c r="B420" s="256">
        <v>0</v>
      </c>
      <c r="C420" s="256">
        <v>0</v>
      </c>
    </row>
    <row r="421" spans="1:3" ht="13.5" hidden="1">
      <c r="A421" s="261" t="s">
        <v>234</v>
      </c>
      <c r="B421" s="256">
        <v>0</v>
      </c>
      <c r="C421" s="256">
        <v>0</v>
      </c>
    </row>
    <row r="422" spans="2:3" ht="13.5" hidden="1">
      <c r="B422" s="256">
        <v>0</v>
      </c>
      <c r="C422" s="256">
        <v>0</v>
      </c>
    </row>
    <row r="423" spans="2:3" ht="13.5" hidden="1">
      <c r="B423" s="256">
        <v>0</v>
      </c>
      <c r="C423" s="256">
        <v>0</v>
      </c>
    </row>
    <row r="424" spans="1:3" ht="13.5" hidden="1">
      <c r="A424" s="262" t="s">
        <v>235</v>
      </c>
      <c r="B424" s="256">
        <v>0</v>
      </c>
      <c r="C424" s="256">
        <v>0</v>
      </c>
    </row>
    <row r="425" spans="1:3" ht="13.5" hidden="1">
      <c r="A425"/>
      <c r="B425" s="256">
        <v>0</v>
      </c>
      <c r="C425" s="256">
        <v>0</v>
      </c>
    </row>
    <row r="426" spans="1:3" ht="13.5" hidden="1">
      <c r="A426"/>
      <c r="B426" s="256">
        <v>0</v>
      </c>
      <c r="C426" s="256">
        <v>0</v>
      </c>
    </row>
    <row r="427" spans="1:3" ht="13.5" hidden="1">
      <c r="A427" s="261" t="s">
        <v>232</v>
      </c>
      <c r="B427" s="256">
        <v>0</v>
      </c>
      <c r="C427" s="256">
        <v>0</v>
      </c>
    </row>
    <row r="428" spans="2:3" ht="13.5" hidden="1">
      <c r="B428" s="256">
        <v>0</v>
      </c>
      <c r="C428" s="256">
        <v>0</v>
      </c>
    </row>
    <row r="429" spans="2:3" ht="13.5" hidden="1">
      <c r="B429" s="256">
        <v>0</v>
      </c>
      <c r="C429" s="256">
        <v>0</v>
      </c>
    </row>
    <row r="430" spans="1:3" ht="13.5" hidden="1">
      <c r="A430" s="261" t="s">
        <v>233</v>
      </c>
      <c r="B430" s="256">
        <v>0</v>
      </c>
      <c r="C430" s="256">
        <v>0</v>
      </c>
    </row>
    <row r="431" spans="2:3" ht="13.5" hidden="1">
      <c r="B431" s="256">
        <v>0</v>
      </c>
      <c r="C431" s="256">
        <v>0</v>
      </c>
    </row>
    <row r="432" spans="2:3" ht="13.5" hidden="1">
      <c r="B432" s="256">
        <v>0</v>
      </c>
      <c r="C432" s="256">
        <v>0</v>
      </c>
    </row>
    <row r="433" spans="1:3" ht="13.5" hidden="1">
      <c r="A433" s="261" t="s">
        <v>234</v>
      </c>
      <c r="B433" s="256">
        <v>0</v>
      </c>
      <c r="C433" s="256">
        <v>0</v>
      </c>
    </row>
    <row r="434" spans="2:3" ht="13.5" hidden="1">
      <c r="B434" s="256">
        <v>0</v>
      </c>
      <c r="C434" s="256">
        <v>0</v>
      </c>
    </row>
    <row r="435" spans="2:3" ht="13.5" hidden="1">
      <c r="B435" s="256">
        <v>0</v>
      </c>
      <c r="C435" s="256">
        <v>0</v>
      </c>
    </row>
    <row r="436" spans="1:3" ht="13.5" hidden="1">
      <c r="A436" s="262" t="s">
        <v>236</v>
      </c>
      <c r="B436" s="256">
        <v>0</v>
      </c>
      <c r="C436" s="256">
        <v>0</v>
      </c>
    </row>
    <row r="437" spans="1:3" ht="13.5" hidden="1">
      <c r="A437"/>
      <c r="B437" s="256">
        <v>0</v>
      </c>
      <c r="C437" s="256">
        <v>0</v>
      </c>
    </row>
    <row r="438" spans="1:3" ht="13.5" hidden="1">
      <c r="A438"/>
      <c r="B438" s="256">
        <v>0</v>
      </c>
      <c r="C438" s="256">
        <v>0</v>
      </c>
    </row>
    <row r="439" spans="1:3" ht="13.5" hidden="1">
      <c r="A439" s="261" t="s">
        <v>232</v>
      </c>
      <c r="B439" s="256">
        <v>0</v>
      </c>
      <c r="C439" s="256">
        <v>0</v>
      </c>
    </row>
    <row r="440" spans="2:3" ht="13.5" hidden="1">
      <c r="B440" s="256">
        <v>0</v>
      </c>
      <c r="C440" s="256">
        <v>0</v>
      </c>
    </row>
    <row r="441" spans="2:3" ht="13.5" hidden="1">
      <c r="B441" s="256">
        <v>0</v>
      </c>
      <c r="C441" s="256">
        <v>0</v>
      </c>
    </row>
    <row r="442" spans="1:3" ht="13.5" hidden="1">
      <c r="A442" s="261" t="s">
        <v>233</v>
      </c>
      <c r="B442" s="256">
        <v>0</v>
      </c>
      <c r="C442" s="256">
        <v>0</v>
      </c>
    </row>
    <row r="443" spans="2:3" ht="13.5" hidden="1">
      <c r="B443" s="256">
        <v>0</v>
      </c>
      <c r="C443" s="256">
        <v>0</v>
      </c>
    </row>
    <row r="444" spans="2:3" ht="13.5" hidden="1">
      <c r="B444" s="256">
        <v>0</v>
      </c>
      <c r="C444" s="256">
        <v>0</v>
      </c>
    </row>
    <row r="445" spans="1:3" ht="13.5" hidden="1">
      <c r="A445" s="261" t="s">
        <v>234</v>
      </c>
      <c r="B445" s="256">
        <v>0</v>
      </c>
      <c r="C445" s="256">
        <v>0</v>
      </c>
    </row>
    <row r="446" spans="2:3" ht="13.5" hidden="1">
      <c r="B446" s="256">
        <v>0</v>
      </c>
      <c r="C446" s="256">
        <v>0</v>
      </c>
    </row>
    <row r="447" spans="2:3" ht="13.5" hidden="1">
      <c r="B447" s="256">
        <v>0</v>
      </c>
      <c r="C447" s="256">
        <v>0</v>
      </c>
    </row>
    <row r="448" spans="1:3" ht="13.5" hidden="1">
      <c r="A448" s="262" t="s">
        <v>237</v>
      </c>
      <c r="B448" s="256">
        <v>0</v>
      </c>
      <c r="C448" s="256">
        <v>0</v>
      </c>
    </row>
    <row r="449" spans="1:3" ht="13.5" hidden="1">
      <c r="A449"/>
      <c r="B449" s="256">
        <v>0</v>
      </c>
      <c r="C449" s="256">
        <v>0</v>
      </c>
    </row>
    <row r="450" spans="1:3" ht="13.5" hidden="1">
      <c r="A450"/>
      <c r="B450" s="256">
        <v>0</v>
      </c>
      <c r="C450" s="256">
        <v>0</v>
      </c>
    </row>
    <row r="451" spans="1:3" ht="13.5" hidden="1">
      <c r="A451" s="261" t="s">
        <v>232</v>
      </c>
      <c r="B451" s="256">
        <v>0</v>
      </c>
      <c r="C451" s="256">
        <v>0</v>
      </c>
    </row>
    <row r="452" spans="2:3" ht="13.5" hidden="1">
      <c r="B452" s="256">
        <v>0</v>
      </c>
      <c r="C452" s="256">
        <v>0</v>
      </c>
    </row>
    <row r="453" spans="2:3" ht="13.5" hidden="1">
      <c r="B453" s="256">
        <v>0</v>
      </c>
      <c r="C453" s="256">
        <v>0</v>
      </c>
    </row>
    <row r="454" spans="1:3" ht="13.5" hidden="1">
      <c r="A454" s="261" t="s">
        <v>233</v>
      </c>
      <c r="B454" s="256">
        <v>0</v>
      </c>
      <c r="C454" s="256">
        <v>0</v>
      </c>
    </row>
    <row r="455" spans="2:3" ht="13.5" hidden="1">
      <c r="B455" s="256">
        <v>0</v>
      </c>
      <c r="C455" s="256">
        <v>0</v>
      </c>
    </row>
    <row r="456" spans="2:3" ht="13.5" hidden="1">
      <c r="B456" s="256">
        <v>0</v>
      </c>
      <c r="C456" s="256">
        <v>0</v>
      </c>
    </row>
    <row r="457" spans="1:3" ht="13.5" hidden="1">
      <c r="A457" s="261" t="s">
        <v>234</v>
      </c>
      <c r="B457" s="256">
        <v>0</v>
      </c>
      <c r="C457" s="256">
        <v>0</v>
      </c>
    </row>
    <row r="458" spans="2:3" ht="13.5" hidden="1">
      <c r="B458" s="256">
        <v>0</v>
      </c>
      <c r="C458" s="256">
        <v>0</v>
      </c>
    </row>
    <row r="459" spans="2:3" ht="13.5" hidden="1">
      <c r="B459" s="256">
        <v>0</v>
      </c>
      <c r="C459" s="256">
        <v>0</v>
      </c>
    </row>
    <row r="460" spans="1:3" ht="13.5" hidden="1">
      <c r="A460" s="262" t="s">
        <v>238</v>
      </c>
      <c r="B460" s="256">
        <v>0</v>
      </c>
      <c r="C460" s="256">
        <v>0</v>
      </c>
    </row>
    <row r="461" spans="1:3" ht="13.5" hidden="1">
      <c r="A461"/>
      <c r="B461" s="256">
        <v>0</v>
      </c>
      <c r="C461" s="256">
        <v>0</v>
      </c>
    </row>
    <row r="462" spans="1:3" ht="13.5" hidden="1">
      <c r="A462"/>
      <c r="B462" s="256">
        <v>0</v>
      </c>
      <c r="C462" s="256">
        <v>0</v>
      </c>
    </row>
    <row r="463" spans="1:3" ht="13.5" hidden="1">
      <c r="A463" s="261" t="s">
        <v>232</v>
      </c>
      <c r="B463" s="256">
        <v>0</v>
      </c>
      <c r="C463" s="256">
        <v>0</v>
      </c>
    </row>
    <row r="464" spans="2:3" ht="13.5" hidden="1">
      <c r="B464" s="256">
        <v>0</v>
      </c>
      <c r="C464" s="256">
        <v>0</v>
      </c>
    </row>
    <row r="465" spans="2:3" ht="13.5" hidden="1">
      <c r="B465" s="256">
        <v>0</v>
      </c>
      <c r="C465" s="256">
        <v>0</v>
      </c>
    </row>
    <row r="466" spans="1:3" ht="13.5" hidden="1">
      <c r="A466" s="261" t="s">
        <v>233</v>
      </c>
      <c r="B466" s="256">
        <v>0</v>
      </c>
      <c r="C466" s="256">
        <v>0</v>
      </c>
    </row>
    <row r="467" spans="2:3" ht="13.5" hidden="1">
      <c r="B467" s="256">
        <v>0</v>
      </c>
      <c r="C467" s="256">
        <v>0</v>
      </c>
    </row>
    <row r="468" spans="2:3" ht="13.5" hidden="1">
      <c r="B468" s="256">
        <v>0</v>
      </c>
      <c r="C468" s="256">
        <v>0</v>
      </c>
    </row>
    <row r="469" spans="1:3" ht="13.5" hidden="1">
      <c r="A469" s="261" t="s">
        <v>234</v>
      </c>
      <c r="B469" s="256">
        <v>0</v>
      </c>
      <c r="C469" s="256">
        <v>0</v>
      </c>
    </row>
    <row r="470" spans="2:3" ht="13.5" hidden="1">
      <c r="B470" s="256">
        <v>0</v>
      </c>
      <c r="C470" s="256">
        <v>0</v>
      </c>
    </row>
    <row r="471" spans="2:3" ht="13.5" hidden="1">
      <c r="B471" s="256">
        <v>0</v>
      </c>
      <c r="C471" s="256">
        <v>0</v>
      </c>
    </row>
    <row r="472" spans="1:3" ht="13.5" hidden="1">
      <c r="A472" s="262" t="s">
        <v>239</v>
      </c>
      <c r="B472" s="256">
        <v>0</v>
      </c>
      <c r="C472" s="256">
        <v>0</v>
      </c>
    </row>
    <row r="473" spans="1:3" ht="13.5" hidden="1">
      <c r="A473"/>
      <c r="B473" s="256">
        <v>0</v>
      </c>
      <c r="C473" s="256">
        <v>0</v>
      </c>
    </row>
    <row r="474" spans="1:3" ht="13.5" hidden="1">
      <c r="A474"/>
      <c r="B474" s="256">
        <v>0</v>
      </c>
      <c r="C474" s="256">
        <v>0</v>
      </c>
    </row>
    <row r="475" spans="1:3" ht="13.5" hidden="1">
      <c r="A475" s="261" t="s">
        <v>232</v>
      </c>
      <c r="B475" s="256">
        <v>0</v>
      </c>
      <c r="C475" s="256">
        <v>0</v>
      </c>
    </row>
    <row r="476" spans="2:3" ht="13.5" hidden="1">
      <c r="B476" s="256">
        <v>0</v>
      </c>
      <c r="C476" s="256">
        <v>0</v>
      </c>
    </row>
    <row r="477" spans="2:3" ht="13.5" hidden="1">
      <c r="B477" s="256">
        <v>0</v>
      </c>
      <c r="C477" s="256">
        <v>0</v>
      </c>
    </row>
    <row r="478" spans="1:3" ht="13.5" hidden="1">
      <c r="A478" s="261" t="s">
        <v>233</v>
      </c>
      <c r="B478" s="256">
        <v>0</v>
      </c>
      <c r="C478" s="256">
        <v>0</v>
      </c>
    </row>
    <row r="479" spans="2:3" ht="13.5" hidden="1">
      <c r="B479" s="256">
        <v>0</v>
      </c>
      <c r="C479" s="256">
        <v>0</v>
      </c>
    </row>
    <row r="480" spans="2:3" ht="13.5" hidden="1">
      <c r="B480" s="256">
        <v>0</v>
      </c>
      <c r="C480" s="256">
        <v>0</v>
      </c>
    </row>
    <row r="481" spans="1:3" ht="13.5" hidden="1">
      <c r="A481" s="261" t="s">
        <v>234</v>
      </c>
      <c r="B481" s="256">
        <v>0</v>
      </c>
      <c r="C481" s="256">
        <v>0</v>
      </c>
    </row>
    <row r="482" spans="2:3" ht="13.5" hidden="1">
      <c r="B482" s="256">
        <v>0</v>
      </c>
      <c r="C482" s="256">
        <v>0</v>
      </c>
    </row>
    <row r="483" spans="2:3" ht="13.5" hidden="1">
      <c r="B483" s="256">
        <v>0</v>
      </c>
      <c r="C483" s="256">
        <v>0</v>
      </c>
    </row>
    <row r="484" spans="1:3" ht="13.5" hidden="1">
      <c r="A484" s="262" t="s">
        <v>240</v>
      </c>
      <c r="B484" s="256">
        <v>0</v>
      </c>
      <c r="C484" s="256">
        <v>0</v>
      </c>
    </row>
    <row r="485" spans="1:3" ht="13.5" hidden="1">
      <c r="A485"/>
      <c r="B485" s="256">
        <v>0</v>
      </c>
      <c r="C485" s="256">
        <v>0</v>
      </c>
    </row>
    <row r="486" spans="1:3" ht="13.5" hidden="1">
      <c r="A486"/>
      <c r="B486" s="256">
        <v>0</v>
      </c>
      <c r="C486" s="256">
        <v>0</v>
      </c>
    </row>
    <row r="487" spans="1:3" ht="13.5" hidden="1">
      <c r="A487" s="261" t="s">
        <v>232</v>
      </c>
      <c r="B487" s="256">
        <v>0</v>
      </c>
      <c r="C487" s="256">
        <v>0</v>
      </c>
    </row>
    <row r="488" spans="2:3" ht="13.5" hidden="1">
      <c r="B488" s="256">
        <v>0</v>
      </c>
      <c r="C488" s="256">
        <v>0</v>
      </c>
    </row>
    <row r="489" spans="2:3" ht="13.5" hidden="1">
      <c r="B489" s="256">
        <v>0</v>
      </c>
      <c r="C489" s="256">
        <v>0</v>
      </c>
    </row>
    <row r="490" spans="1:3" ht="13.5" hidden="1">
      <c r="A490" s="261" t="s">
        <v>233</v>
      </c>
      <c r="B490" s="256">
        <v>0</v>
      </c>
      <c r="C490" s="256">
        <v>0</v>
      </c>
    </row>
    <row r="491" spans="2:3" ht="13.5" hidden="1">
      <c r="B491" s="256">
        <v>0</v>
      </c>
      <c r="C491" s="256">
        <v>0</v>
      </c>
    </row>
    <row r="492" spans="2:3" ht="13.5" hidden="1">
      <c r="B492" s="256">
        <v>0</v>
      </c>
      <c r="C492" s="256">
        <v>0</v>
      </c>
    </row>
    <row r="493" spans="1:3" ht="13.5" hidden="1">
      <c r="A493" s="261" t="s">
        <v>234</v>
      </c>
      <c r="B493" s="256">
        <v>0</v>
      </c>
      <c r="C493" s="256">
        <v>0</v>
      </c>
    </row>
    <row r="494" spans="2:3" ht="13.5" hidden="1">
      <c r="B494" s="256">
        <v>0</v>
      </c>
      <c r="C494" s="256">
        <v>0</v>
      </c>
    </row>
    <row r="495" spans="2:3" ht="13.5" hidden="1">
      <c r="B495" s="256">
        <v>0</v>
      </c>
      <c r="C495" s="256">
        <v>0</v>
      </c>
    </row>
    <row r="496" spans="1:3" ht="13.5" hidden="1">
      <c r="A496" s="262" t="s">
        <v>241</v>
      </c>
      <c r="B496" s="256">
        <v>0</v>
      </c>
      <c r="C496" s="256">
        <v>0</v>
      </c>
    </row>
    <row r="497" spans="1:3" ht="13.5" hidden="1">
      <c r="A497"/>
      <c r="B497" s="256">
        <v>0</v>
      </c>
      <c r="C497" s="256">
        <v>0</v>
      </c>
    </row>
    <row r="498" spans="1:3" ht="13.5" hidden="1">
      <c r="A498"/>
      <c r="B498" s="256">
        <v>0</v>
      </c>
      <c r="C498" s="256">
        <v>0</v>
      </c>
    </row>
    <row r="499" spans="1:3" ht="13.5" hidden="1">
      <c r="A499" s="261" t="s">
        <v>232</v>
      </c>
      <c r="B499" s="256">
        <v>0</v>
      </c>
      <c r="C499" s="256">
        <v>0</v>
      </c>
    </row>
    <row r="500" spans="2:3" ht="13.5" hidden="1">
      <c r="B500" s="256">
        <v>0</v>
      </c>
      <c r="C500" s="256">
        <v>0</v>
      </c>
    </row>
    <row r="501" spans="2:3" ht="13.5" hidden="1">
      <c r="B501" s="256">
        <v>0</v>
      </c>
      <c r="C501" s="256">
        <v>0</v>
      </c>
    </row>
    <row r="502" spans="1:3" ht="13.5" hidden="1">
      <c r="A502" s="261" t="s">
        <v>233</v>
      </c>
      <c r="B502" s="256">
        <v>0</v>
      </c>
      <c r="C502" s="256">
        <v>0</v>
      </c>
    </row>
    <row r="503" spans="2:3" ht="13.5" hidden="1">
      <c r="B503" s="256">
        <v>0</v>
      </c>
      <c r="C503" s="256">
        <v>0</v>
      </c>
    </row>
    <row r="504" spans="2:3" ht="13.5" hidden="1">
      <c r="B504" s="256">
        <v>0</v>
      </c>
      <c r="C504" s="256">
        <v>0</v>
      </c>
    </row>
    <row r="505" spans="1:3" ht="13.5" hidden="1">
      <c r="A505" s="261" t="s">
        <v>234</v>
      </c>
      <c r="B505" s="256">
        <v>0</v>
      </c>
      <c r="C505" s="256">
        <v>0</v>
      </c>
    </row>
    <row r="506" spans="2:3" ht="13.5" hidden="1">
      <c r="B506" s="256">
        <v>0</v>
      </c>
      <c r="C506" s="256">
        <v>0</v>
      </c>
    </row>
    <row r="507" spans="2:3" ht="13.5" hidden="1">
      <c r="B507" s="256">
        <v>0</v>
      </c>
      <c r="C507" s="256">
        <v>0</v>
      </c>
    </row>
    <row r="508" spans="1:3" ht="13.5" hidden="1">
      <c r="A508" s="262" t="s">
        <v>242</v>
      </c>
      <c r="B508" s="256">
        <v>0</v>
      </c>
      <c r="C508" s="256">
        <v>0</v>
      </c>
    </row>
    <row r="509" spans="1:3" ht="13.5" hidden="1">
      <c r="A509"/>
      <c r="B509" s="256">
        <v>0</v>
      </c>
      <c r="C509" s="256">
        <v>0</v>
      </c>
    </row>
    <row r="510" spans="1:3" ht="13.5" hidden="1">
      <c r="A510"/>
      <c r="B510" s="256">
        <v>0</v>
      </c>
      <c r="C510" s="256">
        <v>0</v>
      </c>
    </row>
    <row r="511" spans="1:3" ht="13.5" hidden="1">
      <c r="A511" s="261" t="s">
        <v>232</v>
      </c>
      <c r="B511" s="256">
        <v>0</v>
      </c>
      <c r="C511" s="256">
        <v>0</v>
      </c>
    </row>
    <row r="512" spans="2:3" ht="13.5" hidden="1">
      <c r="B512" s="256">
        <v>0</v>
      </c>
      <c r="C512" s="256">
        <v>0</v>
      </c>
    </row>
    <row r="513" spans="2:3" ht="13.5" hidden="1">
      <c r="B513" s="256">
        <v>0</v>
      </c>
      <c r="C513" s="256">
        <v>0</v>
      </c>
    </row>
    <row r="514" spans="1:3" ht="13.5" hidden="1">
      <c r="A514" s="261" t="s">
        <v>233</v>
      </c>
      <c r="B514" s="256">
        <v>0</v>
      </c>
      <c r="C514" s="256">
        <v>0</v>
      </c>
    </row>
    <row r="515" spans="2:3" ht="13.5" hidden="1">
      <c r="B515" s="256">
        <v>0</v>
      </c>
      <c r="C515" s="256">
        <v>0</v>
      </c>
    </row>
    <row r="516" spans="2:3" ht="13.5" hidden="1">
      <c r="B516" s="256">
        <v>0</v>
      </c>
      <c r="C516" s="256">
        <v>0</v>
      </c>
    </row>
    <row r="517" spans="1:3" ht="13.5" hidden="1">
      <c r="A517" s="261" t="s">
        <v>234</v>
      </c>
      <c r="B517" s="256">
        <v>0</v>
      </c>
      <c r="C517" s="256">
        <v>0</v>
      </c>
    </row>
    <row r="518" spans="2:3" ht="13.5" hidden="1">
      <c r="B518" s="256">
        <v>0</v>
      </c>
      <c r="C518" s="256">
        <v>0</v>
      </c>
    </row>
    <row r="519" spans="2:3" ht="13.5" hidden="1">
      <c r="B519" s="256">
        <v>0</v>
      </c>
      <c r="C519" s="256">
        <v>0</v>
      </c>
    </row>
    <row r="520" spans="1:3" ht="13.5" hidden="1">
      <c r="A520" s="262" t="s">
        <v>243</v>
      </c>
      <c r="B520" s="256">
        <v>0</v>
      </c>
      <c r="C520" s="256">
        <v>0</v>
      </c>
    </row>
    <row r="521" spans="1:3" ht="13.5" hidden="1">
      <c r="A521"/>
      <c r="B521" s="256">
        <v>0</v>
      </c>
      <c r="C521" s="256">
        <v>0</v>
      </c>
    </row>
    <row r="522" spans="1:3" ht="13.5" hidden="1">
      <c r="A522"/>
      <c r="B522" s="256">
        <v>0</v>
      </c>
      <c r="C522" s="256">
        <v>0</v>
      </c>
    </row>
    <row r="523" spans="1:3" ht="13.5" hidden="1">
      <c r="A523" s="261" t="s">
        <v>232</v>
      </c>
      <c r="B523" s="256">
        <v>0</v>
      </c>
      <c r="C523" s="256">
        <v>0</v>
      </c>
    </row>
    <row r="524" spans="2:3" ht="13.5" hidden="1">
      <c r="B524" s="256">
        <v>0</v>
      </c>
      <c r="C524" s="256">
        <v>0</v>
      </c>
    </row>
    <row r="525" spans="2:3" ht="13.5" hidden="1">
      <c r="B525" s="256">
        <v>0</v>
      </c>
      <c r="C525" s="256">
        <v>0</v>
      </c>
    </row>
    <row r="526" spans="1:3" ht="13.5" hidden="1">
      <c r="A526" s="261" t="s">
        <v>233</v>
      </c>
      <c r="B526" s="256">
        <v>0</v>
      </c>
      <c r="C526" s="256">
        <v>0</v>
      </c>
    </row>
    <row r="527" spans="2:3" ht="13.5" hidden="1">
      <c r="B527" s="256">
        <v>0</v>
      </c>
      <c r="C527" s="256">
        <v>0</v>
      </c>
    </row>
    <row r="528" spans="2:3" ht="13.5" hidden="1">
      <c r="B528" s="256">
        <v>0</v>
      </c>
      <c r="C528" s="256">
        <v>0</v>
      </c>
    </row>
    <row r="529" spans="1:3" ht="13.5" hidden="1">
      <c r="A529" s="261" t="s">
        <v>234</v>
      </c>
      <c r="B529" s="256">
        <v>0</v>
      </c>
      <c r="C529" s="256">
        <v>0</v>
      </c>
    </row>
    <row r="530" spans="2:3" ht="13.5" hidden="1">
      <c r="B530" s="256">
        <v>0</v>
      </c>
      <c r="C530" s="256">
        <v>0</v>
      </c>
    </row>
    <row r="531" spans="2:3" ht="13.5" hidden="1">
      <c r="B531" s="256">
        <v>0</v>
      </c>
      <c r="C531" s="256">
        <v>0</v>
      </c>
    </row>
  </sheetData>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50"/>
  <sheetViews>
    <sheetView view="pageBreakPreview" zoomScale="60" workbookViewId="0" topLeftCell="A1">
      <selection activeCell="W12" sqref="W12"/>
    </sheetView>
  </sheetViews>
  <sheetFormatPr defaultColWidth="2.50390625" defaultRowHeight="13.5"/>
  <cols>
    <col min="1" max="35" width="2.50390625" style="1" customWidth="1"/>
    <col min="36" max="36" width="2.875" style="1" customWidth="1"/>
    <col min="37" max="16384" width="2.50390625" style="1" customWidth="1"/>
  </cols>
  <sheetData>
    <row r="1" ht="14.25"/>
    <row r="3" ht="15">
      <c r="A3" s="30" t="s">
        <v>120</v>
      </c>
    </row>
    <row r="6" ht="13.5">
      <c r="A6" s="1" t="s">
        <v>121</v>
      </c>
    </row>
    <row r="7" spans="3:36" ht="13.5">
      <c r="C7" s="392" t="s">
        <v>122</v>
      </c>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row>
    <row r="8" spans="3:36" ht="13.5">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row>
    <row r="9" spans="3:36" ht="13.5">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row>
    <row r="10" spans="3:36" ht="13.5">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row>
    <row r="12" ht="13.5">
      <c r="A12" s="1" t="s">
        <v>123</v>
      </c>
    </row>
    <row r="13" spans="3:36" ht="13.5">
      <c r="C13" s="392" t="s">
        <v>124</v>
      </c>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row>
    <row r="14" spans="3:36" ht="13.5">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4" ht="14.25"/>
    <row r="25" ht="24.75" customHeight="1"/>
    <row r="26" ht="14.25">
      <c r="D26" s="1" t="s">
        <v>132</v>
      </c>
    </row>
    <row r="27" ht="14.25"/>
    <row r="28" ht="14.25"/>
    <row r="29" ht="14.25"/>
    <row r="30" ht="14.25"/>
    <row r="31" ht="14.25">
      <c r="D31" s="1" t="s">
        <v>133</v>
      </c>
    </row>
    <row r="32" ht="14.25">
      <c r="D32" s="1" t="s">
        <v>132</v>
      </c>
    </row>
    <row r="33" ht="14.25"/>
    <row r="34" ht="14.25"/>
    <row r="35" ht="14.25"/>
    <row r="36" ht="14.25">
      <c r="A36" s="1" t="s">
        <v>134</v>
      </c>
    </row>
    <row r="37" ht="13.5">
      <c r="A37" s="1" t="s">
        <v>135</v>
      </c>
    </row>
    <row r="39" ht="13.5">
      <c r="A39" s="1" t="s">
        <v>136</v>
      </c>
    </row>
    <row r="40" ht="13.5">
      <c r="A40" s="1" t="s">
        <v>137</v>
      </c>
    </row>
    <row r="42" ht="13.5">
      <c r="A42" s="1" t="s">
        <v>138</v>
      </c>
    </row>
    <row r="43" spans="3:36" ht="13.5">
      <c r="C43" s="392" t="s">
        <v>139</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row>
    <row r="44" spans="3:36" ht="13.5">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row>
    <row r="45" spans="3:36" ht="13.5">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row>
    <row r="47" ht="13.5">
      <c r="A47" s="1" t="s">
        <v>140</v>
      </c>
    </row>
    <row r="48" ht="13.5">
      <c r="C48" s="1" t="s">
        <v>141</v>
      </c>
    </row>
    <row r="50" spans="1:2" ht="13.5">
      <c r="A50" s="15" t="s">
        <v>142</v>
      </c>
      <c r="B50" s="15"/>
    </row>
  </sheetData>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2022-08-18T04:13:02Z</cp:lastPrinted>
  <dcterms:created xsi:type="dcterms:W3CDTF">2003-02-07T04:58:56Z</dcterms:created>
  <dcterms:modified xsi:type="dcterms:W3CDTF">2022-08-18T04:13:05Z</dcterms:modified>
  <cp:category/>
  <cp:version/>
  <cp:contentType/>
  <cp:contentStatus/>
</cp:coreProperties>
</file>