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805" yWindow="300" windowWidth="12150" windowHeight="14220" tabRatio="867"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definedNames>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'職種別表'!$A$2:$U$274</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'表紙'!$A$1:$AK$54</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<sst xmlns="http://schemas.openxmlformats.org/spreadsheetml/2006/main" count="1500" uniqueCount="352">
  <si>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</si>
  <si>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</si>
  <si>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</si>
  <si>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</si>
  <si>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</si>
  <si>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</si>
  <si>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</si>
  <si>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</si>
  <si>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</si>
  <si>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</si>
  <si>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</si>
  <si>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</si>
  <si>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</si>
  <si>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</si>
  <si>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</si>
  <si>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</si>
  <si>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</si>
  <si>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</si>
  <si>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</si>
  <si>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</si>
  <si>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</si>
  <si>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</si>
  <si>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</si>
  <si>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</si>
  <si>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</si>
  <si>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</si>
  <si>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</si>
  <si>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</si>
  <si>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</si>
  <si>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</si>
  <si>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</si>
  <si>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</si>
  <si>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</si>
  <si>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</si>
  <si>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</si>
  <si>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</si>
  <si>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</si>
  <si>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</si>
  <si>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</si>
  <si>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</si>
  <si>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</si>
  <si>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</si>
  <si>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</si>
  <si>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</si>
  <si>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</si>
  <si>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</si>
  <si>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</si>
  <si>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</si>
  <si>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</si>
  <si>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</si>
  <si>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</si>
  <si>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</si>
  <si>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</si>
  <si>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</si>
  <si>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</si>
  <si>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</si>
  <si>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</si>
  <si>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</si>
  <si>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</si>
  <si>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</si>
  <si>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</si>
  <si>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</si>
  <si>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</si>
  <si>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</si>
  <si>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</si>
  <si>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</si>
  <si>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</si>
  <si>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</si>
  <si>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</si>
  <si>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</si>
  <si>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</si>
  <si>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</si>
  <si>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</si>
  <si>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</si>
  <si>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</si>
  <si>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</si>
  <si>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</si>
  <si>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</si>
  <si>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</si>
  <si>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</si>
  <si>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</si>
  <si>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</si>
  <si>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</si>
  <si>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</si>
  <si>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</si>
  <si>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</si>
  <si>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</si>
  <si>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</si>
  <si>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</si>
  <si>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</si>
  <si>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</si>
  <si>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</si>
  <si>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</si>
  <si>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</si>
  <si>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</si>
  <si>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</si>
  <si>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</si>
  <si>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</si>
  <si>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</si>
  <si>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</si>
  <si>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</si>
  <si>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</si>
  <si>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</si>
  <si>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</si>
  <si>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</si>
  <si>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</si>
  <si>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</si>
  <si>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</si>
  <si>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</si>
  <si>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</si>
  <si>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</si>
  <si>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</si>
  <si>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</si>
  <si>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</si>
  <si>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</si>
  <si>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</si>
  <si>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</si>
  <si>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</si>
  <si>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</si>
  <si>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</si>
  <si>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</si>
  <si>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</si>
  <si>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</si>
  <si>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</si>
  <si>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</si>
  <si>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</si>
  <si>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</si>
  <si>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</si>
  <si>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</si>
  <si>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</si>
  <si>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</si>
  <si>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</si>
  <si>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</si>
  <si>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</si>
  <si>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</si>
  <si>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</si>
  <si>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</si>
  <si>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</si>
  <si>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</si>
  <si>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</si>
  <si>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</si>
  <si>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</si>
  <si>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</si>
  <si>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</si>
  <si>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</si>
  <si>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</si>
  <si>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</si>
  <si>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</si>
  <si>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</si>
  <si>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</si>
  <si>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</si>
  <si>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</si>
  <si>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</si>
  <si>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</si>
  <si>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</si>
  <si>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</si>
  <si>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</si>
  <si>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</si>
  <si>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</si>
  <si>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</si>
  <si>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</si>
  <si>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</si>
  <si>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</si>
  <si>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</si>
  <si>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</si>
  <si>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</si>
  <si>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</si>
  <si>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</si>
  <si>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</si>
  <si>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</si>
  <si>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</si>
  <si>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</si>
  <si>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</si>
  <si>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</si>
  <si>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</si>
  <si>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</si>
  <si>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</si>
  <si>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</si>
  <si>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</si>
  <si>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</si>
  <si>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</si>
  <si>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</si>
  <si>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</si>
  <si>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</si>
  <si>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</si>
  <si>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</si>
  <si>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</si>
  <si>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</si>
  <si>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</si>
  <si>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</si>
  <si>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</si>
  <si>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</si>
  <si>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</si>
  <si>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</si>
  <si>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</si>
  <si>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</si>
  <si>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</si>
  <si>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</si>
  <si>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</si>
  <si>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</si>
  <si>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</si>
  <si>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</si>
  <si>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</si>
  <si>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</si>
  <si>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</si>
  <si>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</si>
  <si>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</si>
  <si>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</si>
  <si>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</si>
  <si>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</si>
  <si>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</si>
  <si>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</si>
  <si>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</si>
  <si>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</si>
  <si>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</si>
  <si>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</si>
  <si>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</si>
  <si>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</si>
  <si>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</si>
  <si>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</si>
  <si>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</si>
  <si>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</si>
  <si>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</si>
  <si>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</si>
  <si>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</si>
  <si>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</si>
  <si>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</si>
  <si>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</si>
  <si>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</si>
  <si>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</si>
  <si>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</si>
  <si>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</si>
  <si>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</si>
  <si>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</si>
  <si>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</si>
  <si>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</si>
  <si>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</si>
  <si>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</si>
  <si>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</si>
  <si>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</si>
  <si>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</si>
  <si>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</si>
  <si>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</si>
  <si>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</si>
  <si>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</si>
  <si>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</si>
  <si>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</si>
  <si>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</si>
  <si>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</si>
  <si>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</si>
  <si>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</si>
  <si>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</si>
  <si>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</si>
  <si>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</si>
  <si>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</si>
  <si>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</si>
  <si>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</si>
  <si>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</si>
  <si>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</si>
  <si>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</si>
  <si>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</si>
  <si>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</si>
  <si>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</si>
  <si>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</si>
  <si>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</si>
  <si>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</si>
  <si>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</si>
  <si>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</si>
  <si>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</si>
  <si>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</si>
  <si>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</si>
  <si>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</si>
  <si>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</si>
  <si>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</si>
  <si>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</si>
  <si>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</si>
  <si>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</si>
  <si>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</si>
  <si>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</si>
  <si>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</si>
  <si>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</si>
  <si>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</si>
  <si>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</si>
  <si>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4月</t>
  </si>
  <si>
    <t>5月</t>
  </si>
  <si>
    <t>この表で用いている記号は、以下の例による。</t>
  </si>
  <si>
    <t>今月</t>
  </si>
  <si>
    <t>前月</t>
  </si>
  <si>
    <t>前年同月</t>
  </si>
  <si>
    <t>全手持ち現場に占める強化現場の割合</t>
  </si>
  <si>
    <t>無 理 な</t>
  </si>
  <si>
    <t>受　  注</t>
  </si>
  <si>
    <t>対前年増減</t>
  </si>
  <si>
    <t>鉄筋工（土木）</t>
  </si>
  <si>
    <t xml:space="preserve"> 7月</t>
  </si>
  <si>
    <t>2年平均</t>
  </si>
  <si>
    <t>令和元年12月</t>
  </si>
  <si>
    <t>3年 1月</t>
  </si>
  <si>
    <t>3年平均</t>
  </si>
  <si>
    <t>4年 1月</t>
  </si>
  <si>
    <t>2月</t>
  </si>
  <si>
    <t>3月</t>
  </si>
  <si>
    <t>4月</t>
  </si>
  <si>
    <t>5月</t>
  </si>
  <si>
    <t>6月</t>
  </si>
  <si>
    <t>7月</t>
  </si>
  <si>
    <t>8月</t>
  </si>
  <si>
    <t>9月</t>
  </si>
  <si>
    <t>10月</t>
  </si>
  <si>
    <t>11月</t>
  </si>
  <si>
    <t>12月</t>
  </si>
  <si>
    <t>5年 1月</t>
  </si>
  <si>
    <t>6年 1月</t>
  </si>
  <si>
    <t>7年 1月</t>
  </si>
  <si>
    <t>8年 1月</t>
  </si>
  <si>
    <t>9年 1月</t>
  </si>
  <si>
    <t>10年 1月</t>
  </si>
  <si>
    <t>11年 1月</t>
  </si>
  <si>
    <t>12年 1月</t>
  </si>
  <si>
    <t>13年 1月</t>
  </si>
  <si>
    <t>14年 1月</t>
  </si>
  <si>
    <t>令和2年 1月</t>
  </si>
  <si>
    <t>令和2年 2月</t>
  </si>
  <si>
    <t>令和2年 3月</t>
  </si>
  <si>
    <t>令和2年 4月</t>
  </si>
  <si>
    <t>▲</t>
  </si>
  <si>
    <t>令和2年 5月</t>
  </si>
  <si>
    <t>令和2年 6月</t>
  </si>
  <si>
    <r>
      <t>ﾎｰﾑﾍﾟｰｼﾞｱﾄﾞﾚｽ　</t>
    </r>
    <r>
      <rPr>
        <sz val="9.5"/>
        <rFont val="HG丸ｺﾞｼｯｸM-PRO"/>
        <family val="3"/>
      </rPr>
      <t>https://www.mlit.go.jp</t>
    </r>
  </si>
  <si>
    <t>令和2年 7月</t>
  </si>
  <si>
    <t>　　　　　　堀越（内線24829）</t>
  </si>
  <si>
    <t>令和2年 8月</t>
  </si>
  <si>
    <t>令和2年 9月</t>
  </si>
  <si>
    <t>令和2年10月</t>
  </si>
  <si>
    <t>令和2年11月</t>
  </si>
  <si>
    <t>本調査結果は、令和4年11月10日～20日までの間の1日（日曜、休日を除く）を調査対象日として調査している。</t>
  </si>
  <si>
    <t>全国の８職種の過不足率は、11月は1.3％の不足、前月（10月）は1.4％の不足となり、前月と比べ0.1ポイントと不足幅が縮小（前年同月（0.9%の不足）と比べ0.4ポイント不足幅が拡大）した。</t>
  </si>
  <si>
    <t>東北地域の８職種の過不足率は、11月は1.6％の不足、前月（10月）は1.6％の不足となり、前月と比べ0.0ポイントと不足幅が均衡（前年同月（0.3%の過剰）と比べ1.9ポイント不足幅が拡大）した。</t>
  </si>
  <si>
    <t>8職種の今後の労働者の確保に関する見通し（1月及び2月）については、全国及び東北地域とも「普通」となっている。（Ｐ６：表－２　地域別の需給状況（原数値）を参照）</t>
  </si>
  <si>
    <t>左官(13.6%)、とび工(3.0%)、電工(0.7%)、配管工(1.8%)で不足、その他の職種で均衡となっている。（Ｐ６：表－２　地域別の需給状況（原数値）を参照）</t>
  </si>
  <si>
    <t>今後の見通しとしては、6職種及び８職種で「普通」となっている。
（Ｐ６：表－２　地域別の需給状況（原数値）を参照）</t>
  </si>
  <si>
    <t>全ての職種で不足となっている。</t>
  </si>
  <si>
    <t>また、型わく工（建築）の過不足率について、対前年の増加幅が大きくなっている（1.5％→2.9％）が、配管工の過不足率については、対前年の減少幅が大きくなっている（1.1％→0.7％）。</t>
  </si>
  <si>
    <t>新規募集の過不足状況については、６職種計、8職種計が前年同月を上回る不足率となっている（Ｐ４：参考３参照）。</t>
  </si>
  <si>
    <t>全ての地域で不足となっている。</t>
  </si>
  <si>
    <t>地域別に過不足率を前年同月と比較すると、東北が1.9ポイントの増で、全国で最も増加幅が大きくなっているが、北海道が1.3ポイントの減で、全国で最も減少幅が大きくなっている。</t>
  </si>
  <si>
    <t>北陸で過剰、その他の地域で不足となっている。</t>
  </si>
  <si>
    <t>地域別に過不足率を前年同月と比較すると、東北が3.6ポイントの増で、全国で最も増加幅が大きくなっているが、北陸が2.1ポイントの減で、全国で最も減少幅が大きくなっている。</t>
  </si>
  <si>
    <t>翌々月（1月）における労働者の確保に関する見通しは、「困難」と「やや困難」の合計が28.3％で、対前年同月（22.8％）比5.5ポイントの上昇となっている。また、「やや容易」と「容易」の合計は3.7%で、対前年同月（4.2％）比0.5ポイントの下降となっている。</t>
  </si>
  <si>
    <t>翌々々月（2月）に関する見通しについては、「困難」が22.5％で対前年同月（18.8%）比3.7ポイントの上昇となっている。「容易」は4.6％で、対前年同月（4.4％）比0.2ポイントの上昇となっている。</t>
  </si>
  <si>
    <t>残業・休日作業を実施している現場数（強化現場数）は、全手持現場数の3.1％となっており、前月（2.6%）と比べ0.5ポイント上昇となっている。なお、対前年同月（3.8％）と比べ0.7ポイント下降となっている。</t>
  </si>
  <si>
    <t>強化理由は、「その他」(19.5%)を除いて「前工程の工事遅延」(36.6%)、「昼間時間帯時間の制約」(22.8%)、「無理な受注」(15.4%)、「天候不順」(5.7%)の順となっている。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</si>
</sst>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_);[Red]\(0.0\)"/>
    <numFmt numFmtId="178" formatCode="0.0_ "/>
    <numFmt numFmtId="179" formatCode="#,##0_ "/>
    <numFmt numFmtId="180" formatCode="0.0"/>
    <numFmt numFmtId="181" formatCode="aaa"/>
  </numFmts>
  <fonts count="70">
    <font>
      <sz val="11"/>
      <name val="ＭＳ Ｐゴシック"/>
      <family val="3"/>
    </font>
    <font>
      <sz val="11"/>
      <color indexed="8"/>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b/>
      <sz val="11"/>
      <name val="ＭＳ Ｐゴシック"/>
      <family val="3"/>
    </font>
    <font>
      <b/>
      <sz val="12"/>
      <name val="ＭＳ Ｐゴシック"/>
      <family val="3"/>
    </font>
    <font>
      <sz val="16"/>
      <name val="ＭＳ Ｐゴシック"/>
      <family val="3"/>
    </font>
    <font>
      <b/>
      <sz val="10"/>
      <name val="ＭＳ Ｐゴシック"/>
      <family val="3"/>
    </font>
    <font>
      <b/>
      <sz val="9.5"/>
      <name val="HG丸ｺﾞｼｯｸM-PRO"/>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28"/>
      <color indexed="8"/>
      <name val="ＭＳ Ｐゴシック"/>
      <family val="3"/>
    </font>
    <font>
      <sz val="5"/>
      <color indexed="8"/>
      <name val="HG丸ｺﾞｼｯｸM-PRO"/>
      <family val="3"/>
    </font>
    <font>
      <sz val="8"/>
      <color indexed="8"/>
      <name val="HG丸ｺﾞｼｯｸM-PRO"/>
      <family val="3"/>
    </font>
    <font>
      <sz val="10"/>
      <color indexed="8"/>
      <name val="HG丸ｺﾞｼｯｸM-PRO"/>
      <family val="3"/>
    </font>
    <font>
      <sz val="8.25"/>
      <color indexed="8"/>
      <name val="ＭＳ Ｐゴシック"/>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149959996342659"/>
        <bgColor indexed="64"/>
      </patternFill>
    </fill>
    <fill>
      <patternFill patternType="lightGray">
        <bgColor theme="0" tint="-0.149959996342659"/>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bottom style="thin"/>
    </border>
    <border>
      <left/>
      <right/>
      <top style="thin"/>
      <bottom style="thin"/>
    </border>
    <border>
      <left/>
      <right style="thin"/>
      <top style="thin"/>
      <bottom style="thin"/>
    </border>
    <border>
      <left style="thin"/>
      <right/>
      <top/>
      <bottom style="thin"/>
    </border>
    <border>
      <left/>
      <right/>
      <top style="thin"/>
      <bottom style="double"/>
    </border>
    <border>
      <left/>
      <right style="thin"/>
      <top style="thin"/>
      <bottom style="double"/>
    </border>
    <border>
      <left style="thin"/>
      <right/>
      <top style="thin"/>
      <bottom style="double"/>
    </border>
    <border>
      <left/>
      <right style="dotted"/>
      <top style="thin"/>
      <bottom style="double"/>
    </border>
    <border>
      <left/>
      <right/>
      <top/>
      <bottom style="dotted"/>
    </border>
    <border>
      <left/>
      <right/>
      <top style="dotted"/>
      <bottom style="dotted"/>
    </border>
    <border>
      <left/>
      <right style="dotted"/>
      <top/>
      <bottom style="dotted"/>
    </border>
    <border>
      <left/>
      <right style="dotted"/>
      <top style="dotted"/>
      <bottom style="dotted"/>
    </border>
    <border>
      <left/>
      <right style="thin"/>
      <top/>
      <bottom style="dotted"/>
    </border>
    <border>
      <left/>
      <right style="thin"/>
      <top style="dotted"/>
      <bottom style="dotted"/>
    </border>
    <border>
      <left/>
      <right/>
      <top style="double"/>
      <bottom style="double"/>
    </border>
    <border>
      <left/>
      <right style="thin"/>
      <top style="double"/>
      <bottom style="double"/>
    </border>
    <border>
      <left/>
      <right/>
      <top style="thin"/>
      <bottom/>
    </border>
    <border>
      <left/>
      <right style="medium"/>
      <top style="thin"/>
      <bottom style="thin"/>
    </border>
    <border>
      <left/>
      <right style="medium"/>
      <top/>
      <bottom style="thin"/>
    </border>
    <border>
      <left/>
      <right style="medium"/>
      <top style="thin"/>
      <bottom style="medium"/>
    </border>
    <border>
      <left style="medium"/>
      <right/>
      <top style="medium"/>
      <bottom style="medium"/>
    </border>
    <border>
      <left style="thin"/>
      <right/>
      <top style="thin"/>
      <bottom/>
    </border>
    <border>
      <left/>
      <right style="thin"/>
      <top/>
      <bottom/>
    </border>
    <border>
      <left style="thin"/>
      <right style="thin"/>
      <top style="thin"/>
      <bottom/>
    </border>
    <border>
      <left style="thin"/>
      <right style="thin"/>
      <top/>
      <bottom/>
    </border>
    <border>
      <left style="thin"/>
      <right style="thin"/>
      <top style="thin"/>
      <bottom style="thin"/>
    </border>
    <border>
      <left style="medium"/>
      <right style="medium"/>
      <top/>
      <bottom/>
    </border>
    <border>
      <left style="thin"/>
      <right/>
      <top style="double"/>
      <bottom style="double"/>
    </border>
    <border>
      <left style="thin"/>
      <right/>
      <top/>
      <bottom style="dotted"/>
    </border>
    <border>
      <left style="thin"/>
      <right/>
      <top style="dotted"/>
      <bottom style="dotted"/>
    </border>
    <border>
      <left/>
      <right/>
      <top style="medium"/>
      <bottom style="medium"/>
    </border>
    <border>
      <left/>
      <right style="thick"/>
      <top/>
      <bottom style="thin"/>
    </border>
    <border>
      <left/>
      <right style="thick"/>
      <top style="thin"/>
      <bottom style="thin"/>
    </border>
    <border>
      <left/>
      <right style="thick"/>
      <top style="thin"/>
      <bottom/>
    </border>
    <border>
      <left/>
      <right/>
      <top style="thick"/>
      <bottom style="thick"/>
    </border>
    <border>
      <left/>
      <right style="thick"/>
      <top style="thick"/>
      <bottom style="thick"/>
    </border>
    <border>
      <left style="medium"/>
      <right style="medium"/>
      <top style="medium"/>
      <bottom/>
    </border>
    <border>
      <left/>
      <right style="thin"/>
      <top style="medium"/>
      <bottom/>
    </border>
    <border>
      <left style="thin"/>
      <right style="thin"/>
      <top style="medium"/>
      <bottom/>
    </border>
    <border>
      <left style="thin"/>
      <right/>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medium"/>
      <right style="medium"/>
      <top/>
      <bottom style="hair"/>
    </border>
    <border>
      <left style="medium"/>
      <right style="medium"/>
      <top/>
      <bottom style="thin"/>
    </border>
    <border>
      <left style="medium"/>
      <right style="medium"/>
      <top style="thin"/>
      <bottom/>
    </border>
    <border>
      <left style="thin"/>
      <right/>
      <top/>
      <bottom/>
    </border>
    <border>
      <left/>
      <right/>
      <top/>
      <bottom style="hair"/>
    </border>
    <border>
      <left style="thin"/>
      <right/>
      <top/>
      <bottom style="hair"/>
    </border>
    <border>
      <left style="thin"/>
      <right style="medium"/>
      <top/>
      <bottom style="medium"/>
    </border>
    <border>
      <left/>
      <right style="thin"/>
      <top style="thin"/>
      <bottom/>
    </border>
    <border>
      <left/>
      <right/>
      <top style="medium"/>
      <bottom/>
    </border>
    <border>
      <left/>
      <right style="medium"/>
      <top style="thin"/>
      <bottom/>
    </border>
    <border>
      <left/>
      <right style="thick"/>
      <top style="thin"/>
      <bottom style="thick"/>
    </border>
    <border>
      <left/>
      <right style="thin"/>
      <top style="thin"/>
      <bottom style="medium"/>
    </border>
    <border>
      <left style="thin"/>
      <right/>
      <top style="medium"/>
      <bottom style="thin"/>
    </border>
    <border>
      <left/>
      <right style="thin"/>
      <top style="medium"/>
      <bottom style="thin"/>
    </border>
    <border>
      <left/>
      <right/>
      <top style="medium"/>
      <bottom style="thin"/>
    </border>
    <border>
      <left/>
      <right/>
      <top/>
      <bottom style="medium"/>
    </border>
    <border>
      <left style="thick"/>
      <right/>
      <top style="thick"/>
      <bottom style="medium"/>
    </border>
    <border>
      <left/>
      <right style="thick"/>
      <top style="thick"/>
      <bottom style="medium"/>
    </border>
    <border>
      <left style="thick"/>
      <right/>
      <top/>
      <bottom/>
    </border>
    <border>
      <left style="thick"/>
      <right style="medium"/>
      <top style="medium"/>
      <bottom/>
    </border>
    <border>
      <left style="thick"/>
      <right style="medium"/>
      <top/>
      <bottom/>
    </border>
    <border>
      <left/>
      <right style="thick"/>
      <top/>
      <bottom/>
    </border>
    <border>
      <left style="thick"/>
      <right style="medium"/>
      <top/>
      <bottom style="medium"/>
    </border>
    <border>
      <left/>
      <right style="thick"/>
      <top/>
      <bottom style="medium"/>
    </border>
    <border>
      <left style="thick"/>
      <right style="medium"/>
      <top style="thin"/>
      <bottom style="thin"/>
    </border>
    <border>
      <left/>
      <right/>
      <top style="thin"/>
      <bottom style="thick"/>
    </border>
    <border>
      <left/>
      <right style="thin"/>
      <top style="thin"/>
      <bottom style="thick"/>
    </border>
    <border>
      <left style="thick"/>
      <right/>
      <top style="thick"/>
      <bottom style="thin"/>
    </border>
    <border>
      <left/>
      <right/>
      <top style="thick"/>
      <bottom style="thin"/>
    </border>
    <border>
      <left/>
      <right style="thin"/>
      <top style="thick"/>
      <bottom style="thin"/>
    </border>
    <border>
      <left style="medium"/>
      <right/>
      <top style="thin"/>
      <bottom style="thin"/>
    </border>
    <border>
      <left style="medium"/>
      <right/>
      <top style="thick"/>
      <bottom style="thin"/>
    </border>
    <border>
      <left/>
      <right style="medium"/>
      <top style="thick"/>
      <bottom style="thin"/>
    </border>
    <border>
      <left style="thick"/>
      <right/>
      <top style="thin"/>
      <bottom style="thin"/>
    </border>
    <border>
      <left style="thick"/>
      <right/>
      <top style="thin"/>
      <bottom style="thick"/>
    </border>
    <border>
      <left style="thick"/>
      <right/>
      <top style="thick"/>
      <bottom/>
    </border>
    <border>
      <left/>
      <right/>
      <top style="thick"/>
      <bottom/>
    </border>
    <border>
      <left style="medium"/>
      <right/>
      <top style="thin"/>
      <bottom style="thick"/>
    </border>
    <border>
      <left/>
      <right style="medium"/>
      <top style="thin"/>
      <bottom style="thick"/>
    </border>
    <border>
      <left style="thin"/>
      <right/>
      <top style="thin"/>
      <bottom style="thin"/>
    </border>
    <border>
      <left style="thin"/>
      <right/>
      <top style="thin"/>
      <bottom style="thick"/>
    </border>
    <border>
      <left style="thick"/>
      <right/>
      <top style="thin"/>
      <bottom/>
    </border>
    <border>
      <left style="dashed"/>
      <right/>
      <top style="dashed"/>
      <bottom style="thin"/>
    </border>
    <border>
      <left style="medium"/>
      <right/>
      <top style="thin"/>
      <bottom/>
    </border>
    <border>
      <left style="medium"/>
      <right/>
      <top style="medium"/>
      <bottom style="thick"/>
    </border>
    <border>
      <left/>
      <right style="thick"/>
      <top style="thick"/>
      <bottom style="thin"/>
    </border>
    <border>
      <left style="medium"/>
      <right style="medium"/>
      <top style="thin"/>
      <bottom style="thin"/>
    </border>
    <border>
      <left style="thin"/>
      <right style="medium"/>
      <top/>
      <bottom/>
    </border>
    <border>
      <left style="thin"/>
      <right style="medium"/>
      <top/>
      <bottom style="hair"/>
    </border>
    <border>
      <left style="thin"/>
      <right style="medium"/>
      <top/>
      <bottom style="thin"/>
    </border>
    <border>
      <left/>
      <right style="thick"/>
      <top style="medium"/>
      <bottom style="thin"/>
    </border>
    <border>
      <left style="thick"/>
      <right style="medium"/>
      <top style="thin"/>
      <bottom/>
    </border>
    <border>
      <left style="thin"/>
      <right style="thin"/>
      <top/>
      <bottom style="thin"/>
    </border>
    <border>
      <left style="thick"/>
      <right style="medium"/>
      <top/>
      <bottom style="thin"/>
    </border>
    <border>
      <left style="thick"/>
      <right style="medium"/>
      <top style="thick"/>
      <bottom style="thick"/>
    </border>
    <border>
      <left/>
      <right style="thin"/>
      <top style="thick"/>
      <bottom style="thick"/>
    </border>
    <border>
      <left style="thin"/>
      <right style="thin"/>
      <top style="thick"/>
      <bottom style="thick"/>
    </border>
    <border>
      <left/>
      <right style="medium"/>
      <top style="medium"/>
      <bottom style="thin"/>
    </border>
    <border>
      <left/>
      <right/>
      <top style="thin"/>
      <bottom style="medium"/>
    </border>
    <border>
      <left/>
      <right style="thin"/>
      <top style="hair"/>
      <bottom/>
    </border>
    <border>
      <left style="thin"/>
      <right/>
      <top style="hair"/>
      <bottom/>
    </border>
    <border>
      <left style="dashed"/>
      <right/>
      <top style="thin"/>
      <bottom style="thin"/>
    </border>
    <border>
      <left style="thin"/>
      <right/>
      <top style="thick"/>
      <bottom style="thick"/>
    </border>
    <border>
      <left style="medium"/>
      <right/>
      <top style="thick"/>
      <bottom style="thick"/>
    </border>
    <border>
      <left style="thin"/>
      <right/>
      <top style="thick"/>
      <bottom style="thin"/>
    </border>
    <border>
      <left style="medium"/>
      <right/>
      <top style="thick"/>
      <bottom/>
    </border>
    <border>
      <left/>
      <right style="thin"/>
      <top style="thick"/>
      <bottom/>
    </border>
    <border>
      <left style="thin"/>
      <right/>
      <top style="thick"/>
      <bottom/>
    </border>
    <border>
      <left/>
      <right style="thick"/>
      <top style="thick"/>
      <bottom/>
    </border>
    <border>
      <left style="thick"/>
      <right/>
      <top style="thick"/>
      <bottom style="thick"/>
    </border>
    <border>
      <left/>
      <right style="medium"/>
      <top style="thick"/>
      <bottom/>
    </border>
    <border>
      <left style="thin"/>
      <right/>
      <top style="medium"/>
      <bottom style="medium"/>
    </border>
    <border>
      <left/>
      <right style="medium"/>
      <top style="medium"/>
      <bottom style="medium"/>
    </border>
    <border>
      <left/>
      <right style="thin"/>
      <top style="medium"/>
      <bottom style="medium"/>
    </border>
    <border>
      <left style="thick"/>
      <right/>
      <top style="medium"/>
      <bottom style="thin"/>
    </border>
    <border>
      <left style="medium"/>
      <right/>
      <top style="medium"/>
      <bottom style="thin"/>
    </border>
    <border>
      <left/>
      <right/>
      <top style="thick"/>
      <bottom style="medium"/>
    </border>
    <border>
      <left style="thick"/>
      <right/>
      <top style="medium"/>
      <bottom style="medium"/>
    </border>
    <border>
      <left style="thick"/>
      <right/>
      <top/>
      <bottom style="thin"/>
    </border>
    <border>
      <left style="thick"/>
      <right style="thin"/>
      <top style="thick"/>
      <bottom style="thin"/>
    </border>
    <border>
      <left style="thin"/>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top style="thin"/>
      <bottom style="medium"/>
    </border>
    <border>
      <left style="medium"/>
      <right/>
      <top/>
      <bottom style="medium"/>
    </border>
    <border>
      <left style="medium"/>
      <right/>
      <top/>
      <bottom/>
    </border>
    <border>
      <left/>
      <right style="medium"/>
      <top/>
      <bottom/>
    </border>
    <border>
      <left style="medium"/>
      <right/>
      <top style="medium"/>
      <bottom/>
    </border>
    <border>
      <left style="medium"/>
      <right/>
      <top/>
      <bottom style="thin"/>
    </border>
    <border>
      <left style="medium"/>
      <right style="thin"/>
      <top style="medium"/>
      <bottom style="thin"/>
    </border>
    <border>
      <left style="thin"/>
      <right style="thin"/>
      <top style="medium"/>
      <bottom style="thin"/>
    </border>
    <border>
      <left style="thin"/>
      <right/>
      <top style="thin"/>
      <bottom style="medium"/>
    </border>
    <border>
      <left style="medium"/>
      <right style="thin"/>
      <top/>
      <bottom style="thin"/>
    </border>
    <border>
      <left style="medium"/>
      <right style="thin"/>
      <top style="thin"/>
      <bottom style="thin"/>
    </border>
    <border>
      <left style="medium"/>
      <right style="thin"/>
      <top style="thin"/>
      <bottom/>
    </border>
    <border>
      <left style="medium"/>
      <right style="thin"/>
      <top/>
      <bottom style="hair"/>
    </border>
    <border>
      <left style="medium"/>
      <right style="thin"/>
      <top/>
      <bottom/>
    </border>
    <border>
      <left/>
      <right style="medium"/>
      <top style="medium"/>
      <bottom/>
    </border>
    <border>
      <left/>
      <right style="medium"/>
      <top/>
      <bottom style="medium"/>
    </border>
    <border>
      <left style="medium"/>
      <right style="thin"/>
      <top style="medium"/>
      <bottom/>
    </border>
    <border>
      <left style="dotted"/>
      <right/>
      <top style="thin"/>
      <bottom style="double"/>
    </border>
    <border>
      <left/>
      <right/>
      <top style="double"/>
      <bottom/>
    </border>
    <border>
      <left/>
      <right style="dotted"/>
      <top style="double"/>
      <bottom/>
    </border>
    <border>
      <left style="dotted"/>
      <right/>
      <top style="double"/>
      <bottom/>
    </border>
    <border>
      <left/>
      <right style="dotted"/>
      <top/>
      <bottom/>
    </border>
    <border>
      <left style="dotted"/>
      <right/>
      <top/>
      <bottom/>
    </border>
    <border>
      <left/>
      <right style="dotted"/>
      <top/>
      <bottom style="thin"/>
    </border>
    <border>
      <left style="dotted"/>
      <right/>
      <top/>
      <bottom style="thin"/>
    </border>
    <border>
      <left/>
      <right/>
      <top style="double"/>
      <bottom style="dotted"/>
    </border>
    <border>
      <left/>
      <right/>
      <top style="dotted"/>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631">
    <xf numFmtId="0" fontId="0" fillId="0" borderId="0" xfId="0" applyAlignment="1">
      <alignment/>
    </xf>
    <xf numFmtId="0" fontId="3" fillId="0" borderId="0" xfId="0" applyFont="1" applyAlignment="1">
      <alignment/>
    </xf>
    <xf numFmtId="0" fontId="3" fillId="0" borderId="10" xfId="0" applyFont="1" applyBorder="1" applyAlignment="1">
      <alignment/>
    </xf>
    <xf numFmtId="0" fontId="5" fillId="0" borderId="0" xfId="0" applyFont="1" applyAlignment="1">
      <alignment/>
    </xf>
    <xf numFmtId="0" fontId="7" fillId="0" borderId="0" xfId="0" applyFont="1" applyAlignment="1">
      <alignment horizontal="center"/>
    </xf>
    <xf numFmtId="0" fontId="8" fillId="0" borderId="0" xfId="0" applyFont="1" applyAlignment="1">
      <alignment/>
    </xf>
    <xf numFmtId="0" fontId="3" fillId="0" borderId="11" xfId="0" applyFont="1" applyBorder="1" applyAlignment="1">
      <alignment/>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xf>
    <xf numFmtId="0" fontId="3" fillId="0" borderId="15" xfId="0" applyFont="1" applyBorder="1" applyAlignment="1">
      <alignment/>
    </xf>
    <xf numFmtId="0" fontId="3"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1" fillId="0" borderId="0" xfId="0" applyFont="1" applyAlignment="1">
      <alignment/>
    </xf>
    <xf numFmtId="0" fontId="3" fillId="0" borderId="16" xfId="0" applyFont="1" applyBorder="1" applyAlignment="1">
      <alignment/>
    </xf>
    <xf numFmtId="0" fontId="3" fillId="0" borderId="0" xfId="0" applyFont="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3" fontId="3"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3" fontId="3" fillId="0" borderId="22" xfId="0" applyNumberFormat="1" applyFont="1" applyBorder="1" applyAlignment="1">
      <alignment/>
    </xf>
    <xf numFmtId="3" fontId="3" fillId="0" borderId="23" xfId="0" applyNumberFormat="1" applyFont="1" applyBorder="1" applyAlignment="1">
      <alignment/>
    </xf>
    <xf numFmtId="3" fontId="3" fillId="0" borderId="24" xfId="0" applyNumberFormat="1" applyFont="1" applyBorder="1" applyAlignment="1">
      <alignment/>
    </xf>
    <xf numFmtId="0" fontId="3" fillId="0" borderId="25" xfId="0" applyFont="1" applyBorder="1" applyAlignment="1">
      <alignment/>
    </xf>
    <xf numFmtId="0" fontId="3" fillId="0" borderId="26" xfId="0" applyFont="1" applyBorder="1" applyAlignment="1">
      <alignment/>
    </xf>
    <xf numFmtId="0" fontId="12" fillId="0" borderId="0" xfId="0" applyFont="1" applyAlignment="1">
      <alignment/>
    </xf>
    <xf numFmtId="3"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176" fontId="3" fillId="0" borderId="12" xfId="0" applyNumberFormat="1" applyFont="1" applyBorder="1" applyAlignment="1">
      <alignment horizontal="center" vertical="center"/>
    </xf>
    <xf numFmtId="0" fontId="11" fillId="0" borderId="0" xfId="0" applyFont="1" applyAlignment="1">
      <alignment horizontal="right"/>
    </xf>
    <xf numFmtId="0" fontId="3" fillId="0" borderId="29" xfId="0" applyFont="1" applyBorder="1" applyAlignment="1">
      <alignment horizontal="center" vertical="center"/>
    </xf>
    <xf numFmtId="176" fontId="3" fillId="0" borderId="28" xfId="0" applyNumberFormat="1" applyFont="1" applyBorder="1" applyAlignment="1">
      <alignment horizontal="right"/>
    </xf>
    <xf numFmtId="176" fontId="3" fillId="0" borderId="13" xfId="0" applyNumberFormat="1" applyFont="1" applyBorder="1" applyAlignment="1">
      <alignment horizontal="right"/>
    </xf>
    <xf numFmtId="176" fontId="3" fillId="0" borderId="30" xfId="0" applyNumberFormat="1" applyFont="1" applyBorder="1" applyAlignment="1">
      <alignment horizontal="right"/>
    </xf>
    <xf numFmtId="0" fontId="13" fillId="0" borderId="0" xfId="0" applyFont="1" applyAlignment="1">
      <alignment horizontal="centerContinuous"/>
    </xf>
    <xf numFmtId="0" fontId="14" fillId="0" borderId="0" xfId="0" applyFont="1" applyAlignment="1">
      <alignment/>
    </xf>
    <xf numFmtId="0" fontId="3" fillId="0" borderId="13" xfId="0" applyFont="1" applyBorder="1" applyAlignment="1">
      <alignment/>
    </xf>
    <xf numFmtId="0" fontId="3" fillId="0" borderId="12"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xf>
    <xf numFmtId="0" fontId="11" fillId="0" borderId="33" xfId="0" applyFont="1" applyBorder="1" applyAlignment="1">
      <alignment horizontal="centerContinuous"/>
    </xf>
    <xf numFmtId="0" fontId="16" fillId="0" borderId="0" xfId="0" applyFont="1" applyAlignment="1">
      <alignment horizontal="left"/>
    </xf>
    <xf numFmtId="0" fontId="17" fillId="0" borderId="0" xfId="0" applyFont="1" applyAlignment="1">
      <alignment horizontal="center"/>
    </xf>
    <xf numFmtId="0" fontId="18" fillId="0" borderId="0" xfId="0" applyFont="1" applyAlignment="1">
      <alignment/>
    </xf>
    <xf numFmtId="20" fontId="3" fillId="0" borderId="0" xfId="0" applyNumberFormat="1" applyFont="1" applyAlignment="1">
      <alignment horizontal="center"/>
    </xf>
    <xf numFmtId="180" fontId="11" fillId="0" borderId="27" xfId="0" applyNumberFormat="1" applyFont="1" applyBorder="1" applyAlignment="1">
      <alignment/>
    </xf>
    <xf numFmtId="180" fontId="11" fillId="0" borderId="12" xfId="0" applyNumberFormat="1" applyFont="1" applyBorder="1" applyAlignment="1">
      <alignment/>
    </xf>
    <xf numFmtId="0" fontId="3" fillId="0" borderId="0" xfId="0" applyFont="1" applyAlignment="1">
      <alignment horizontal="center"/>
    </xf>
    <xf numFmtId="0" fontId="3" fillId="33" borderId="34" xfId="0" applyFont="1" applyFill="1" applyBorder="1" applyAlignment="1">
      <alignment/>
    </xf>
    <xf numFmtId="0" fontId="3" fillId="33" borderId="35" xfId="0" applyFont="1" applyFill="1" applyBorder="1" applyAlignment="1">
      <alignment/>
    </xf>
    <xf numFmtId="180" fontId="11" fillId="33" borderId="35" xfId="0" applyNumberFormat="1" applyFont="1" applyFill="1" applyBorder="1" applyAlignment="1">
      <alignment/>
    </xf>
    <xf numFmtId="180" fontId="11" fillId="33" borderId="36" xfId="0" applyNumberFormat="1" applyFont="1" applyFill="1" applyBorder="1" applyAlignment="1">
      <alignment/>
    </xf>
    <xf numFmtId="180" fontId="11" fillId="33" borderId="37" xfId="0" applyNumberFormat="1" applyFont="1" applyFill="1" applyBorder="1" applyAlignment="1">
      <alignment/>
    </xf>
    <xf numFmtId="180" fontId="11" fillId="33" borderId="37" xfId="0" applyNumberFormat="1" applyFont="1" applyFill="1" applyBorder="1" applyAlignment="1">
      <alignment horizontal="right"/>
    </xf>
    <xf numFmtId="0" fontId="19" fillId="0" borderId="0" xfId="0" applyFont="1" applyAlignment="1">
      <alignment/>
    </xf>
    <xf numFmtId="0" fontId="3" fillId="0" borderId="38" xfId="0" applyFont="1" applyBorder="1" applyAlignment="1">
      <alignment vertical="center"/>
    </xf>
    <xf numFmtId="3" fontId="3" fillId="0" borderId="39" xfId="0" applyNumberFormat="1" applyFont="1" applyBorder="1" applyAlignment="1">
      <alignment vertical="center"/>
    </xf>
    <xf numFmtId="3" fontId="3" fillId="0" borderId="40"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0" fontId="3" fillId="0" borderId="41" xfId="0" applyFont="1" applyBorder="1" applyAlignment="1">
      <alignment/>
    </xf>
    <xf numFmtId="177" fontId="3" fillId="34" borderId="10" xfId="0" applyNumberFormat="1" applyFont="1" applyFill="1" applyBorder="1" applyAlignment="1">
      <alignment horizontal="center" vertical="center"/>
    </xf>
    <xf numFmtId="177" fontId="3" fillId="34" borderId="42" xfId="0" applyNumberFormat="1" applyFont="1" applyFill="1" applyBorder="1" applyAlignment="1">
      <alignment horizontal="center" vertical="center"/>
    </xf>
    <xf numFmtId="177" fontId="3" fillId="0" borderId="10" xfId="0" applyNumberFormat="1" applyFont="1" applyBorder="1" applyAlignment="1">
      <alignment horizontal="center" vertical="center"/>
    </xf>
    <xf numFmtId="0" fontId="3" fillId="34" borderId="12" xfId="0" applyFont="1" applyFill="1" applyBorder="1" applyAlignment="1">
      <alignment horizontal="center" vertical="center"/>
    </xf>
    <xf numFmtId="176" fontId="3" fillId="34" borderId="12" xfId="0" applyNumberFormat="1" applyFont="1" applyFill="1" applyBorder="1" applyAlignment="1">
      <alignment horizontal="center" vertical="center"/>
    </xf>
    <xf numFmtId="176" fontId="3" fillId="34" borderId="43" xfId="0" applyNumberFormat="1" applyFont="1" applyFill="1" applyBorder="1" applyAlignment="1">
      <alignment horizontal="center" vertical="center"/>
    </xf>
    <xf numFmtId="0" fontId="3" fillId="34" borderId="43"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44" xfId="0" applyFont="1" applyFill="1" applyBorder="1" applyAlignment="1">
      <alignment horizontal="center" vertical="center"/>
    </xf>
    <xf numFmtId="0" fontId="3" fillId="0" borderId="4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42" xfId="0" applyFont="1" applyFill="1" applyBorder="1" applyAlignment="1">
      <alignment horizontal="center" vertical="center"/>
    </xf>
    <xf numFmtId="0" fontId="11" fillId="0" borderId="47" xfId="0" applyFont="1" applyBorder="1" applyAlignment="1">
      <alignment horizontal="right"/>
    </xf>
    <xf numFmtId="0" fontId="11" fillId="0" borderId="48" xfId="0" applyFont="1" applyBorder="1" applyAlignment="1">
      <alignment horizontal="centerContinuous"/>
    </xf>
    <xf numFmtId="0" fontId="11" fillId="0" borderId="49" xfId="0" applyFont="1" applyBorder="1" applyAlignment="1">
      <alignment horizontal="centerContinuous"/>
    </xf>
    <xf numFmtId="0" fontId="11" fillId="0" borderId="50" xfId="0" applyFont="1" applyBorder="1" applyAlignment="1">
      <alignment horizontal="centerContinuous"/>
    </xf>
    <xf numFmtId="0" fontId="11" fillId="33" borderId="47" xfId="0" applyFont="1" applyFill="1" applyBorder="1" applyAlignment="1">
      <alignment horizontal="centerContinuous"/>
    </xf>
    <xf numFmtId="0" fontId="11" fillId="0" borderId="37" xfId="0" applyFont="1" applyBorder="1" applyAlignment="1">
      <alignment/>
    </xf>
    <xf numFmtId="0" fontId="11" fillId="33" borderId="37" xfId="0" applyFont="1" applyFill="1" applyBorder="1" applyAlignment="1">
      <alignment horizontal="centerContinuous"/>
    </xf>
    <xf numFmtId="0" fontId="11" fillId="0" borderId="51" xfId="0" applyFont="1" applyBorder="1" applyAlignment="1">
      <alignment horizontal="centerContinuous"/>
    </xf>
    <xf numFmtId="0" fontId="11" fillId="0" borderId="52" xfId="0" applyFont="1" applyBorder="1" applyAlignment="1">
      <alignment horizontal="centerContinuous"/>
    </xf>
    <xf numFmtId="0" fontId="11" fillId="0" borderId="53" xfId="0" applyFont="1" applyBorder="1" applyAlignment="1">
      <alignment horizontal="centerContinuous"/>
    </xf>
    <xf numFmtId="0" fontId="11" fillId="33" borderId="54" xfId="0" applyFont="1" applyFill="1" applyBorder="1" applyAlignment="1">
      <alignment horizontal="centerContinuous"/>
    </xf>
    <xf numFmtId="0" fontId="3" fillId="0" borderId="37" xfId="0" applyFont="1" applyBorder="1" applyAlignment="1">
      <alignment horizontal="centerContinuous"/>
    </xf>
    <xf numFmtId="180" fontId="11" fillId="33" borderId="55" xfId="0" applyNumberFormat="1" applyFont="1" applyFill="1" applyBorder="1" applyAlignment="1">
      <alignment/>
    </xf>
    <xf numFmtId="0" fontId="11" fillId="0" borderId="33" xfId="0" applyFont="1" applyBorder="1" applyAlignment="1">
      <alignment horizontal="center"/>
    </xf>
    <xf numFmtId="0" fontId="3" fillId="0" borderId="56" xfId="0" applyFont="1" applyBorder="1" applyAlignment="1">
      <alignment horizontal="centerContinuous"/>
    </xf>
    <xf numFmtId="0" fontId="11" fillId="0" borderId="11" xfId="0" applyFont="1" applyBorder="1" applyAlignment="1">
      <alignment horizontal="center"/>
    </xf>
    <xf numFmtId="180" fontId="11" fillId="33" borderId="56" xfId="0" applyNumberFormat="1" applyFont="1" applyFill="1" applyBorder="1" applyAlignment="1">
      <alignment horizontal="right"/>
    </xf>
    <xf numFmtId="0" fontId="3" fillId="0" borderId="57" xfId="0" applyFont="1" applyBorder="1" applyAlignment="1">
      <alignment horizontal="centerContinuous"/>
    </xf>
    <xf numFmtId="0" fontId="3" fillId="0" borderId="54" xfId="0" applyFont="1" applyBorder="1" applyAlignment="1">
      <alignment horizontal="centerContinuous"/>
    </xf>
    <xf numFmtId="0" fontId="11" fillId="0" borderId="51" xfId="0" applyFont="1" applyBorder="1" applyAlignment="1">
      <alignment horizontal="center"/>
    </xf>
    <xf numFmtId="180" fontId="11" fillId="33" borderId="54" xfId="0" applyNumberFormat="1" applyFont="1" applyFill="1" applyBorder="1" applyAlignment="1">
      <alignment horizontal="right"/>
    </xf>
    <xf numFmtId="180" fontId="11" fillId="33" borderId="58" xfId="0" applyNumberFormat="1" applyFont="1" applyFill="1" applyBorder="1" applyAlignment="1">
      <alignment/>
    </xf>
    <xf numFmtId="180" fontId="11" fillId="33" borderId="58" xfId="0" applyNumberFormat="1" applyFont="1" applyFill="1" applyBorder="1" applyAlignment="1">
      <alignment horizontal="right"/>
    </xf>
    <xf numFmtId="180" fontId="11" fillId="33" borderId="59" xfId="0" applyNumberFormat="1" applyFont="1" applyFill="1" applyBorder="1" applyAlignment="1">
      <alignment/>
    </xf>
    <xf numFmtId="180" fontId="11" fillId="33" borderId="60" xfId="0" applyNumberFormat="1" applyFont="1" applyFill="1" applyBorder="1" applyAlignment="1">
      <alignment/>
    </xf>
    <xf numFmtId="180" fontId="11" fillId="33" borderId="60" xfId="0" applyNumberFormat="1" applyFont="1" applyFill="1" applyBorder="1" applyAlignment="1">
      <alignment horizontal="right"/>
    </xf>
    <xf numFmtId="0" fontId="11" fillId="33" borderId="33" xfId="0" applyFont="1" applyFill="1" applyBorder="1" applyAlignment="1">
      <alignment horizontal="center"/>
    </xf>
    <xf numFmtId="0" fontId="11" fillId="33" borderId="51" xfId="0" applyFont="1" applyFill="1" applyBorder="1" applyAlignment="1">
      <alignment horizontal="center"/>
    </xf>
    <xf numFmtId="180" fontId="11" fillId="33" borderId="51" xfId="0" applyNumberFormat="1" applyFont="1" applyFill="1" applyBorder="1" applyAlignment="1">
      <alignment horizontal="right"/>
    </xf>
    <xf numFmtId="180" fontId="11" fillId="33" borderId="53" xfId="0" applyNumberFormat="1" applyFont="1" applyFill="1" applyBorder="1" applyAlignment="1">
      <alignment horizontal="right"/>
    </xf>
    <xf numFmtId="180" fontId="11" fillId="33" borderId="61" xfId="0" applyNumberFormat="1" applyFont="1" applyFill="1" applyBorder="1" applyAlignment="1">
      <alignment horizontal="right"/>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left" vertical="center"/>
    </xf>
    <xf numFmtId="0" fontId="3" fillId="0" borderId="64" xfId="0" applyFont="1" applyBorder="1" applyAlignment="1">
      <alignment horizontal="center" vertical="center"/>
    </xf>
    <xf numFmtId="176" fontId="3" fillId="34" borderId="42" xfId="0" applyNumberFormat="1" applyFont="1" applyFill="1" applyBorder="1" applyAlignment="1">
      <alignment horizontal="right"/>
    </xf>
    <xf numFmtId="176" fontId="3" fillId="0" borderId="11" xfId="0" applyNumberFormat="1" applyFont="1" applyBorder="1" applyAlignment="1">
      <alignment horizontal="right"/>
    </xf>
    <xf numFmtId="176" fontId="3" fillId="0" borderId="29" xfId="0" applyNumberFormat="1" applyFont="1" applyBorder="1" applyAlignment="1">
      <alignment horizontal="right"/>
    </xf>
    <xf numFmtId="176" fontId="3" fillId="34" borderId="43" xfId="0" applyNumberFormat="1" applyFont="1" applyFill="1" applyBorder="1" applyAlignment="1">
      <alignment horizontal="right"/>
    </xf>
    <xf numFmtId="176" fontId="3" fillId="34" borderId="65" xfId="0" applyNumberFormat="1" applyFont="1" applyFill="1" applyBorder="1" applyAlignment="1">
      <alignment horizontal="right"/>
    </xf>
    <xf numFmtId="176" fontId="3" fillId="0" borderId="66" xfId="0" applyNumberFormat="1" applyFont="1" applyBorder="1" applyAlignment="1">
      <alignment horizontal="righ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33" borderId="52" xfId="0" applyFont="1" applyFill="1" applyBorder="1" applyAlignment="1">
      <alignment/>
    </xf>
    <xf numFmtId="0" fontId="3" fillId="0" borderId="70" xfId="0" applyFont="1" applyBorder="1" applyAlignment="1">
      <alignment/>
    </xf>
    <xf numFmtId="0" fontId="3" fillId="33" borderId="62" xfId="0" applyFont="1" applyFill="1" applyBorder="1" applyAlignment="1">
      <alignment/>
    </xf>
    <xf numFmtId="0" fontId="3" fillId="33" borderId="33" xfId="0" applyFont="1" applyFill="1" applyBorder="1" applyAlignment="1">
      <alignment/>
    </xf>
    <xf numFmtId="0" fontId="3" fillId="33" borderId="51" xfId="0" applyFont="1" applyFill="1" applyBorder="1" applyAlignment="1">
      <alignment/>
    </xf>
    <xf numFmtId="180" fontId="11" fillId="33" borderId="33" xfId="0" applyNumberFormat="1" applyFont="1" applyFill="1" applyBorder="1" applyAlignment="1">
      <alignment/>
    </xf>
    <xf numFmtId="180" fontId="11" fillId="33" borderId="13" xfId="0" applyNumberFormat="1" applyFont="1" applyFill="1" applyBorder="1" applyAlignment="1">
      <alignment/>
    </xf>
    <xf numFmtId="0" fontId="4" fillId="0" borderId="37"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42" xfId="0" applyFont="1" applyBorder="1" applyAlignment="1">
      <alignment/>
    </xf>
    <xf numFmtId="0" fontId="3" fillId="33" borderId="74" xfId="0" applyFont="1" applyFill="1" applyBorder="1" applyAlignment="1">
      <alignment/>
    </xf>
    <xf numFmtId="0" fontId="3" fillId="0" borderId="44" xfId="0" applyFont="1" applyBorder="1" applyAlignment="1">
      <alignment/>
    </xf>
    <xf numFmtId="0" fontId="3" fillId="33" borderId="75" xfId="0" applyFont="1" applyFill="1" applyBorder="1" applyAlignment="1">
      <alignment/>
    </xf>
    <xf numFmtId="0" fontId="3" fillId="0" borderId="76" xfId="0" applyFont="1" applyBorder="1" applyAlignment="1">
      <alignment/>
    </xf>
    <xf numFmtId="0" fontId="3" fillId="33" borderId="77" xfId="0" applyFont="1" applyFill="1" applyBorder="1" applyAlignment="1">
      <alignment/>
    </xf>
    <xf numFmtId="0" fontId="3" fillId="0" borderId="78" xfId="0" applyFont="1" applyBorder="1" applyAlignment="1">
      <alignment/>
    </xf>
    <xf numFmtId="180" fontId="11" fillId="33" borderId="75" xfId="0" applyNumberFormat="1" applyFont="1" applyFill="1" applyBorder="1" applyAlignment="1">
      <alignment/>
    </xf>
    <xf numFmtId="180" fontId="11" fillId="0" borderId="76" xfId="0" applyNumberFormat="1" applyFont="1" applyBorder="1" applyAlignment="1">
      <alignment/>
    </xf>
    <xf numFmtId="180" fontId="11" fillId="33" borderId="79" xfId="0" applyNumberFormat="1" applyFont="1" applyFill="1" applyBorder="1" applyAlignment="1">
      <alignment/>
    </xf>
    <xf numFmtId="180" fontId="11" fillId="0" borderId="43" xfId="0" applyNumberFormat="1" applyFont="1" applyBorder="1" applyAlignment="1">
      <alignment/>
    </xf>
    <xf numFmtId="180" fontId="15" fillId="0" borderId="45" xfId="0" applyNumberFormat="1" applyFont="1" applyBorder="1" applyAlignment="1">
      <alignment/>
    </xf>
    <xf numFmtId="0" fontId="3" fillId="0" borderId="0" xfId="0" applyFont="1" applyAlignment="1">
      <alignment horizontal="center" vertical="top"/>
    </xf>
    <xf numFmtId="0" fontId="3" fillId="0" borderId="0" xfId="0" applyFont="1" applyAlignment="1">
      <alignment vertical="top"/>
    </xf>
    <xf numFmtId="176" fontId="3" fillId="0" borderId="28" xfId="0" applyNumberFormat="1" applyFont="1" applyBorder="1" applyAlignment="1">
      <alignment horizontal="center" vertical="center"/>
    </xf>
    <xf numFmtId="176" fontId="3" fillId="0" borderId="64" xfId="0" applyNumberFormat="1" applyFont="1" applyBorder="1" applyAlignment="1">
      <alignment horizontal="center" vertical="center"/>
    </xf>
    <xf numFmtId="176" fontId="3" fillId="0" borderId="46" xfId="0" applyNumberFormat="1" applyFont="1" applyBorder="1" applyAlignment="1">
      <alignment horizontal="center" vertical="center"/>
    </xf>
    <xf numFmtId="176" fontId="3" fillId="0" borderId="29" xfId="0" applyNumberFormat="1" applyFont="1" applyBorder="1" applyAlignment="1">
      <alignment horizontal="center" vertical="center"/>
    </xf>
    <xf numFmtId="177" fontId="3" fillId="35" borderId="10" xfId="0" applyNumberFormat="1" applyFont="1" applyFill="1" applyBorder="1" applyAlignment="1">
      <alignment horizontal="center" vertical="center"/>
    </xf>
    <xf numFmtId="0" fontId="3" fillId="35" borderId="12" xfId="0" applyFont="1" applyFill="1" applyBorder="1" applyAlignment="1">
      <alignment horizontal="center" vertical="center"/>
    </xf>
    <xf numFmtId="176" fontId="3" fillId="35" borderId="12" xfId="0" applyNumberFormat="1" applyFont="1" applyFill="1" applyBorder="1" applyAlignment="1">
      <alignment horizontal="center" vertical="center"/>
    </xf>
    <xf numFmtId="0" fontId="3" fillId="35" borderId="27" xfId="0" applyFont="1" applyFill="1" applyBorder="1" applyAlignment="1">
      <alignment horizontal="center" vertical="center"/>
    </xf>
    <xf numFmtId="0" fontId="3" fillId="35" borderId="45" xfId="0" applyFont="1" applyFill="1" applyBorder="1" applyAlignment="1">
      <alignment horizontal="center" vertical="center"/>
    </xf>
    <xf numFmtId="0" fontId="3" fillId="35" borderId="10" xfId="0" applyFont="1" applyFill="1" applyBorder="1" applyAlignment="1">
      <alignment horizontal="center" vertical="center"/>
    </xf>
    <xf numFmtId="0" fontId="9" fillId="0" borderId="0" xfId="0" applyFont="1" applyAlignment="1">
      <alignment horizontal="centerContinuous"/>
    </xf>
    <xf numFmtId="0" fontId="23" fillId="0" borderId="0" xfId="0" applyFont="1" applyAlignment="1">
      <alignment horizontal="centerContinuous"/>
    </xf>
    <xf numFmtId="0" fontId="3" fillId="0" borderId="80" xfId="0" applyFont="1" applyBorder="1" applyAlignment="1">
      <alignment horizontal="center" vertical="center"/>
    </xf>
    <xf numFmtId="177" fontId="3" fillId="35" borderId="12" xfId="0" applyNumberFormat="1" applyFont="1" applyFill="1" applyBorder="1" applyAlignment="1">
      <alignment horizontal="center" vertical="center"/>
    </xf>
    <xf numFmtId="177" fontId="3" fillId="0" borderId="12" xfId="0" applyNumberFormat="1" applyFont="1" applyBorder="1" applyAlignment="1">
      <alignment horizontal="center" vertical="center"/>
    </xf>
    <xf numFmtId="177" fontId="3" fillId="35" borderId="13" xfId="0" applyNumberFormat="1" applyFont="1" applyFill="1" applyBorder="1" applyAlignment="1">
      <alignment horizontal="center" vertical="center"/>
    </xf>
    <xf numFmtId="0" fontId="3" fillId="35" borderId="13" xfId="0" applyFont="1" applyFill="1" applyBorder="1" applyAlignment="1">
      <alignment horizontal="center" vertical="center"/>
    </xf>
    <xf numFmtId="176" fontId="3" fillId="35" borderId="13" xfId="0" applyNumberFormat="1" applyFont="1" applyFill="1" applyBorder="1" applyAlignment="1">
      <alignment horizontal="center" vertical="center"/>
    </xf>
    <xf numFmtId="0" fontId="3" fillId="35" borderId="80" xfId="0" applyFont="1" applyFill="1" applyBorder="1" applyAlignment="1">
      <alignment horizontal="center" vertical="center"/>
    </xf>
    <xf numFmtId="0" fontId="3" fillId="0" borderId="81" xfId="0" applyFont="1" applyBorder="1" applyAlignment="1">
      <alignment horizontal="center" vertical="center"/>
    </xf>
    <xf numFmtId="176" fontId="3" fillId="36" borderId="12" xfId="0" applyNumberFormat="1" applyFont="1" applyFill="1" applyBorder="1" applyAlignment="1">
      <alignment vertical="center"/>
    </xf>
    <xf numFmtId="0" fontId="3" fillId="36" borderId="12" xfId="0" applyFont="1" applyFill="1" applyBorder="1" applyAlignment="1">
      <alignment horizontal="center" vertical="center"/>
    </xf>
    <xf numFmtId="176" fontId="3" fillId="36" borderId="12" xfId="0" applyNumberFormat="1" applyFont="1" applyFill="1" applyBorder="1" applyAlignment="1">
      <alignment horizontal="center" vertical="center"/>
    </xf>
    <xf numFmtId="0" fontId="3" fillId="36" borderId="80" xfId="0" applyFont="1" applyFill="1" applyBorder="1" applyAlignment="1">
      <alignment horizontal="center" vertical="center"/>
    </xf>
    <xf numFmtId="0" fontId="3" fillId="0" borderId="82" xfId="0" applyFont="1" applyBorder="1" applyAlignment="1">
      <alignment/>
    </xf>
    <xf numFmtId="0" fontId="3" fillId="0" borderId="83" xfId="0" applyFont="1" applyBorder="1" applyAlignment="1">
      <alignment/>
    </xf>
    <xf numFmtId="0" fontId="3" fillId="35" borderId="81" xfId="0" applyFont="1" applyFill="1" applyBorder="1" applyAlignment="1">
      <alignment horizontal="center" vertical="center"/>
    </xf>
    <xf numFmtId="176" fontId="3" fillId="0" borderId="28" xfId="0" applyNumberFormat="1" applyFont="1" applyBorder="1" applyAlignment="1">
      <alignment vertical="center"/>
    </xf>
    <xf numFmtId="177" fontId="3" fillId="36" borderId="12" xfId="0" applyNumberFormat="1" applyFont="1" applyFill="1" applyBorder="1" applyAlignment="1">
      <alignment horizontal="center" vertical="center"/>
    </xf>
    <xf numFmtId="177" fontId="3" fillId="36" borderId="43" xfId="0" applyNumberFormat="1" applyFont="1" applyFill="1" applyBorder="1" applyAlignment="1">
      <alignment horizontal="center" vertical="center"/>
    </xf>
    <xf numFmtId="0" fontId="3" fillId="36" borderId="43" xfId="0" applyFont="1" applyFill="1" applyBorder="1" applyAlignment="1">
      <alignment horizontal="center" vertical="center"/>
    </xf>
    <xf numFmtId="176" fontId="3" fillId="36" borderId="43" xfId="0" applyNumberFormat="1" applyFont="1" applyFill="1" applyBorder="1" applyAlignment="1">
      <alignment horizontal="center" vertical="center"/>
    </xf>
    <xf numFmtId="0" fontId="3" fillId="36" borderId="65" xfId="0" applyFont="1" applyFill="1" applyBorder="1" applyAlignment="1">
      <alignment horizontal="center" vertical="center"/>
    </xf>
    <xf numFmtId="0" fontId="3" fillId="0" borderId="84" xfId="0" applyFont="1" applyBorder="1" applyAlignment="1">
      <alignment horizontal="center" vertical="center"/>
    </xf>
    <xf numFmtId="176" fontId="3" fillId="0" borderId="85" xfId="0" applyNumberFormat="1" applyFont="1" applyBorder="1" applyAlignment="1">
      <alignment vertical="center"/>
    </xf>
    <xf numFmtId="177" fontId="3" fillId="36" borderId="83" xfId="0" applyNumberFormat="1" applyFont="1" applyFill="1" applyBorder="1" applyAlignment="1">
      <alignment horizontal="center" vertical="center"/>
    </xf>
    <xf numFmtId="176" fontId="3" fillId="36" borderId="83" xfId="0" applyNumberFormat="1" applyFont="1" applyFill="1" applyBorder="1" applyAlignment="1">
      <alignment vertical="center"/>
    </xf>
    <xf numFmtId="176" fontId="3" fillId="0" borderId="86" xfId="0" applyNumberFormat="1" applyFont="1" applyBorder="1" applyAlignment="1">
      <alignment vertical="center"/>
    </xf>
    <xf numFmtId="177" fontId="3" fillId="35" borderId="84" xfId="0" applyNumberFormat="1" applyFont="1" applyFill="1" applyBorder="1" applyAlignment="1">
      <alignment horizontal="center" vertical="center"/>
    </xf>
    <xf numFmtId="176" fontId="3" fillId="0" borderId="87" xfId="0" applyNumberFormat="1" applyFont="1" applyBorder="1" applyAlignment="1">
      <alignment vertical="center"/>
    </xf>
    <xf numFmtId="177" fontId="3" fillId="0" borderId="83" xfId="0" applyNumberFormat="1" applyFont="1" applyBorder="1" applyAlignment="1">
      <alignment horizontal="center" vertical="center"/>
    </xf>
    <xf numFmtId="176" fontId="3" fillId="34" borderId="82" xfId="0" applyNumberFormat="1" applyFont="1" applyFill="1" applyBorder="1" applyAlignment="1">
      <alignment vertical="center"/>
    </xf>
    <xf numFmtId="176" fontId="3" fillId="34" borderId="88" xfId="0" applyNumberFormat="1" applyFont="1" applyFill="1" applyBorder="1" applyAlignment="1">
      <alignment vertical="center"/>
    </xf>
    <xf numFmtId="176" fontId="3" fillId="0" borderId="83" xfId="0" applyNumberFormat="1" applyFont="1" applyBorder="1" applyAlignment="1">
      <alignment vertical="center"/>
    </xf>
    <xf numFmtId="176" fontId="3" fillId="0" borderId="12" xfId="0" applyNumberFormat="1" applyFont="1" applyBorder="1" applyAlignment="1">
      <alignment vertical="center"/>
    </xf>
    <xf numFmtId="176" fontId="3" fillId="36" borderId="88" xfId="0" applyNumberFormat="1" applyFont="1" applyFill="1" applyBorder="1" applyAlignment="1">
      <alignment vertical="center"/>
    </xf>
    <xf numFmtId="176" fontId="3" fillId="36" borderId="89" xfId="0" applyNumberFormat="1" applyFont="1" applyFill="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176" fontId="3" fillId="0" borderId="43" xfId="0" applyNumberFormat="1" applyFont="1" applyBorder="1" applyAlignment="1">
      <alignment horizontal="center" vertical="center"/>
    </xf>
    <xf numFmtId="176" fontId="3" fillId="34" borderId="89" xfId="0" applyNumberFormat="1" applyFont="1" applyFill="1" applyBorder="1" applyAlignment="1">
      <alignment vertical="center"/>
    </xf>
    <xf numFmtId="176" fontId="3" fillId="36" borderId="80" xfId="0" applyNumberFormat="1" applyFont="1" applyFill="1" applyBorder="1" applyAlignment="1">
      <alignment vertical="center"/>
    </xf>
    <xf numFmtId="176" fontId="3" fillId="0" borderId="92" xfId="0" applyNumberFormat="1" applyFont="1" applyBorder="1" applyAlignment="1">
      <alignment vertical="center"/>
    </xf>
    <xf numFmtId="176" fontId="3" fillId="0" borderId="80" xfId="0" applyNumberFormat="1" applyFont="1" applyBorder="1" applyAlignment="1">
      <alignment vertical="center"/>
    </xf>
    <xf numFmtId="176" fontId="3" fillId="0" borderId="93" xfId="0" applyNumberFormat="1" applyFont="1" applyBorder="1" applyAlignment="1">
      <alignment vertical="center"/>
    </xf>
    <xf numFmtId="176" fontId="3" fillId="0" borderId="65" xfId="0" applyNumberFormat="1" applyFont="1" applyBorder="1" applyAlignment="1">
      <alignment horizontal="center" vertical="center"/>
    </xf>
    <xf numFmtId="176" fontId="3" fillId="0" borderId="88" xfId="0" applyNumberFormat="1" applyFont="1" applyBorder="1" applyAlignment="1">
      <alignment vertical="center"/>
    </xf>
    <xf numFmtId="176" fontId="3" fillId="0" borderId="89" xfId="0" applyNumberFormat="1" applyFont="1" applyBorder="1" applyAlignment="1">
      <alignment vertical="center"/>
    </xf>
    <xf numFmtId="176" fontId="3" fillId="0" borderId="94" xfId="0" applyNumberFormat="1" applyFont="1" applyBorder="1" applyAlignment="1">
      <alignment vertical="center"/>
    </xf>
    <xf numFmtId="176" fontId="3" fillId="0" borderId="95" xfId="0" applyNumberFormat="1" applyFont="1" applyBorder="1" applyAlignment="1">
      <alignment vertical="center"/>
    </xf>
    <xf numFmtId="0" fontId="3" fillId="0" borderId="88" xfId="0" applyFont="1" applyBorder="1" applyAlignment="1">
      <alignment horizontal="center" vertical="center"/>
    </xf>
    <xf numFmtId="176" fontId="3" fillId="34" borderId="96" xfId="0" applyNumberFormat="1" applyFont="1" applyFill="1" applyBorder="1" applyAlignment="1">
      <alignment vertical="center"/>
    </xf>
    <xf numFmtId="0" fontId="3" fillId="36" borderId="27" xfId="0" applyFont="1" applyFill="1" applyBorder="1" applyAlignment="1">
      <alignment horizontal="center" vertical="center"/>
    </xf>
    <xf numFmtId="176" fontId="3" fillId="36" borderId="27" xfId="0" applyNumberFormat="1" applyFont="1" applyFill="1" applyBorder="1" applyAlignment="1">
      <alignment vertical="center"/>
    </xf>
    <xf numFmtId="176" fontId="3" fillId="36" borderId="96" xfId="0" applyNumberFormat="1" applyFont="1" applyFill="1" applyBorder="1" applyAlignment="1">
      <alignment vertical="center"/>
    </xf>
    <xf numFmtId="0" fontId="3" fillId="36" borderId="44" xfId="0" applyFont="1" applyFill="1" applyBorder="1" applyAlignment="1">
      <alignment horizontal="center" vertical="center"/>
    </xf>
    <xf numFmtId="176" fontId="3" fillId="0" borderId="96" xfId="0" applyNumberFormat="1" applyFont="1" applyBorder="1" applyAlignment="1">
      <alignment vertical="center"/>
    </xf>
    <xf numFmtId="0" fontId="3" fillId="35" borderId="62" xfId="0" applyFont="1" applyFill="1" applyBorder="1" applyAlignment="1">
      <alignment horizontal="center" vertical="center"/>
    </xf>
    <xf numFmtId="176" fontId="3" fillId="0" borderId="27" xfId="0" applyNumberFormat="1" applyFont="1" applyBorder="1" applyAlignment="1">
      <alignment vertical="center"/>
    </xf>
    <xf numFmtId="176" fontId="3" fillId="0" borderId="32" xfId="0" applyNumberFormat="1" applyFont="1" applyBorder="1" applyAlignment="1">
      <alignment vertical="center"/>
    </xf>
    <xf numFmtId="0" fontId="3" fillId="0" borderId="97" xfId="0" applyFont="1" applyBorder="1" applyAlignment="1">
      <alignment vertical="center"/>
    </xf>
    <xf numFmtId="176" fontId="3" fillId="0" borderId="98" xfId="0" applyNumberFormat="1" applyFont="1" applyBorder="1" applyAlignment="1">
      <alignment vertical="center"/>
    </xf>
    <xf numFmtId="0" fontId="3" fillId="0" borderId="12" xfId="0" applyFont="1" applyBorder="1" applyAlignment="1">
      <alignment vertical="center"/>
    </xf>
    <xf numFmtId="0" fontId="3" fillId="0" borderId="43" xfId="0" applyFont="1" applyBorder="1" applyAlignment="1">
      <alignment vertical="center"/>
    </xf>
    <xf numFmtId="0" fontId="3" fillId="0" borderId="99" xfId="0" applyFont="1" applyBorder="1" applyAlignment="1">
      <alignment horizontal="center" vertical="center"/>
    </xf>
    <xf numFmtId="176" fontId="3" fillId="0" borderId="13" xfId="0" applyNumberFormat="1" applyFont="1" applyBorder="1" applyAlignment="1">
      <alignment vertical="center"/>
    </xf>
    <xf numFmtId="176" fontId="8" fillId="0" borderId="0" xfId="0" applyNumberFormat="1" applyFont="1" applyAlignment="1" quotePrefix="1">
      <alignment horizontal="right"/>
    </xf>
    <xf numFmtId="0" fontId="11" fillId="0" borderId="0" xfId="0" applyFont="1" applyAlignment="1">
      <alignment vertical="center"/>
    </xf>
    <xf numFmtId="0" fontId="16" fillId="0" borderId="0" xfId="0" applyFont="1" applyAlignment="1">
      <alignment/>
    </xf>
    <xf numFmtId="0" fontId="4" fillId="0" borderId="47" xfId="0" applyFont="1" applyBorder="1" applyAlignment="1">
      <alignment/>
    </xf>
    <xf numFmtId="180" fontId="11" fillId="0" borderId="0" xfId="0" applyNumberFormat="1" applyFont="1" applyAlignment="1">
      <alignment/>
    </xf>
    <xf numFmtId="0" fontId="15" fillId="0" borderId="0" xfId="0" applyFont="1" applyAlignment="1">
      <alignment/>
    </xf>
    <xf numFmtId="0" fontId="11" fillId="0" borderId="35" xfId="0" applyFont="1" applyBorder="1" applyAlignment="1">
      <alignment/>
    </xf>
    <xf numFmtId="0" fontId="11" fillId="0" borderId="58" xfId="0" applyFont="1" applyBorder="1" applyAlignment="1">
      <alignment/>
    </xf>
    <xf numFmtId="0" fontId="11" fillId="0" borderId="54" xfId="0" applyFont="1" applyBorder="1" applyAlignment="1">
      <alignment/>
    </xf>
    <xf numFmtId="180" fontId="11" fillId="0" borderId="0" xfId="0" applyNumberFormat="1" applyFont="1" applyAlignment="1">
      <alignment horizontal="right"/>
    </xf>
    <xf numFmtId="49" fontId="11" fillId="0" borderId="0" xfId="0" applyNumberFormat="1" applyFont="1" applyAlignment="1">
      <alignment horizontal="right"/>
    </xf>
    <xf numFmtId="0" fontId="3" fillId="0" borderId="58" xfId="0" applyFont="1" applyBorder="1" applyAlignment="1">
      <alignment vertical="center"/>
    </xf>
    <xf numFmtId="181" fontId="3" fillId="0" borderId="0" xfId="0" applyNumberFormat="1" applyFont="1" applyAlignment="1">
      <alignment horizontal="center" vertical="center"/>
    </xf>
    <xf numFmtId="0" fontId="3" fillId="0" borderId="33" xfId="0" applyFont="1" applyBorder="1" applyAlignment="1">
      <alignment vertical="center"/>
    </xf>
    <xf numFmtId="0" fontId="3" fillId="0" borderId="14" xfId="0" applyFont="1" applyBorder="1" applyAlignment="1">
      <alignment vertical="center"/>
    </xf>
    <xf numFmtId="181" fontId="3" fillId="0" borderId="10" xfId="0" applyNumberFormat="1" applyFont="1" applyBorder="1" applyAlignment="1">
      <alignment horizontal="center" vertical="center"/>
    </xf>
    <xf numFmtId="0" fontId="3" fillId="0" borderId="11" xfId="0" applyFont="1" applyBorder="1" applyAlignment="1">
      <alignment vertical="center"/>
    </xf>
    <xf numFmtId="0" fontId="0" fillId="0" borderId="0" xfId="0" applyAlignment="1">
      <alignment horizontal="centerContinuous"/>
    </xf>
    <xf numFmtId="0" fontId="0" fillId="0" borderId="0" xfId="0" applyAlignment="1">
      <alignment vertical="center"/>
    </xf>
    <xf numFmtId="0" fontId="3" fillId="34" borderId="65" xfId="0" applyFont="1" applyFill="1" applyBorder="1" applyAlignment="1">
      <alignment horizontal="center" vertical="center"/>
    </xf>
    <xf numFmtId="0" fontId="0" fillId="0" borderId="29" xfId="0" applyBorder="1" applyAlignment="1">
      <alignment horizontal="center" vertical="center"/>
    </xf>
    <xf numFmtId="0" fontId="0" fillId="0" borderId="100" xfId="0" applyBorder="1" applyAlignment="1">
      <alignment horizontal="center" vertical="center"/>
    </xf>
    <xf numFmtId="0" fontId="9" fillId="0" borderId="10" xfId="0" applyFont="1" applyBorder="1" applyAlignment="1">
      <alignment/>
    </xf>
    <xf numFmtId="0" fontId="0" fillId="0" borderId="0" xfId="0" applyFont="1" applyAlignment="1">
      <alignment/>
    </xf>
    <xf numFmtId="180" fontId="0" fillId="0" borderId="0" xfId="0" applyNumberFormat="1" applyAlignment="1">
      <alignment/>
    </xf>
    <xf numFmtId="178" fontId="0" fillId="0" borderId="0" xfId="0" applyNumberFormat="1" applyFont="1" applyAlignment="1">
      <alignment/>
    </xf>
    <xf numFmtId="178" fontId="0" fillId="0" borderId="0" xfId="0" applyNumberFormat="1" applyAlignment="1">
      <alignment/>
    </xf>
    <xf numFmtId="0" fontId="4" fillId="0" borderId="54" xfId="0" applyFont="1" applyBorder="1" applyAlignment="1">
      <alignment/>
    </xf>
    <xf numFmtId="0" fontId="4" fillId="0" borderId="37" xfId="0" applyFont="1" applyBorder="1" applyAlignment="1">
      <alignment horizontal="right"/>
    </xf>
    <xf numFmtId="0" fontId="4" fillId="0" borderId="101" xfId="0" applyFont="1" applyBorder="1" applyAlignment="1">
      <alignment horizontal="right"/>
    </xf>
    <xf numFmtId="0" fontId="0" fillId="0" borderId="0" xfId="0" applyAlignment="1">
      <alignment horizontal="right"/>
    </xf>
    <xf numFmtId="0" fontId="0" fillId="37" borderId="0" xfId="0" applyFill="1" applyAlignment="1">
      <alignment horizontal="right"/>
    </xf>
    <xf numFmtId="0" fontId="0" fillId="37" borderId="0" xfId="0" applyFill="1" applyAlignment="1" quotePrefix="1">
      <alignment horizontal="right"/>
    </xf>
    <xf numFmtId="0" fontId="0" fillId="0" borderId="0" xfId="0" applyAlignment="1" quotePrefix="1">
      <alignment horizontal="right"/>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3" fillId="0" borderId="0" xfId="0" applyFont="1" applyAlignment="1" applyProtection="1">
      <alignment/>
      <protection locked="0"/>
    </xf>
    <xf numFmtId="0" fontId="3" fillId="36" borderId="12" xfId="0" applyFont="1" applyFill="1" applyBorder="1" applyAlignment="1" applyProtection="1">
      <alignment horizontal="center" vertical="center"/>
      <protection locked="0"/>
    </xf>
    <xf numFmtId="176" fontId="3" fillId="36" borderId="12" xfId="0" applyNumberFormat="1" applyFont="1" applyFill="1" applyBorder="1" applyAlignment="1" applyProtection="1">
      <alignment vertical="center"/>
      <protection locked="0"/>
    </xf>
    <xf numFmtId="0" fontId="3" fillId="36" borderId="28" xfId="0" applyFont="1" applyFill="1" applyBorder="1" applyAlignment="1" applyProtection="1">
      <alignment horizontal="center" vertical="center"/>
      <protection locked="0"/>
    </xf>
    <xf numFmtId="176" fontId="3" fillId="0" borderId="85" xfId="0" applyNumberFormat="1" applyFont="1" applyBorder="1" applyAlignment="1" applyProtection="1">
      <alignment vertical="center"/>
      <protection locked="0"/>
    </xf>
    <xf numFmtId="176" fontId="3" fillId="0" borderId="12" xfId="0" applyNumberFormat="1" applyFont="1" applyBorder="1" applyAlignment="1" applyProtection="1">
      <alignment vertical="center"/>
      <protection locked="0"/>
    </xf>
    <xf numFmtId="0" fontId="3" fillId="35" borderId="13" xfId="0" applyFont="1" applyFill="1" applyBorder="1" applyAlignment="1" applyProtection="1">
      <alignment horizontal="center" vertical="center"/>
      <protection locked="0"/>
    </xf>
    <xf numFmtId="176" fontId="3" fillId="0" borderId="28" xfId="0" applyNumberFormat="1" applyFont="1" applyBorder="1" applyAlignment="1" applyProtection="1">
      <alignment vertical="center" wrapText="1"/>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76" fontId="3" fillId="0" borderId="43" xfId="0" applyNumberFormat="1" applyFont="1" applyBorder="1" applyAlignment="1" applyProtection="1">
      <alignment horizontal="center" vertical="center"/>
      <protection locked="0"/>
    </xf>
    <xf numFmtId="49" fontId="11" fillId="0" borderId="102" xfId="0" applyNumberFormat="1" applyFont="1" applyBorder="1" applyAlignment="1">
      <alignment horizontal="center"/>
    </xf>
    <xf numFmtId="49" fontId="11" fillId="0" borderId="103" xfId="0" applyNumberFormat="1" applyFont="1" applyBorder="1" applyAlignment="1">
      <alignment horizontal="center"/>
    </xf>
    <xf numFmtId="49" fontId="11" fillId="0" borderId="104" xfId="0" applyNumberFormat="1" applyFont="1" applyBorder="1" applyAlignment="1">
      <alignment horizontal="center"/>
    </xf>
    <xf numFmtId="178" fontId="3" fillId="0" borderId="10" xfId="0" applyNumberFormat="1" applyFont="1" applyBorder="1" applyAlignment="1">
      <alignment/>
    </xf>
    <xf numFmtId="176" fontId="3" fillId="0" borderId="0" xfId="0" applyNumberFormat="1" applyFont="1" applyAlignment="1" quotePrefix="1">
      <alignment horizontal="right"/>
    </xf>
    <xf numFmtId="0" fontId="20" fillId="0" borderId="0" xfId="0" applyFont="1" applyAlignment="1">
      <alignment/>
    </xf>
    <xf numFmtId="176" fontId="3" fillId="0" borderId="45" xfId="0" applyNumberFormat="1" applyFont="1" applyBorder="1" applyAlignment="1">
      <alignment horizontal="center" vertical="center"/>
    </xf>
    <xf numFmtId="0" fontId="11" fillId="0" borderId="102" xfId="0" applyFont="1" applyBorder="1" applyAlignment="1">
      <alignment horizontal="center"/>
    </xf>
    <xf numFmtId="0" fontId="11" fillId="0" borderId="103" xfId="0" applyFont="1" applyBorder="1" applyAlignment="1">
      <alignment horizontal="center"/>
    </xf>
    <xf numFmtId="0" fontId="11" fillId="0" borderId="104" xfId="0" applyFont="1" applyBorder="1" applyAlignment="1">
      <alignment horizontal="center"/>
    </xf>
    <xf numFmtId="0" fontId="11" fillId="0" borderId="61" xfId="0" applyFont="1" applyBorder="1" applyAlignment="1">
      <alignment horizontal="center"/>
    </xf>
    <xf numFmtId="0" fontId="11" fillId="33" borderId="102" xfId="0" applyFont="1" applyFill="1" applyBorder="1" applyAlignment="1">
      <alignment horizontal="center"/>
    </xf>
    <xf numFmtId="0" fontId="11" fillId="33" borderId="103" xfId="0" applyFont="1" applyFill="1" applyBorder="1" applyAlignment="1">
      <alignment horizontal="center"/>
    </xf>
    <xf numFmtId="0" fontId="11" fillId="33" borderId="61" xfId="0" applyFont="1" applyFill="1" applyBorder="1" applyAlignment="1">
      <alignment horizontal="center"/>
    </xf>
    <xf numFmtId="180" fontId="11" fillId="0" borderId="44" xfId="0" applyNumberFormat="1" applyFont="1" applyBorder="1" applyAlignment="1">
      <alignment/>
    </xf>
    <xf numFmtId="0" fontId="11" fillId="38" borderId="0" xfId="0" applyFont="1" applyFill="1" applyAlignment="1">
      <alignment/>
    </xf>
    <xf numFmtId="178" fontId="3" fillId="36" borderId="69" xfId="0" applyNumberFormat="1" applyFont="1" applyFill="1" applyBorder="1" applyAlignment="1">
      <alignment horizontal="left"/>
    </xf>
    <xf numFmtId="178" fontId="3" fillId="36" borderId="69" xfId="0" applyNumberFormat="1" applyFont="1" applyFill="1" applyBorder="1" applyAlignment="1">
      <alignment/>
    </xf>
    <xf numFmtId="178" fontId="3" fillId="36" borderId="68" xfId="0" applyNumberFormat="1" applyFont="1" applyFill="1" applyBorder="1" applyAlignment="1">
      <alignment horizontal="center"/>
    </xf>
    <xf numFmtId="0" fontId="3" fillId="36" borderId="69" xfId="0" applyFont="1" applyFill="1" applyBorder="1" applyAlignment="1">
      <alignment horizontal="center"/>
    </xf>
    <xf numFmtId="0" fontId="3" fillId="36" borderId="105" xfId="0" applyFont="1" applyFill="1" applyBorder="1" applyAlignment="1">
      <alignment horizontal="center"/>
    </xf>
    <xf numFmtId="0" fontId="4" fillId="39" borderId="101" xfId="0" applyFont="1" applyFill="1" applyBorder="1" applyAlignment="1">
      <alignment horizontal="right"/>
    </xf>
    <xf numFmtId="180" fontId="11" fillId="40" borderId="13" xfId="0" applyNumberFormat="1" applyFont="1" applyFill="1" applyBorder="1" applyAlignment="1">
      <alignment/>
    </xf>
    <xf numFmtId="180" fontId="11" fillId="39" borderId="12" xfId="0" applyNumberFormat="1" applyFont="1" applyFill="1" applyBorder="1" applyAlignment="1">
      <alignment/>
    </xf>
    <xf numFmtId="180" fontId="11" fillId="40" borderId="36" xfId="0" applyNumberFormat="1" applyFont="1" applyFill="1" applyBorder="1" applyAlignment="1">
      <alignment/>
    </xf>
    <xf numFmtId="180" fontId="11" fillId="40" borderId="79" xfId="0" applyNumberFormat="1" applyFont="1" applyFill="1" applyBorder="1" applyAlignment="1">
      <alignment/>
    </xf>
    <xf numFmtId="180" fontId="11" fillId="39" borderId="43" xfId="0" applyNumberFormat="1" applyFont="1" applyFill="1" applyBorder="1" applyAlignment="1">
      <alignment/>
    </xf>
    <xf numFmtId="0" fontId="4" fillId="0" borderId="57" xfId="0" applyFont="1" applyBorder="1" applyAlignment="1">
      <alignment horizontal="right"/>
    </xf>
    <xf numFmtId="180" fontId="11" fillId="33" borderId="62" xfId="0" applyNumberFormat="1" applyFont="1" applyFill="1" applyBorder="1" applyAlignment="1">
      <alignment/>
    </xf>
    <xf numFmtId="180" fontId="11" fillId="33" borderId="34" xfId="0" applyNumberFormat="1" applyFont="1" applyFill="1" applyBorder="1" applyAlignment="1">
      <alignment/>
    </xf>
    <xf numFmtId="180" fontId="11" fillId="33" borderId="106" xfId="0" applyNumberFormat="1" applyFont="1" applyFill="1" applyBorder="1" applyAlignment="1">
      <alignment/>
    </xf>
    <xf numFmtId="0" fontId="4" fillId="39" borderId="56" xfId="0" applyFont="1" applyFill="1" applyBorder="1" applyAlignment="1">
      <alignment horizontal="right"/>
    </xf>
    <xf numFmtId="180" fontId="11" fillId="40" borderId="11" xfId="0" applyNumberFormat="1" applyFont="1" applyFill="1" applyBorder="1" applyAlignment="1">
      <alignment/>
    </xf>
    <xf numFmtId="180" fontId="11" fillId="39" borderId="10" xfId="0" applyNumberFormat="1" applyFont="1" applyFill="1" applyBorder="1" applyAlignment="1">
      <alignment/>
    </xf>
    <xf numFmtId="180" fontId="11" fillId="40" borderId="107" xfId="0" applyNumberFormat="1" applyFont="1" applyFill="1" applyBorder="1" applyAlignment="1">
      <alignment/>
    </xf>
    <xf numFmtId="180" fontId="11" fillId="40" borderId="108" xfId="0" applyNumberFormat="1" applyFont="1" applyFill="1" applyBorder="1" applyAlignment="1">
      <alignment/>
    </xf>
    <xf numFmtId="180" fontId="11" fillId="39" borderId="42" xfId="0" applyNumberFormat="1" applyFont="1" applyFill="1" applyBorder="1" applyAlignment="1">
      <alignment/>
    </xf>
    <xf numFmtId="0" fontId="25" fillId="0" borderId="109" xfId="0" applyFont="1" applyBorder="1" applyAlignment="1">
      <alignment horizontal="right"/>
    </xf>
    <xf numFmtId="180" fontId="15" fillId="33" borderId="110" xfId="0" applyNumberFormat="1" applyFont="1" applyFill="1" applyBorder="1" applyAlignment="1">
      <alignment/>
    </xf>
    <xf numFmtId="180" fontId="15" fillId="33" borderId="111" xfId="0" applyNumberFormat="1" applyFont="1" applyFill="1" applyBorder="1" applyAlignment="1">
      <alignment/>
    </xf>
    <xf numFmtId="180" fontId="15" fillId="33" borderId="109" xfId="0" applyNumberFormat="1" applyFont="1" applyFill="1" applyBorder="1" applyAlignment="1">
      <alignment/>
    </xf>
    <xf numFmtId="180" fontId="15" fillId="0" borderId="46" xfId="0" applyNumberFormat="1" applyFont="1" applyBorder="1" applyAlignment="1">
      <alignment/>
    </xf>
    <xf numFmtId="0" fontId="4" fillId="0" borderId="56" xfId="0" applyFont="1" applyBorder="1" applyAlignment="1">
      <alignment horizontal="right"/>
    </xf>
    <xf numFmtId="180" fontId="11" fillId="33" borderId="11" xfId="0" applyNumberFormat="1" applyFont="1" applyFill="1" applyBorder="1" applyAlignment="1">
      <alignment/>
    </xf>
    <xf numFmtId="180" fontId="11" fillId="0" borderId="10" xfId="0" applyNumberFormat="1" applyFont="1" applyBorder="1" applyAlignment="1">
      <alignment/>
    </xf>
    <xf numFmtId="180" fontId="11" fillId="33" borderId="107" xfId="0" applyNumberFormat="1" applyFont="1" applyFill="1" applyBorder="1" applyAlignment="1">
      <alignment/>
    </xf>
    <xf numFmtId="180" fontId="11" fillId="33" borderId="108" xfId="0" applyNumberFormat="1" applyFont="1" applyFill="1" applyBorder="1" applyAlignment="1">
      <alignment/>
    </xf>
    <xf numFmtId="180" fontId="11" fillId="0" borderId="42" xfId="0" applyNumberFormat="1" applyFont="1" applyBorder="1" applyAlignment="1">
      <alignment/>
    </xf>
    <xf numFmtId="0" fontId="4" fillId="39" borderId="57" xfId="0" applyFont="1" applyFill="1" applyBorder="1" applyAlignment="1">
      <alignment horizontal="right"/>
    </xf>
    <xf numFmtId="180" fontId="11" fillId="40" borderId="62" xfId="0" applyNumberFormat="1" applyFont="1" applyFill="1" applyBorder="1" applyAlignment="1">
      <alignment/>
    </xf>
    <xf numFmtId="180" fontId="11" fillId="39" borderId="27" xfId="0" applyNumberFormat="1" applyFont="1" applyFill="1" applyBorder="1" applyAlignment="1">
      <alignment/>
    </xf>
    <xf numFmtId="180" fontId="11" fillId="40" borderId="34" xfId="0" applyNumberFormat="1" applyFont="1" applyFill="1" applyBorder="1" applyAlignment="1">
      <alignment/>
    </xf>
    <xf numFmtId="180" fontId="11" fillId="40" borderId="106" xfId="0" applyNumberFormat="1" applyFont="1" applyFill="1" applyBorder="1" applyAlignment="1">
      <alignment/>
    </xf>
    <xf numFmtId="180" fontId="11" fillId="39" borderId="44" xfId="0" applyNumberFormat="1" applyFont="1" applyFill="1" applyBorder="1" applyAlignment="1">
      <alignment/>
    </xf>
    <xf numFmtId="0" fontId="9" fillId="0" borderId="0" xfId="0" applyFont="1" applyAlignment="1">
      <alignment/>
    </xf>
    <xf numFmtId="0" fontId="9" fillId="0" borderId="0" xfId="0" applyFont="1" applyAlignment="1">
      <alignment horizontal="center"/>
    </xf>
    <xf numFmtId="0" fontId="8" fillId="0" borderId="0" xfId="0" applyFont="1" applyAlignment="1">
      <alignment vertical="top"/>
    </xf>
    <xf numFmtId="0" fontId="8" fillId="0" borderId="0" xfId="0" applyFont="1" applyAlignment="1">
      <alignment vertical="top" wrapText="1"/>
    </xf>
    <xf numFmtId="0" fontId="21" fillId="0" borderId="0" xfId="0" applyFont="1" applyAlignment="1">
      <alignment wrapText="1"/>
    </xf>
    <xf numFmtId="178" fontId="3" fillId="0" borderId="10" xfId="0" applyNumberFormat="1" applyFont="1" applyBorder="1" applyAlignment="1">
      <alignment horizontal="left"/>
    </xf>
    <xf numFmtId="178" fontId="3" fillId="0" borderId="11" xfId="0" applyNumberFormat="1" applyFont="1" applyBorder="1" applyAlignment="1">
      <alignment horizontal="center"/>
    </xf>
    <xf numFmtId="0" fontId="3" fillId="0" borderId="10" xfId="0" applyFont="1" applyBorder="1" applyAlignment="1">
      <alignment horizontal="center"/>
    </xf>
    <xf numFmtId="0" fontId="3" fillId="0" borderId="42" xfId="0" applyFont="1" applyBorder="1" applyAlignment="1">
      <alignment horizontal="center"/>
    </xf>
    <xf numFmtId="178" fontId="3" fillId="0" borderId="80" xfId="0" applyNumberFormat="1" applyFont="1" applyBorder="1" applyAlignment="1">
      <alignment horizontal="left"/>
    </xf>
    <xf numFmtId="178" fontId="3" fillId="0" borderId="80" xfId="0" applyNumberFormat="1" applyFont="1" applyBorder="1" applyAlignment="1">
      <alignment/>
    </xf>
    <xf numFmtId="178" fontId="3" fillId="0" borderId="81" xfId="0" applyNumberFormat="1" applyFont="1" applyBorder="1" applyAlignment="1">
      <alignment horizontal="center"/>
    </xf>
    <xf numFmtId="0" fontId="3" fillId="0" borderId="80" xfId="0" applyFont="1" applyBorder="1" applyAlignment="1">
      <alignment horizontal="center"/>
    </xf>
    <xf numFmtId="0" fontId="3" fillId="0" borderId="65" xfId="0" applyFont="1" applyBorder="1" applyAlignment="1">
      <alignment horizontal="center"/>
    </xf>
    <xf numFmtId="0" fontId="3" fillId="0" borderId="0" xfId="0" applyFont="1" applyAlignment="1">
      <alignment horizontal="right"/>
    </xf>
    <xf numFmtId="20" fontId="3" fillId="0" borderId="0" xfId="0" applyNumberFormat="1" applyFont="1" applyAlignment="1">
      <alignment horizontal="left"/>
    </xf>
    <xf numFmtId="0" fontId="3" fillId="0" borderId="69"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center" vertical="center"/>
    </xf>
    <xf numFmtId="0" fontId="3" fillId="0" borderId="30" xfId="0" applyFont="1" applyBorder="1" applyAlignment="1">
      <alignment horizontal="center" vertical="center"/>
    </xf>
    <xf numFmtId="0" fontId="3" fillId="0" borderId="112" xfId="0" applyFont="1" applyBorder="1" applyAlignment="1">
      <alignment horizontal="center" vertical="center"/>
    </xf>
    <xf numFmtId="176" fontId="3" fillId="0" borderId="10" xfId="0" applyNumberFormat="1" applyFont="1" applyBorder="1" applyAlignment="1">
      <alignment horizontal="right"/>
    </xf>
    <xf numFmtId="176" fontId="3" fillId="0" borderId="12" xfId="0" applyNumberFormat="1" applyFont="1" applyBorder="1" applyAlignment="1">
      <alignment horizontal="right"/>
    </xf>
    <xf numFmtId="176" fontId="3" fillId="0" borderId="113" xfId="0" applyNumberFormat="1" applyFont="1" applyBorder="1" applyAlignment="1">
      <alignment horizontal="right"/>
    </xf>
    <xf numFmtId="179" fontId="3" fillId="0" borderId="15" xfId="0" applyNumberFormat="1" applyFont="1" applyBorder="1" applyAlignment="1">
      <alignment horizontal="right" vertical="center"/>
    </xf>
    <xf numFmtId="180" fontId="11" fillId="0" borderId="58" xfId="0" applyNumberFormat="1" applyFont="1" applyBorder="1" applyAlignment="1">
      <alignment/>
    </xf>
    <xf numFmtId="180" fontId="11" fillId="0" borderId="58" xfId="0" applyNumberFormat="1" applyFont="1" applyBorder="1" applyAlignment="1">
      <alignment horizontal="right"/>
    </xf>
    <xf numFmtId="180" fontId="11" fillId="0" borderId="59" xfId="0" applyNumberFormat="1" applyFont="1" applyBorder="1" applyAlignment="1">
      <alignment/>
    </xf>
    <xf numFmtId="180" fontId="11" fillId="0" borderId="60" xfId="0" applyNumberFormat="1" applyFont="1" applyBorder="1" applyAlignment="1">
      <alignment/>
    </xf>
    <xf numFmtId="180" fontId="11" fillId="0" borderId="60" xfId="0" applyNumberFormat="1" applyFont="1" applyBorder="1" applyAlignment="1">
      <alignment horizontal="right"/>
    </xf>
    <xf numFmtId="180" fontId="11" fillId="0" borderId="114" xfId="0" applyNumberFormat="1" applyFont="1" applyBorder="1" applyAlignment="1">
      <alignment horizontal="right"/>
    </xf>
    <xf numFmtId="180" fontId="11" fillId="0" borderId="11" xfId="0" applyNumberFormat="1" applyFont="1" applyBorder="1" applyAlignment="1">
      <alignment horizontal="right"/>
    </xf>
    <xf numFmtId="180" fontId="11" fillId="0" borderId="14" xfId="0" applyNumberFormat="1" applyFont="1" applyBorder="1" applyAlignment="1">
      <alignment horizontal="right"/>
    </xf>
    <xf numFmtId="180" fontId="11" fillId="0" borderId="115" xfId="0" applyNumberFormat="1" applyFont="1" applyBorder="1" applyAlignment="1">
      <alignment horizontal="right"/>
    </xf>
    <xf numFmtId="180" fontId="11" fillId="0" borderId="10" xfId="0" applyNumberFormat="1" applyFont="1" applyBorder="1" applyAlignment="1">
      <alignment horizontal="right"/>
    </xf>
    <xf numFmtId="180" fontId="11" fillId="0" borderId="51" xfId="0" applyNumberFormat="1" applyFont="1" applyBorder="1" applyAlignment="1">
      <alignment horizontal="right"/>
    </xf>
    <xf numFmtId="180" fontId="11" fillId="0" borderId="52" xfId="0" applyNumberFormat="1" applyFont="1" applyBorder="1" applyAlignment="1">
      <alignment horizontal="right"/>
    </xf>
    <xf numFmtId="180" fontId="11" fillId="0" borderId="53" xfId="0" applyNumberFormat="1" applyFont="1" applyBorder="1" applyAlignment="1">
      <alignment horizontal="right"/>
    </xf>
    <xf numFmtId="180" fontId="11" fillId="33" borderId="0" xfId="0" applyNumberFormat="1" applyFont="1" applyFill="1" applyAlignment="1">
      <alignment/>
    </xf>
    <xf numFmtId="180" fontId="11" fillId="33" borderId="0" xfId="0" applyNumberFormat="1" applyFont="1" applyFill="1" applyAlignment="1">
      <alignment horizontal="right"/>
    </xf>
    <xf numFmtId="180" fontId="11" fillId="0" borderId="107" xfId="0" applyNumberFormat="1" applyFont="1" applyBorder="1" applyAlignment="1">
      <alignment horizontal="right"/>
    </xf>
    <xf numFmtId="180" fontId="11" fillId="0" borderId="70" xfId="0" applyNumberFormat="1" applyFont="1" applyBorder="1" applyAlignment="1">
      <alignment horizontal="right"/>
    </xf>
    <xf numFmtId="0" fontId="3" fillId="0" borderId="0" xfId="0" applyFont="1" applyAlignment="1">
      <alignment horizontal="left" vertical="center"/>
    </xf>
    <xf numFmtId="0" fontId="3" fillId="0" borderId="110" xfId="0" applyFont="1" applyBorder="1" applyAlignment="1">
      <alignment horizontal="center" vertical="center"/>
    </xf>
    <xf numFmtId="0" fontId="4" fillId="0" borderId="0" xfId="0" applyFont="1" applyAlignment="1">
      <alignment/>
    </xf>
    <xf numFmtId="0" fontId="3" fillId="0" borderId="0" xfId="0" applyFont="1" applyAlignment="1" applyProtection="1">
      <alignment horizontal="left" vertical="top" wrapText="1"/>
      <protection locked="0"/>
    </xf>
    <xf numFmtId="0" fontId="3" fillId="0" borderId="0" xfId="0" applyFont="1" applyAlignment="1">
      <alignment horizontal="left" vertical="top" wrapText="1"/>
    </xf>
    <xf numFmtId="0" fontId="15" fillId="0" borderId="0" xfId="0" applyFont="1" applyAlignment="1">
      <alignment vertical="top" wrapText="1"/>
    </xf>
    <xf numFmtId="0" fontId="24" fillId="0" borderId="0" xfId="0" applyFont="1" applyAlignment="1">
      <alignment wrapText="1"/>
    </xf>
    <xf numFmtId="0" fontId="9" fillId="0" borderId="0" xfId="0" applyFont="1" applyAlignment="1">
      <alignment vertical="top" wrapText="1"/>
    </xf>
    <xf numFmtId="0" fontId="22" fillId="0" borderId="0" xfId="0" applyFont="1" applyAlignment="1">
      <alignment wrapText="1"/>
    </xf>
    <xf numFmtId="176" fontId="8" fillId="0" borderId="0" xfId="0" applyNumberFormat="1" applyFont="1" applyAlignment="1" quotePrefix="1">
      <alignment horizontal="right"/>
    </xf>
    <xf numFmtId="0" fontId="0" fillId="0" borderId="0" xfId="0" applyAlignment="1">
      <alignment/>
    </xf>
    <xf numFmtId="0" fontId="9" fillId="0" borderId="10" xfId="0" applyFont="1" applyBorder="1" applyAlignment="1">
      <alignment horizontal="right"/>
    </xf>
    <xf numFmtId="0" fontId="9" fillId="0" borderId="1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10" fillId="0" borderId="0" xfId="0" applyFont="1" applyAlignment="1" applyProtection="1">
      <alignment horizontal="left" vertical="top" wrapText="1"/>
      <protection locked="0"/>
    </xf>
    <xf numFmtId="0" fontId="3" fillId="0" borderId="88" xfId="0" applyFont="1" applyBorder="1" applyAlignment="1">
      <alignment horizontal="center" vertical="center"/>
    </xf>
    <xf numFmtId="0" fontId="3" fillId="0" borderId="12" xfId="0" applyFont="1" applyBorder="1" applyAlignment="1">
      <alignment horizontal="center" vertical="center"/>
    </xf>
    <xf numFmtId="0" fontId="3" fillId="0" borderId="43" xfId="0" applyFont="1" applyBorder="1" applyAlignment="1">
      <alignment horizontal="center" vertical="center"/>
    </xf>
    <xf numFmtId="176" fontId="3" fillId="0" borderId="94" xfId="0" applyNumberFormat="1" applyFont="1" applyBorder="1" applyAlignment="1">
      <alignment horizontal="right" vertical="center"/>
    </xf>
    <xf numFmtId="176" fontId="3" fillId="0" borderId="12" xfId="0" applyNumberFormat="1" applyFont="1" applyBorder="1" applyAlignment="1">
      <alignment horizontal="right" vertical="center"/>
    </xf>
    <xf numFmtId="0" fontId="3" fillId="0" borderId="116" xfId="0" applyFont="1" applyBorder="1" applyAlignment="1">
      <alignment horizontal="center" vertical="center"/>
    </xf>
    <xf numFmtId="176" fontId="3" fillId="0" borderId="94" xfId="0" applyNumberFormat="1" applyFont="1" applyBorder="1" applyAlignment="1" applyProtection="1">
      <alignment horizontal="right" vertical="center"/>
      <protection locked="0"/>
    </xf>
    <xf numFmtId="176" fontId="3" fillId="0" borderId="12" xfId="0" applyNumberFormat="1" applyFont="1" applyBorder="1" applyAlignment="1" applyProtection="1">
      <alignment horizontal="right" vertical="center"/>
      <protection locked="0"/>
    </xf>
    <xf numFmtId="176" fontId="3" fillId="0" borderId="117" xfId="0" applyNumberFormat="1" applyFont="1" applyBorder="1" applyAlignment="1">
      <alignment horizontal="right" vertical="center"/>
    </xf>
    <xf numFmtId="176" fontId="3" fillId="0" borderId="45" xfId="0" applyNumberFormat="1" applyFont="1" applyBorder="1" applyAlignment="1">
      <alignment horizontal="right" vertical="center"/>
    </xf>
    <xf numFmtId="176" fontId="3" fillId="0" borderId="118" xfId="0" applyNumberFormat="1" applyFont="1" applyBorder="1" applyAlignment="1">
      <alignment horizontal="right" vertical="center"/>
    </xf>
    <xf numFmtId="176" fontId="3" fillId="0" borderId="119" xfId="0" applyNumberFormat="1" applyFont="1" applyBorder="1" applyAlignment="1">
      <alignment horizontal="right" vertical="center"/>
    </xf>
    <xf numFmtId="176" fontId="3" fillId="0" borderId="83" xfId="0" applyNumberFormat="1" applyFont="1" applyBorder="1" applyAlignment="1">
      <alignment horizontal="right" vertical="center"/>
    </xf>
    <xf numFmtId="0" fontId="3" fillId="0" borderId="120" xfId="0" applyFont="1" applyBorder="1" applyAlignment="1">
      <alignment horizontal="center" vertical="center"/>
    </xf>
    <xf numFmtId="0" fontId="3" fillId="0" borderId="91"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176" fontId="3" fillId="34" borderId="12" xfId="0" applyNumberFormat="1" applyFont="1" applyFill="1" applyBorder="1" applyAlignment="1">
      <alignment horizontal="right" vertical="center"/>
    </xf>
    <xf numFmtId="176" fontId="3" fillId="0" borderId="95" xfId="0" applyNumberFormat="1" applyFont="1" applyBorder="1" applyAlignment="1">
      <alignment horizontal="right" vertical="center"/>
    </xf>
    <xf numFmtId="176" fontId="3" fillId="0" borderId="80" xfId="0" applyNumberFormat="1" applyFont="1" applyBorder="1" applyAlignment="1">
      <alignment horizontal="right" vertical="center"/>
    </xf>
    <xf numFmtId="0" fontId="3" fillId="0" borderId="89" xfId="0" applyFont="1" applyBorder="1" applyAlignment="1">
      <alignment horizontal="center" vertical="center"/>
    </xf>
    <xf numFmtId="0" fontId="3" fillId="0" borderId="80" xfId="0" applyFont="1" applyBorder="1" applyAlignment="1">
      <alignment horizontal="center" vertical="center"/>
    </xf>
    <xf numFmtId="0" fontId="3" fillId="0" borderId="65" xfId="0" applyFont="1" applyBorder="1" applyAlignment="1">
      <alignment horizontal="center" vertical="center"/>
    </xf>
    <xf numFmtId="176" fontId="3" fillId="0" borderId="80" xfId="0" applyNumberFormat="1" applyFont="1" applyBorder="1" applyAlignment="1" applyProtection="1">
      <alignment horizontal="right" vertical="center"/>
      <protection locked="0"/>
    </xf>
    <xf numFmtId="0" fontId="3" fillId="0" borderId="86" xfId="0" applyFont="1" applyBorder="1" applyAlignment="1">
      <alignment horizontal="center" vertical="center"/>
    </xf>
    <xf numFmtId="0" fontId="3" fillId="0" borderId="83" xfId="0" applyFont="1" applyBorder="1" applyAlignment="1">
      <alignment horizontal="center" vertical="center"/>
    </xf>
    <xf numFmtId="0" fontId="3" fillId="0" borderId="100" xfId="0" applyFont="1" applyBorder="1" applyAlignment="1">
      <alignment horizontal="center" vertical="center"/>
    </xf>
    <xf numFmtId="176" fontId="3" fillId="34" borderId="89" xfId="0" applyNumberFormat="1" applyFont="1" applyFill="1" applyBorder="1" applyAlignment="1">
      <alignment horizontal="right" vertical="center"/>
    </xf>
    <xf numFmtId="176" fontId="3" fillId="34" borderId="80" xfId="0" applyNumberFormat="1" applyFont="1" applyFill="1" applyBorder="1" applyAlignment="1">
      <alignment horizontal="right" vertical="center"/>
    </xf>
    <xf numFmtId="176" fontId="3" fillId="34" borderId="124" xfId="0" applyNumberFormat="1" applyFont="1" applyFill="1" applyBorder="1" applyAlignment="1">
      <alignment horizontal="right" vertical="center"/>
    </xf>
    <xf numFmtId="176" fontId="3" fillId="34" borderId="45" xfId="0" applyNumberFormat="1" applyFont="1" applyFill="1" applyBorder="1" applyAlignment="1">
      <alignment horizontal="right" vertical="center"/>
    </xf>
    <xf numFmtId="176" fontId="3" fillId="0" borderId="89" xfId="0" applyNumberFormat="1" applyFont="1" applyBorder="1" applyAlignment="1">
      <alignment horizontal="right" vertical="center"/>
    </xf>
    <xf numFmtId="176" fontId="3" fillId="0" borderId="83" xfId="0" applyNumberFormat="1" applyFont="1" applyBorder="1" applyAlignment="1" applyProtection="1">
      <alignment horizontal="right" vertical="center"/>
      <protection locked="0"/>
    </xf>
    <xf numFmtId="176" fontId="3" fillId="0" borderId="124" xfId="0" applyNumberFormat="1" applyFont="1" applyBorder="1" applyAlignment="1">
      <alignment horizontal="right" vertical="center"/>
    </xf>
    <xf numFmtId="0" fontId="3" fillId="36" borderId="90" xfId="0" applyFont="1" applyFill="1" applyBorder="1" applyAlignment="1">
      <alignment horizontal="center" vertical="center"/>
    </xf>
    <xf numFmtId="0" fontId="3" fillId="36" borderId="91" xfId="0" applyFont="1" applyFill="1" applyBorder="1" applyAlignment="1">
      <alignment horizontal="center" vertical="center"/>
    </xf>
    <xf numFmtId="0" fontId="3" fillId="36" borderId="125" xfId="0" applyFont="1" applyFill="1" applyBorder="1" applyAlignment="1">
      <alignment horizontal="center" vertical="center"/>
    </xf>
    <xf numFmtId="0" fontId="10" fillId="0" borderId="0" xfId="0" applyFont="1" applyAlignment="1" applyProtection="1">
      <alignment vertical="center"/>
      <protection locked="0"/>
    </xf>
    <xf numFmtId="0" fontId="3" fillId="0" borderId="82" xfId="0" applyFont="1" applyBorder="1" applyAlignment="1">
      <alignment horizontal="center" vertical="center"/>
    </xf>
    <xf numFmtId="0" fontId="3" fillId="0" borderId="27" xfId="0" applyFont="1" applyBorder="1" applyAlignment="1">
      <alignment horizontal="center" vertical="center"/>
    </xf>
    <xf numFmtId="0" fontId="3" fillId="0" borderId="44" xfId="0" applyFont="1" applyBorder="1" applyAlignment="1">
      <alignment horizontal="center" vertical="center"/>
    </xf>
    <xf numFmtId="0" fontId="3" fillId="0" borderId="125" xfId="0" applyFont="1" applyBorder="1" applyAlignment="1">
      <alignment horizontal="center" vertical="center"/>
    </xf>
    <xf numFmtId="176" fontId="3" fillId="34" borderId="88" xfId="0" applyNumberFormat="1" applyFont="1" applyFill="1" applyBorder="1" applyAlignment="1">
      <alignment horizontal="right" vertical="center"/>
    </xf>
    <xf numFmtId="0" fontId="3" fillId="0" borderId="126" xfId="0" applyFont="1" applyBorder="1" applyAlignment="1">
      <alignment horizontal="center" vertical="center"/>
    </xf>
    <xf numFmtId="0" fontId="3" fillId="0" borderId="41" xfId="0" applyFont="1" applyBorder="1" applyAlignment="1">
      <alignment horizontal="center" vertical="center"/>
    </xf>
    <xf numFmtId="0" fontId="3" fillId="0" borderId="127" xfId="0" applyFont="1" applyBorder="1" applyAlignment="1">
      <alignment horizontal="center" vertical="center"/>
    </xf>
    <xf numFmtId="0" fontId="3" fillId="0" borderId="31" xfId="0" applyFont="1" applyBorder="1" applyAlignment="1">
      <alignment horizontal="center" vertical="center"/>
    </xf>
    <xf numFmtId="0" fontId="3" fillId="0" borderId="128" xfId="0" applyFont="1" applyBorder="1" applyAlignment="1">
      <alignment horizontal="center" vertical="center"/>
    </xf>
    <xf numFmtId="176" fontId="3" fillId="0" borderId="129" xfId="0" applyNumberFormat="1" applyFont="1" applyBorder="1" applyAlignment="1">
      <alignment horizontal="right" vertical="center"/>
    </xf>
    <xf numFmtId="176" fontId="3" fillId="0" borderId="69" xfId="0" applyNumberFormat="1" applyFont="1" applyBorder="1" applyAlignment="1">
      <alignment horizontal="right" vertical="center"/>
    </xf>
    <xf numFmtId="0" fontId="3" fillId="0" borderId="130" xfId="0" applyFont="1" applyBorder="1" applyAlignment="1">
      <alignment horizontal="center" vertical="center"/>
    </xf>
    <xf numFmtId="0" fontId="3" fillId="0" borderId="69" xfId="0" applyFont="1" applyBorder="1" applyAlignment="1">
      <alignment horizontal="center" vertical="center"/>
    </xf>
    <xf numFmtId="0" fontId="3" fillId="0" borderId="105" xfId="0" applyFont="1" applyBorder="1" applyAlignment="1">
      <alignment horizontal="center" vertical="center"/>
    </xf>
    <xf numFmtId="176" fontId="3" fillId="0" borderId="88" xfId="0" applyNumberFormat="1" applyFont="1" applyBorder="1" applyAlignment="1">
      <alignment horizontal="right" vertical="center"/>
    </xf>
    <xf numFmtId="0" fontId="3" fillId="0" borderId="92" xfId="0" applyFont="1" applyBorder="1" applyAlignment="1">
      <alignment horizontal="center" vertical="center"/>
    </xf>
    <xf numFmtId="0" fontId="3" fillId="0" borderId="85" xfId="0" applyFont="1" applyBorder="1" applyAlignment="1">
      <alignment horizontal="center" vertical="center"/>
    </xf>
    <xf numFmtId="0" fontId="3" fillId="0" borderId="0" xfId="0" applyFont="1" applyAlignment="1" applyProtection="1">
      <alignment horizontal="left" vertical="top" wrapText="1"/>
      <protection locked="0"/>
    </xf>
    <xf numFmtId="176" fontId="3" fillId="0" borderId="67" xfId="0" applyNumberFormat="1" applyFont="1" applyBorder="1" applyAlignment="1">
      <alignment horizontal="right" vertical="center"/>
    </xf>
    <xf numFmtId="176" fontId="3" fillId="0" borderId="10" xfId="0" applyNumberFormat="1" applyFont="1" applyBorder="1" applyAlignment="1">
      <alignment horizontal="right" vertical="center"/>
    </xf>
    <xf numFmtId="176" fontId="0" fillId="0" borderId="10" xfId="0" applyNumberFormat="1" applyBorder="1" applyAlignment="1">
      <alignment vertical="center"/>
    </xf>
    <xf numFmtId="176" fontId="3" fillId="0" borderId="27" xfId="0" applyNumberFormat="1" applyFont="1" applyBorder="1" applyAlignment="1">
      <alignment horizontal="right" vertical="center"/>
    </xf>
    <xf numFmtId="0" fontId="3" fillId="0" borderId="12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3" fillId="34" borderId="129" xfId="0" applyNumberFormat="1" applyFont="1" applyFill="1" applyBorder="1" applyAlignment="1">
      <alignment horizontal="right" vertical="center"/>
    </xf>
    <xf numFmtId="176" fontId="0" fillId="34" borderId="69" xfId="0" applyNumberFormat="1" applyFill="1" applyBorder="1" applyAlignment="1">
      <alignment vertical="center"/>
    </xf>
    <xf numFmtId="0" fontId="3" fillId="34" borderId="71" xfId="0" applyFont="1" applyFill="1" applyBorder="1" applyAlignment="1">
      <alignment horizontal="center" vertical="center"/>
    </xf>
    <xf numFmtId="0" fontId="3" fillId="34" borderId="131" xfId="0" applyFont="1" applyFill="1" applyBorder="1" applyAlignment="1">
      <alignment horizontal="center" vertical="center"/>
    </xf>
    <xf numFmtId="0" fontId="3" fillId="34" borderId="72" xfId="0" applyFont="1" applyFill="1" applyBorder="1" applyAlignment="1">
      <alignment horizontal="center" vertical="center"/>
    </xf>
    <xf numFmtId="0" fontId="3" fillId="0" borderId="132" xfId="0" applyFont="1" applyBorder="1" applyAlignment="1">
      <alignment horizontal="center" vertical="center"/>
    </xf>
    <xf numFmtId="176" fontId="3" fillId="34" borderId="83" xfId="0" applyNumberFormat="1" applyFont="1" applyFill="1" applyBorder="1" applyAlignment="1">
      <alignment horizontal="right" vertical="center"/>
    </xf>
    <xf numFmtId="176" fontId="3" fillId="0" borderId="82" xfId="0" applyNumberFormat="1" applyFont="1" applyBorder="1" applyAlignment="1">
      <alignment horizontal="right" vertical="center"/>
    </xf>
    <xf numFmtId="176" fontId="3" fillId="34" borderId="82" xfId="0" applyNumberFormat="1" applyFont="1" applyFill="1" applyBorder="1" applyAlignment="1">
      <alignment horizontal="right" vertical="center"/>
    </xf>
    <xf numFmtId="178" fontId="3" fillId="0" borderId="95" xfId="0" applyNumberFormat="1" applyFont="1" applyBorder="1" applyAlignment="1">
      <alignment horizontal="right"/>
    </xf>
    <xf numFmtId="178" fontId="3" fillId="0" borderId="80" xfId="0" applyNumberFormat="1" applyFont="1" applyBorder="1" applyAlignment="1">
      <alignment horizontal="right"/>
    </xf>
    <xf numFmtId="178" fontId="3" fillId="0" borderId="94" xfId="0" applyNumberFormat="1" applyFont="1" applyBorder="1" applyAlignment="1">
      <alignment horizontal="right"/>
    </xf>
    <xf numFmtId="178" fontId="3" fillId="0" borderId="12" xfId="0" applyNumberFormat="1" applyFont="1" applyBorder="1" applyAlignment="1">
      <alignment horizontal="right"/>
    </xf>
    <xf numFmtId="178" fontId="3" fillId="36" borderId="129" xfId="0" applyNumberFormat="1" applyFont="1" applyFill="1" applyBorder="1" applyAlignment="1">
      <alignment horizontal="center"/>
    </xf>
    <xf numFmtId="178" fontId="3" fillId="36" borderId="69" xfId="0" applyNumberFormat="1" applyFont="1" applyFill="1" applyBorder="1" applyAlignment="1">
      <alignment horizontal="center"/>
    </xf>
    <xf numFmtId="178" fontId="3" fillId="36" borderId="130" xfId="0" applyNumberFormat="1" applyFont="1" applyFill="1" applyBorder="1" applyAlignment="1">
      <alignment horizontal="right"/>
    </xf>
    <xf numFmtId="178" fontId="3" fillId="36" borderId="69" xfId="0" applyNumberFormat="1" applyFont="1" applyFill="1" applyBorder="1" applyAlignment="1">
      <alignment horizontal="right"/>
    </xf>
    <xf numFmtId="178" fontId="3" fillId="0" borderId="133" xfId="0" applyNumberFormat="1" applyFont="1" applyBorder="1" applyAlignment="1">
      <alignment horizontal="center"/>
    </xf>
    <xf numFmtId="178" fontId="3" fillId="0" borderId="10" xfId="0" applyNumberFormat="1" applyFont="1" applyBorder="1" applyAlignment="1">
      <alignment horizontal="center"/>
    </xf>
    <xf numFmtId="178" fontId="3" fillId="0" borderId="85" xfId="0" applyNumberFormat="1" applyFont="1" applyBorder="1" applyAlignment="1">
      <alignment horizontal="right"/>
    </xf>
    <xf numFmtId="178" fontId="11" fillId="0" borderId="89" xfId="0" applyNumberFormat="1" applyFont="1" applyBorder="1" applyAlignment="1">
      <alignment horizontal="center"/>
    </xf>
    <xf numFmtId="178" fontId="11" fillId="0" borderId="80" xfId="0" applyNumberFormat="1" applyFont="1" applyBorder="1" applyAlignment="1">
      <alignment horizontal="center"/>
    </xf>
    <xf numFmtId="178" fontId="3" fillId="0" borderId="92" xfId="0" applyNumberFormat="1" applyFont="1" applyBorder="1" applyAlignment="1">
      <alignment horizontal="right"/>
    </xf>
    <xf numFmtId="178" fontId="3" fillId="36" borderId="67" xfId="0" applyNumberFormat="1" applyFont="1" applyFill="1" applyBorder="1" applyAlignment="1">
      <alignment horizontal="right"/>
    </xf>
    <xf numFmtId="0" fontId="10" fillId="0" borderId="0" xfId="0" applyFont="1" applyAlignment="1">
      <alignment horizontal="left" vertical="top" wrapText="1"/>
    </xf>
    <xf numFmtId="0" fontId="3" fillId="0" borderId="63" xfId="0" applyFont="1" applyBorder="1" applyAlignment="1">
      <alignment horizontal="center" vertical="center"/>
    </xf>
    <xf numFmtId="176" fontId="3" fillId="0" borderId="32" xfId="0" applyNumberFormat="1" applyFont="1" applyBorder="1" applyAlignment="1">
      <alignment horizontal="right" vertical="center"/>
    </xf>
    <xf numFmtId="176" fontId="3" fillId="0" borderId="44"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10" fillId="0" borderId="0" xfId="0" applyFont="1" applyAlignment="1">
      <alignment vertical="center"/>
    </xf>
    <xf numFmtId="0" fontId="3" fillId="0" borderId="119" xfId="0" applyFont="1" applyBorder="1" applyAlignment="1">
      <alignment horizontal="center" vertical="center"/>
    </xf>
    <xf numFmtId="0" fontId="3" fillId="0" borderId="134" xfId="0" applyFont="1" applyBorder="1" applyAlignment="1">
      <alignment horizontal="center" vertical="center"/>
    </xf>
    <xf numFmtId="0" fontId="3" fillId="0" borderId="135" xfId="0" applyFont="1" applyBorder="1" applyAlignment="1">
      <alignment horizontal="center" vertical="center"/>
    </xf>
    <xf numFmtId="0" fontId="3" fillId="0" borderId="119"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0" xfId="0" applyFont="1" applyAlignment="1">
      <alignment horizontal="right" vertical="top" wrapText="1"/>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3" fillId="0" borderId="138" xfId="0" applyFont="1" applyBorder="1" applyAlignment="1">
      <alignment horizontal="center" vertical="center"/>
    </xf>
    <xf numFmtId="176" fontId="3" fillId="0" borderId="139" xfId="0" applyNumberFormat="1" applyFont="1" applyBorder="1" applyAlignment="1">
      <alignment horizontal="right" vertical="center"/>
    </xf>
    <xf numFmtId="176" fontId="3" fillId="0" borderId="113" xfId="0" applyNumberFormat="1" applyFont="1" applyBorder="1" applyAlignment="1">
      <alignment horizontal="right" vertical="center"/>
    </xf>
    <xf numFmtId="0" fontId="3" fillId="0" borderId="140" xfId="0" applyFont="1" applyBorder="1" applyAlignment="1">
      <alignment horizontal="center" vertical="center"/>
    </xf>
    <xf numFmtId="0" fontId="3" fillId="0" borderId="70" xfId="0" applyFont="1" applyBorder="1" applyAlignment="1">
      <alignment horizontal="center" vertical="center"/>
    </xf>
    <xf numFmtId="0" fontId="3" fillId="0" borderId="78" xfId="0" applyFont="1" applyBorder="1" applyAlignment="1">
      <alignment horizontal="center" vertical="center"/>
    </xf>
    <xf numFmtId="0" fontId="0" fillId="0" borderId="0" xfId="0" applyAlignment="1">
      <alignment horizontal="right" vertical="top" wrapText="1"/>
    </xf>
    <xf numFmtId="0" fontId="10"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center" wrapText="1"/>
    </xf>
    <xf numFmtId="0" fontId="3" fillId="0" borderId="141" xfId="0" applyFont="1" applyBorder="1" applyAlignment="1">
      <alignment horizontal="center" vertical="center"/>
    </xf>
    <xf numFmtId="0" fontId="3" fillId="0" borderId="0" xfId="0" applyFont="1" applyAlignment="1">
      <alignment horizontal="center" vertical="center"/>
    </xf>
    <xf numFmtId="0" fontId="3" fillId="0" borderId="76" xfId="0" applyFont="1" applyBorder="1" applyAlignment="1">
      <alignment horizontal="center" vertical="center"/>
    </xf>
    <xf numFmtId="0" fontId="3" fillId="0" borderId="13" xfId="0" applyFont="1" applyBorder="1" applyAlignment="1">
      <alignment horizontal="center" vertical="center"/>
    </xf>
    <xf numFmtId="0" fontId="3" fillId="0" borderId="36" xfId="0" applyFont="1" applyBorder="1" applyAlignment="1">
      <alignment horizontal="center" vertical="center"/>
    </xf>
    <xf numFmtId="0" fontId="3" fillId="0" borderId="94" xfId="0" applyFont="1" applyBorder="1" applyAlignment="1">
      <alignment horizontal="center" vertical="center"/>
    </xf>
    <xf numFmtId="0" fontId="10" fillId="0" borderId="32" xfId="0" applyFont="1" applyBorder="1" applyAlignment="1">
      <alignment horizontal="center" vertical="center"/>
    </xf>
    <xf numFmtId="0" fontId="10" fillId="0" borderId="27" xfId="0" applyFont="1" applyBorder="1" applyAlignment="1">
      <alignment horizontal="center" vertical="center"/>
    </xf>
    <xf numFmtId="0" fontId="10" fillId="0" borderId="44"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Alignment="1">
      <alignment horizontal="center" vertical="center"/>
    </xf>
    <xf numFmtId="0" fontId="10" fillId="0" borderId="76" xfId="0" applyFont="1" applyBorder="1" applyAlignment="1">
      <alignment horizontal="center" vertical="center"/>
    </xf>
    <xf numFmtId="0" fontId="10" fillId="0" borderId="90" xfId="0" applyFont="1" applyBorder="1" applyAlignment="1">
      <alignment vertical="center" wrapText="1"/>
    </xf>
    <xf numFmtId="0" fontId="10" fillId="0" borderId="91" xfId="0" applyFont="1" applyBorder="1" applyAlignment="1">
      <alignment vertical="center" wrapText="1"/>
    </xf>
    <xf numFmtId="0" fontId="10" fillId="0" borderId="125" xfId="0" applyFont="1" applyBorder="1" applyAlignment="1">
      <alignment vertical="center" wrapText="1"/>
    </xf>
    <xf numFmtId="0" fontId="10" fillId="0" borderId="73" xfId="0" applyFont="1" applyBorder="1" applyAlignment="1">
      <alignment vertical="center" wrapText="1"/>
    </xf>
    <xf numFmtId="0" fontId="10" fillId="0" borderId="0" xfId="0" applyFont="1" applyAlignment="1">
      <alignment vertical="center" wrapText="1"/>
    </xf>
    <xf numFmtId="0" fontId="10" fillId="0" borderId="142" xfId="0" applyFont="1" applyBorder="1" applyAlignment="1">
      <alignment vertical="center" wrapText="1"/>
    </xf>
    <xf numFmtId="0" fontId="3" fillId="0" borderId="27" xfId="0" applyFont="1" applyBorder="1" applyAlignment="1">
      <alignment horizontal="center"/>
    </xf>
    <xf numFmtId="0" fontId="3" fillId="0" borderId="62" xfId="0" applyFont="1" applyBorder="1" applyAlignment="1">
      <alignment horizontal="center"/>
    </xf>
    <xf numFmtId="0" fontId="10" fillId="0" borderId="83" xfId="0" applyFont="1" applyBorder="1" applyAlignment="1">
      <alignment horizontal="center" vertical="distributed" wrapText="1"/>
    </xf>
    <xf numFmtId="0" fontId="0" fillId="0" borderId="83" xfId="0" applyBorder="1" applyAlignment="1">
      <alignment/>
    </xf>
    <xf numFmtId="0" fontId="0" fillId="0" borderId="100" xfId="0" applyBorder="1" applyAlignment="1">
      <alignment/>
    </xf>
    <xf numFmtId="0" fontId="3" fillId="0" borderId="0" xfId="0" applyFont="1" applyAlignment="1">
      <alignment horizontal="center"/>
    </xf>
    <xf numFmtId="0" fontId="3" fillId="0" borderId="33" xfId="0" applyFont="1" applyBorder="1" applyAlignment="1">
      <alignment horizontal="center"/>
    </xf>
    <xf numFmtId="0" fontId="10" fillId="0" borderId="58" xfId="0" applyFont="1" applyBorder="1" applyAlignment="1">
      <alignment horizontal="center"/>
    </xf>
    <xf numFmtId="0" fontId="10" fillId="0" borderId="0" xfId="0" applyFont="1" applyAlignment="1">
      <alignment horizontal="center"/>
    </xf>
    <xf numFmtId="0" fontId="10" fillId="0" borderId="33" xfId="0" applyFont="1" applyBorder="1" applyAlignment="1">
      <alignment horizontal="center"/>
    </xf>
    <xf numFmtId="0" fontId="0" fillId="0" borderId="27" xfId="0" applyBorder="1" applyAlignment="1">
      <alignment horizontal="center" vertical="center"/>
    </xf>
    <xf numFmtId="0" fontId="0" fillId="0" borderId="62" xfId="0" applyBorder="1" applyAlignment="1">
      <alignment horizontal="center" vertical="center"/>
    </xf>
    <xf numFmtId="0" fontId="10" fillId="0" borderId="53" xfId="0" applyFont="1" applyBorder="1" applyAlignment="1">
      <alignment horizontal="center" vertical="center"/>
    </xf>
    <xf numFmtId="0" fontId="0" fillId="0" borderId="70" xfId="0" applyBorder="1" applyAlignment="1">
      <alignment horizontal="center" vertical="center"/>
    </xf>
    <xf numFmtId="0" fontId="0" fillId="0" borderId="51" xfId="0" applyBorder="1" applyAlignment="1">
      <alignment horizontal="center" vertical="center"/>
    </xf>
    <xf numFmtId="0" fontId="10" fillId="0" borderId="32" xfId="0" applyFont="1" applyBorder="1" applyAlignment="1">
      <alignment horizontal="center"/>
    </xf>
    <xf numFmtId="0" fontId="10" fillId="0" borderId="27" xfId="0" applyFont="1" applyBorder="1" applyAlignment="1">
      <alignment horizontal="center"/>
    </xf>
    <xf numFmtId="0" fontId="10" fillId="0" borderId="62" xfId="0" applyFont="1" applyBorder="1" applyAlignment="1">
      <alignment horizontal="center"/>
    </xf>
    <xf numFmtId="0" fontId="10" fillId="0" borderId="32" xfId="0" applyFont="1" applyBorder="1" applyAlignment="1">
      <alignment horizontal="distributed"/>
    </xf>
    <xf numFmtId="0" fontId="10" fillId="0" borderId="27" xfId="0" applyFont="1" applyBorder="1" applyAlignment="1">
      <alignment horizontal="distributed"/>
    </xf>
    <xf numFmtId="0" fontId="10" fillId="0" borderId="62" xfId="0" applyFont="1" applyBorder="1" applyAlignment="1">
      <alignment horizontal="distributed"/>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3" fillId="0" borderId="58" xfId="0" applyFont="1" applyBorder="1" applyAlignment="1">
      <alignment horizontal="center" vertical="center"/>
    </xf>
    <xf numFmtId="176" fontId="3" fillId="34" borderId="133" xfId="0" applyNumberFormat="1" applyFont="1" applyFill="1" applyBorder="1" applyAlignment="1">
      <alignment horizontal="right" vertical="center"/>
    </xf>
    <xf numFmtId="176" fontId="3" fillId="34" borderId="10" xfId="0" applyNumberFormat="1" applyFont="1" applyFill="1" applyBorder="1" applyAlignment="1">
      <alignment horizontal="right" vertical="center"/>
    </xf>
    <xf numFmtId="0" fontId="3" fillId="0" borderId="113" xfId="0" applyFont="1" applyBorder="1" applyAlignment="1">
      <alignment horizontal="center" vertical="center"/>
    </xf>
    <xf numFmtId="0" fontId="3" fillId="0" borderId="30" xfId="0" applyFont="1" applyBorder="1" applyAlignment="1">
      <alignment horizontal="center" vertical="center"/>
    </xf>
    <xf numFmtId="3" fontId="10" fillId="0" borderId="31" xfId="0" applyNumberFormat="1" applyFont="1" applyBorder="1" applyAlignment="1">
      <alignment horizontal="center" vertical="center"/>
    </xf>
    <xf numFmtId="3" fontId="10" fillId="0" borderId="41" xfId="0" applyNumberFormat="1" applyFont="1" applyBorder="1" applyAlignment="1">
      <alignment horizontal="center" vertical="center"/>
    </xf>
    <xf numFmtId="3" fontId="10" fillId="0" borderId="127" xfId="0" applyNumberFormat="1" applyFont="1" applyBorder="1" applyAlignment="1">
      <alignment horizontal="center" vertical="center"/>
    </xf>
    <xf numFmtId="0" fontId="3" fillId="0" borderId="143" xfId="0" applyFont="1" applyBorder="1" applyAlignment="1">
      <alignment horizontal="center" vertical="center"/>
    </xf>
    <xf numFmtId="176" fontId="3" fillId="0" borderId="65" xfId="0" applyNumberFormat="1" applyFont="1" applyBorder="1" applyAlignment="1">
      <alignment horizontal="right" vertical="center"/>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100" xfId="0" applyFont="1" applyFill="1" applyBorder="1" applyAlignment="1">
      <alignment horizontal="center" vertical="center"/>
    </xf>
    <xf numFmtId="0" fontId="3" fillId="0" borderId="144" xfId="0" applyFont="1" applyBorder="1" applyAlignment="1">
      <alignment horizontal="center" vertical="center"/>
    </xf>
    <xf numFmtId="0" fontId="3" fillId="0" borderId="10" xfId="0" applyFont="1" applyBorder="1" applyAlignment="1">
      <alignment horizontal="center" vertical="center"/>
    </xf>
    <xf numFmtId="0" fontId="0" fillId="34" borderId="10" xfId="0" applyFont="1" applyFill="1" applyBorder="1" applyAlignment="1">
      <alignment/>
    </xf>
    <xf numFmtId="176" fontId="3" fillId="34" borderId="96" xfId="0" applyNumberFormat="1" applyFont="1" applyFill="1" applyBorder="1" applyAlignment="1">
      <alignment horizontal="right" vertical="center"/>
    </xf>
    <xf numFmtId="176" fontId="3" fillId="34" borderId="27" xfId="0" applyNumberFormat="1" applyFont="1" applyFill="1" applyBorder="1" applyAlignment="1">
      <alignment horizontal="right" vertical="center"/>
    </xf>
    <xf numFmtId="0" fontId="3" fillId="0" borderId="98" xfId="0" applyFont="1" applyBorder="1" applyAlignment="1">
      <alignment horizontal="center" vertical="center"/>
    </xf>
    <xf numFmtId="0" fontId="3" fillId="0" borderId="145" xfId="0" applyFont="1" applyBorder="1" applyAlignment="1">
      <alignment horizontal="center"/>
    </xf>
    <xf numFmtId="0" fontId="3" fillId="0" borderId="146" xfId="0" applyFont="1" applyBorder="1" applyAlignment="1">
      <alignment horizontal="center"/>
    </xf>
    <xf numFmtId="0" fontId="3" fillId="0" borderId="67" xfId="0" applyFont="1" applyBorder="1" applyAlignment="1">
      <alignment horizontal="center"/>
    </xf>
    <xf numFmtId="0" fontId="3" fillId="0" borderId="136" xfId="0" applyFont="1" applyBorder="1" applyAlignment="1">
      <alignment horizontal="center"/>
    </xf>
    <xf numFmtId="0" fontId="3" fillId="0" borderId="137" xfId="0" applyFont="1" applyBorder="1" applyAlignment="1">
      <alignment horizontal="center"/>
    </xf>
    <xf numFmtId="0" fontId="3" fillId="0" borderId="147" xfId="0" applyFont="1" applyBorder="1" applyAlignment="1">
      <alignment horizontal="center"/>
    </xf>
    <xf numFmtId="0" fontId="3" fillId="0" borderId="112"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3" fillId="0" borderId="107" xfId="0" applyFont="1" applyBorder="1" applyAlignment="1">
      <alignment horizontal="center" vertical="center"/>
    </xf>
    <xf numFmtId="0" fontId="3" fillId="0" borderId="14" xfId="0" applyFont="1" applyBorder="1" applyAlignment="1">
      <alignment horizontal="center" vertical="center"/>
    </xf>
    <xf numFmtId="176" fontId="3" fillId="34" borderId="133" xfId="0" applyNumberFormat="1" applyFont="1" applyFill="1" applyBorder="1" applyAlignment="1">
      <alignment horizontal="right"/>
    </xf>
    <xf numFmtId="176" fontId="3" fillId="34" borderId="10" xfId="0" applyNumberFormat="1" applyFont="1" applyFill="1" applyBorder="1" applyAlignment="1">
      <alignment horizontal="right"/>
    </xf>
    <xf numFmtId="176" fontId="3" fillId="0" borderId="10" xfId="0" applyNumberFormat="1" applyFont="1" applyBorder="1" applyAlignment="1">
      <alignment horizontal="right"/>
    </xf>
    <xf numFmtId="176" fontId="3" fillId="0" borderId="107" xfId="0" applyNumberFormat="1" applyFont="1" applyBorder="1" applyAlignment="1">
      <alignment horizontal="right"/>
    </xf>
    <xf numFmtId="176" fontId="3" fillId="0" borderId="14" xfId="0" applyNumberFormat="1" applyFont="1" applyBorder="1" applyAlignment="1">
      <alignment horizontal="right"/>
    </xf>
    <xf numFmtId="176" fontId="3" fillId="0" borderId="94" xfId="0" applyNumberFormat="1" applyFont="1" applyBorder="1" applyAlignment="1">
      <alignment horizontal="right"/>
    </xf>
    <xf numFmtId="176" fontId="3" fillId="0" borderId="12" xfId="0" applyNumberFormat="1" applyFont="1" applyBorder="1" applyAlignment="1">
      <alignment horizontal="right"/>
    </xf>
    <xf numFmtId="0" fontId="3" fillId="0" borderId="149" xfId="0" applyFont="1" applyBorder="1" applyAlignment="1">
      <alignment horizontal="center" vertical="center"/>
    </xf>
    <xf numFmtId="176" fontId="3" fillId="34" borderId="88" xfId="0" applyNumberFormat="1" applyFont="1" applyFill="1" applyBorder="1" applyAlignment="1">
      <alignment horizontal="right"/>
    </xf>
    <xf numFmtId="176" fontId="3" fillId="34" borderId="12" xfId="0" applyNumberFormat="1" applyFont="1" applyFill="1" applyBorder="1" applyAlignment="1">
      <alignment horizontal="right"/>
    </xf>
    <xf numFmtId="176" fontId="3" fillId="0" borderId="36" xfId="0" applyNumberFormat="1" applyFont="1" applyBorder="1" applyAlignment="1">
      <alignment horizontal="right"/>
    </xf>
    <xf numFmtId="176" fontId="3" fillId="0" borderId="147" xfId="0" applyNumberFormat="1" applyFont="1" applyBorder="1" applyAlignment="1">
      <alignment horizontal="right"/>
    </xf>
    <xf numFmtId="176" fontId="3" fillId="0" borderId="113" xfId="0" applyNumberFormat="1" applyFont="1" applyBorder="1" applyAlignment="1">
      <alignment horizontal="right"/>
    </xf>
    <xf numFmtId="176" fontId="3" fillId="34" borderId="89" xfId="0" applyNumberFormat="1" applyFont="1" applyFill="1" applyBorder="1" applyAlignment="1">
      <alignment horizontal="right"/>
    </xf>
    <xf numFmtId="176" fontId="3" fillId="34" borderId="80" xfId="0" applyNumberFormat="1" applyFont="1" applyFill="1" applyBorder="1" applyAlignment="1">
      <alignment horizontal="right"/>
    </xf>
    <xf numFmtId="176" fontId="3" fillId="0" borderId="137" xfId="0" applyNumberFormat="1" applyFont="1" applyBorder="1" applyAlignment="1">
      <alignment horizontal="right"/>
    </xf>
    <xf numFmtId="0" fontId="3" fillId="0" borderId="47" xfId="0" applyFont="1" applyBorder="1" applyAlignment="1">
      <alignment horizontal="center" vertical="center" shrinkToFit="1"/>
    </xf>
    <xf numFmtId="0" fontId="0" fillId="0" borderId="37" xfId="0" applyBorder="1" applyAlignment="1">
      <alignment horizontal="center" vertical="center" shrinkToFit="1"/>
    </xf>
    <xf numFmtId="0" fontId="0" fillId="0" borderId="56" xfId="0" applyBorder="1" applyAlignment="1">
      <alignment horizontal="center" vertical="center" shrinkToFit="1"/>
    </xf>
    <xf numFmtId="0" fontId="11" fillId="0" borderId="150" xfId="0" applyFont="1" applyBorder="1" applyAlignment="1">
      <alignment horizontal="center" vertical="center" shrinkToFit="1"/>
    </xf>
    <xf numFmtId="0" fontId="0" fillId="0" borderId="151" xfId="0" applyBorder="1" applyAlignment="1">
      <alignment horizontal="center" vertical="center" shrinkToFit="1"/>
    </xf>
    <xf numFmtId="0" fontId="11" fillId="0" borderId="0" xfId="0" applyFont="1" applyAlignment="1">
      <alignment shrinkToFit="1"/>
    </xf>
    <xf numFmtId="49" fontId="11" fillId="0" borderId="0" xfId="0" applyNumberFormat="1" applyFont="1" applyAlignment="1">
      <alignment shrinkToFit="1"/>
    </xf>
    <xf numFmtId="0" fontId="0" fillId="0" borderId="0" xfId="0" applyAlignment="1">
      <alignment shrinkToFit="1"/>
    </xf>
    <xf numFmtId="0" fontId="3" fillId="0" borderId="57" xfId="0" applyFont="1" applyBorder="1" applyAlignment="1">
      <alignment horizontal="center" vertical="center" shrinkToFit="1"/>
    </xf>
    <xf numFmtId="0" fontId="0" fillId="0" borderId="54" xfId="0" applyBorder="1" applyAlignment="1">
      <alignment horizontal="center" vertical="center" shrinkToFit="1"/>
    </xf>
    <xf numFmtId="0" fontId="3" fillId="33" borderId="47" xfId="0" applyFont="1" applyFill="1" applyBorder="1" applyAlignment="1">
      <alignment horizontal="center" vertical="center" shrinkToFit="1"/>
    </xf>
    <xf numFmtId="0" fontId="11" fillId="33" borderId="152" xfId="0" applyFont="1" applyFill="1" applyBorder="1" applyAlignment="1">
      <alignment horizontal="center" vertical="center" shrinkToFit="1"/>
    </xf>
    <xf numFmtId="0" fontId="0" fillId="33" borderId="151" xfId="0" applyFill="1" applyBorder="1" applyAlignment="1">
      <alignment horizontal="center" vertical="center" shrinkToFit="1"/>
    </xf>
    <xf numFmtId="0" fontId="11" fillId="0" borderId="63" xfId="0" applyFont="1" applyBorder="1" applyAlignment="1">
      <alignment shrinkToFit="1"/>
    </xf>
    <xf numFmtId="0" fontId="11" fillId="0" borderId="143" xfId="0" applyFont="1" applyBorder="1" applyAlignment="1">
      <alignment horizontal="center" vertical="center" shrinkToFit="1"/>
    </xf>
    <xf numFmtId="0" fontId="0" fillId="0" borderId="153"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shrinkToFit="1"/>
    </xf>
    <xf numFmtId="0" fontId="0" fillId="0" borderId="140" xfId="0" applyBorder="1" applyAlignment="1">
      <alignment horizontal="center" vertical="center" shrinkToFit="1"/>
    </xf>
    <xf numFmtId="0" fontId="0" fillId="0" borderId="154" xfId="0" applyBorder="1" applyAlignment="1">
      <alignment horizontal="center" vertical="center" shrinkToFit="1"/>
    </xf>
    <xf numFmtId="0" fontId="11" fillId="0" borderId="155" xfId="0" applyFont="1" applyBorder="1" applyAlignment="1">
      <alignment horizontal="center" vertical="center" shrinkToFit="1"/>
    </xf>
    <xf numFmtId="0" fontId="3" fillId="0" borderId="0" xfId="0" applyFont="1" applyAlignment="1">
      <alignment horizontal="right"/>
    </xf>
    <xf numFmtId="20" fontId="3" fillId="0" borderId="0" xfId="0" applyNumberFormat="1" applyFont="1" applyAlignment="1">
      <alignment horizontal="left"/>
    </xf>
    <xf numFmtId="0" fontId="3" fillId="0" borderId="156"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57" xfId="0" applyFont="1" applyBorder="1" applyAlignment="1">
      <alignment horizontal="right"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9" xfId="0" applyFont="1" applyBorder="1" applyAlignment="1">
      <alignment horizontal="right" vertical="center"/>
    </xf>
    <xf numFmtId="0" fontId="3" fillId="0" borderId="0" xfId="0" applyFont="1" applyAlignment="1">
      <alignment horizontal="right" vertical="center"/>
    </xf>
    <xf numFmtId="0" fontId="3" fillId="0" borderId="160" xfId="0" applyFont="1" applyBorder="1" applyAlignment="1">
      <alignment horizontal="center" vertical="center"/>
    </xf>
    <xf numFmtId="0" fontId="3" fillId="0" borderId="161" xfId="0" applyFont="1" applyBorder="1" applyAlignment="1">
      <alignment horizontal="right" vertical="center"/>
    </xf>
    <xf numFmtId="0" fontId="3" fillId="0" borderId="10" xfId="0" applyFont="1" applyBorder="1" applyAlignment="1">
      <alignment horizontal="right" vertical="center"/>
    </xf>
    <xf numFmtId="0" fontId="3" fillId="0" borderId="162" xfId="0" applyFont="1" applyBorder="1" applyAlignment="1">
      <alignment horizontal="center" vertical="center"/>
    </xf>
    <xf numFmtId="0" fontId="3" fillId="0" borderId="163" xfId="0" applyFont="1" applyBorder="1" applyAlignment="1">
      <alignment horizontal="right" vertical="center"/>
    </xf>
    <xf numFmtId="179" fontId="3" fillId="0" borderId="15" xfId="0" applyNumberFormat="1" applyFont="1" applyBorder="1" applyAlignment="1">
      <alignment horizontal="right" vertical="center"/>
    </xf>
    <xf numFmtId="179" fontId="3" fillId="0" borderId="164" xfId="0" applyNumberFormat="1" applyFont="1" applyBorder="1" applyAlignment="1">
      <alignment horizontal="right" vertical="center"/>
    </xf>
    <xf numFmtId="179" fontId="3" fillId="0" borderId="20" xfId="0" applyNumberFormat="1" applyFont="1" applyBorder="1" applyAlignment="1">
      <alignment horizontal="right" vertical="center"/>
    </xf>
    <xf numFmtId="179" fontId="3" fillId="0" borderId="165"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975"/>
          <c:w val="0.9535"/>
          <c:h val="0.865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'８職種計推移グラフ'!$B$4:$B$483</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'８職種計推移グラフ'!$A$4:$A$483</c:f>
              <c:strCache/>
            </c:strRef>
          </c:cat>
          <c:val>
            <c:numRef>
              <c:f>'８職種計推移グラフ'!$C$4:$C$483</c:f>
              <c:numCache/>
            </c:numRef>
          </c:val>
          <c:smooth val="0"/>
        </c:ser>
        <c:marker val="1"/>
        <c:axId val="34493811"/>
        <c:axId val="42008844"/>
      </c:lineChart>
      <c:catAx>
        <c:axId val="3449381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2008844"/>
        <c:crossesAt val="0"/>
        <c:auto val="0"/>
        <c:lblOffset val="100"/>
        <c:tickLblSkip val="1"/>
        <c:tickMarkSkip val="12"/>
        <c:noMultiLvlLbl val="0"/>
      </c:catAx>
      <c:valAx>
        <c:axId val="42008844"/>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493811"/>
        <c:crossesAt val="1"/>
        <c:crossBetween val="midCat"/>
        <c:dispUnits/>
        <c:majorUnit val="0.2"/>
      </c:valAx>
      <c:spPr>
        <a:noFill/>
        <a:ln w="12700">
          <a:solidFill>
            <a:srgbClr val="000000"/>
          </a:solidFill>
        </a:ln>
      </c:spPr>
    </c:plotArea>
    <c:legend>
      <c:legendPos val="r"/>
      <c:layout>
        <c:manualLayout>
          <c:xMode val="edge"/>
          <c:yMode val="edge"/>
          <c:x val="0.86725"/>
          <c:y val="0.159"/>
          <c:w val="0.10425"/>
          <c:h val="0.081"/>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13875"/>
          <c:w val="0.9535"/>
          <c:h val="0.8717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'６職種計推移グラフ'!$B$4:$B$531</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'６職種計推移グラフ'!$A$4:$A$531</c:f>
              <c:strCache/>
            </c:strRef>
          </c:cat>
          <c:val>
            <c:numRef>
              <c:f>'６職種計推移グラフ'!$C$4:$C$531</c:f>
              <c:numCache/>
            </c:numRef>
          </c:val>
          <c:smooth val="0"/>
        </c:ser>
        <c:marker val="1"/>
        <c:axId val="42535277"/>
        <c:axId val="47273174"/>
      </c:lineChart>
      <c:catAx>
        <c:axId val="4253527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7273174"/>
        <c:crossesAt val="0"/>
        <c:auto val="0"/>
        <c:lblOffset val="100"/>
        <c:tickLblSkip val="1"/>
        <c:tickMarkSkip val="12"/>
        <c:noMultiLvlLbl val="0"/>
      </c:catAx>
      <c:valAx>
        <c:axId val="47273174"/>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5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535277"/>
        <c:crossesAt val="1"/>
        <c:crossBetween val="midCat"/>
        <c:dispUnits/>
        <c:majorUnit val="0.2"/>
      </c:valAx>
      <c:spPr>
        <a:noFill/>
        <a:ln w="12700">
          <a:solidFill>
            <a:srgbClr val="000000"/>
          </a:solidFill>
        </a:ln>
      </c:spPr>
    </c:plotArea>
    <c:legend>
      <c:legendPos val="r"/>
      <c:layout>
        <c:manualLayout>
          <c:xMode val="edge"/>
          <c:yMode val="edge"/>
          <c:x val="0.18"/>
          <c:y val="0.1815"/>
          <c:w val="0.093"/>
          <c:h val="0.064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81200"/>
          <a:ext cx="346710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24800"/>
          <a:ext cx="650557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9550"/>
          <a:ext cx="650557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0.1555</cdr:x>
      <cdr:y>0.02875</cdr:y>
    </cdr:from>
    <cdr:to>
      <cdr:x>0.81375</cdr:x>
      <cdr:y>0.1115</cdr:y>
    </cdr:to>
    <cdr:sp>
      <cdr:nvSpPr>
        <cdr:cNvPr id="1" name="Text Box 1"/>
        <cdr:cNvSpPr txBox="1">
          <a:spLocks noChangeArrowheads="1"/>
        </cdr:cNvSpPr>
      </cdr:nvSpPr>
      <cdr:spPr>
        <a:xfrm>
          <a:off x="1981200" y="190500"/>
          <a:ext cx="8410575" cy="55245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0.07075</cdr:x>
      <cdr:y>0.1565</cdr:y>
    </cdr:from>
    <cdr:to>
      <cdr:x>0.26425</cdr:x>
      <cdr:y>0.29475</cdr:y>
    </cdr:to>
    <cdr:sp>
      <cdr:nvSpPr>
        <cdr:cNvPr id="2" name="Text Box 2"/>
        <cdr:cNvSpPr txBox="1">
          <a:spLocks noChangeArrowheads="1"/>
        </cdr:cNvSpPr>
      </cdr:nvSpPr>
      <cdr:spPr>
        <a:xfrm>
          <a:off x="895350" y="1038225"/>
          <a:ext cx="2476500" cy="92392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11</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3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0</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9</a:t>
          </a:r>
        </a:p>
      </cdr:txBody>
    </cdr:sp>
  </cdr:relSizeAnchor>
  <cdr:relSizeAnchor xmlns:cdr="http://schemas.openxmlformats.org/drawingml/2006/chartDrawing">
    <cdr:from>
      <cdr:x>0.003</cdr:x>
      <cdr:y>0.29075</cdr:y>
    </cdr:from>
    <cdr:to>
      <cdr:x>0.02825</cdr:x>
      <cdr:y>0.847</cdr:y>
    </cdr:to>
    <cdr:grpSp>
      <cdr:nvGrpSpPr>
        <cdr:cNvPr id="3" name="Group 8"/>
        <cdr:cNvGrpSpPr>
          <a:grpSpLocks/>
        </cdr:cNvGrpSpPr>
      </cdr:nvGrpSpPr>
      <cdr:grpSpPr>
        <a:xfrm>
          <a:off x="38100" y="1933575"/>
          <a:ext cx="323850" cy="37147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0.03125</cdr:y>
    </cdr:from>
    <cdr:to>
      <cdr:x>0.81575</cdr:x>
      <cdr:y>0.11325</cdr:y>
    </cdr:to>
    <cdr:sp>
      <cdr:nvSpPr>
        <cdr:cNvPr id="1" name="Text Box 1"/>
        <cdr:cNvSpPr txBox="1">
          <a:spLocks noChangeArrowheads="1"/>
        </cdr:cNvSpPr>
      </cdr:nvSpPr>
      <cdr:spPr>
        <a:xfrm>
          <a:off x="2009775" y="200025"/>
          <a:ext cx="8420100" cy="54292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0.172</cdr:y>
    </cdr:from>
    <cdr:to>
      <cdr:x>0.98625</cdr:x>
      <cdr:y>0.308</cdr:y>
    </cdr:to>
    <cdr:sp>
      <cdr:nvSpPr>
        <cdr:cNvPr id="2" name="Text Box 2"/>
        <cdr:cNvSpPr txBox="1">
          <a:spLocks noChangeArrowheads="1"/>
        </cdr:cNvSpPr>
      </cdr:nvSpPr>
      <cdr:spPr>
        <a:xfrm>
          <a:off x="10058400" y="1133475"/>
          <a:ext cx="2552700" cy="8953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11</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7
</a:t>
          </a:r>
          <a:r>
            <a:rPr lang="en-US" cap="none" sz="1100" b="0" i="0" u="none" baseline="0">
              <a:solidFill>
                <a:srgbClr val="000000"/>
              </a:solidFill>
              <a:latin typeface="HG丸ｺﾞｼｯｸM-PRO"/>
              <a:ea typeface="HG丸ｺﾞｼｯｸM-PRO"/>
              <a:cs typeface="HG丸ｺﾞｼｯｸM-PRO"/>
            </a:rPr>
            <a:t>季節調整値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3</a:t>
          </a:r>
        </a:p>
      </cdr:txBody>
    </cdr:sp>
  </cdr:relSizeAnchor>
  <cdr:relSizeAnchor xmlns:cdr="http://schemas.openxmlformats.org/drawingml/2006/chartDrawing">
    <cdr:from>
      <cdr:x>0.00375</cdr:x>
      <cdr:y>0.28825</cdr:y>
    </cdr:from>
    <cdr:to>
      <cdr:x>0.03125</cdr:x>
      <cdr:y>0.85475</cdr:y>
    </cdr:to>
    <cdr:grpSp>
      <cdr:nvGrpSpPr>
        <cdr:cNvPr id="3" name="Group 18"/>
        <cdr:cNvGrpSpPr>
          <a:grpSpLocks/>
        </cdr:cNvGrpSpPr>
      </cdr:nvGrpSpPr>
      <cdr:grpSpPr>
        <a:xfrm>
          <a:off x="47625" y="1895475"/>
          <a:ext cx="352425" cy="3733800"/>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K47"/>
  <sheetViews>
    <sheetView tabSelected="1" view="pageBreakPreview" zoomScale="70" zoomScaleNormal="70" zoomScaleSheetLayoutView="70" zoomScalePageLayoutView="0" workbookViewId="0" topLeftCell="A1">
      <selection activeCell="E30" sqref="E30:AG30"/>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5" customFormat="1" ht="14.25">
      <c r="X1" s="250" t="s">
        <v>224</v>
      </c>
      <c r="Y1" s="250"/>
      <c r="Z1" s="383">
        <v>4</v>
      </c>
      <c r="AA1" s="383"/>
      <c r="AB1" s="250" t="s">
        <v>0</v>
      </c>
      <c r="AC1" s="384">
        <v>12</v>
      </c>
      <c r="AD1" s="384"/>
      <c r="AE1" s="250" t="s">
        <v>1</v>
      </c>
      <c r="AF1" s="384">
        <v>26</v>
      </c>
      <c r="AG1" s="384"/>
      <c r="AH1" s="250" t="s">
        <v>2</v>
      </c>
      <c r="AI1" s="250"/>
      <c r="AJ1" s="250"/>
      <c r="AK1" s="250"/>
    </row>
    <row r="2" spans="24:37" s="5" customFormat="1" ht="14.25">
      <c r="X2" s="330"/>
      <c r="Y2" s="330"/>
      <c r="Z2" s="331"/>
      <c r="AA2" s="331"/>
      <c r="AB2" s="330"/>
      <c r="AC2" s="331"/>
      <c r="AD2" s="331"/>
      <c r="AE2" s="330"/>
      <c r="AF2" s="331"/>
      <c r="AG2" s="331"/>
      <c r="AH2" s="330"/>
      <c r="AI2" s="330"/>
      <c r="AJ2" s="330"/>
      <c r="AK2" s="330"/>
    </row>
    <row r="3" spans="24:37" s="5" customFormat="1" ht="14.25">
      <c r="X3" s="330"/>
      <c r="Y3" s="330"/>
      <c r="Z3" s="331"/>
      <c r="AA3" s="331"/>
      <c r="AB3" s="330"/>
      <c r="AC3" s="331"/>
      <c r="AD3" s="331"/>
      <c r="AE3" s="330"/>
      <c r="AF3" s="331"/>
      <c r="AG3" s="331"/>
      <c r="AH3" s="330"/>
      <c r="AI3" s="330"/>
      <c r="AJ3" s="330"/>
      <c r="AK3" s="330"/>
    </row>
    <row r="4" ht="4.5" customHeight="1"/>
    <row r="5" spans="1:37" ht="30.75">
      <c r="A5" s="385" t="s">
        <v>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row>
    <row r="6" spans="1:37" s="5" customFormat="1" ht="20.25">
      <c r="A6" s="262"/>
      <c r="B6" s="4"/>
      <c r="C6" s="4"/>
      <c r="D6" s="4"/>
      <c r="E6" s="4"/>
      <c r="F6" s="4"/>
      <c r="G6" s="4"/>
      <c r="H6" s="4"/>
      <c r="I6" s="4"/>
      <c r="J6" s="4"/>
      <c r="K6" s="4"/>
      <c r="M6" s="4" t="s">
        <v>225</v>
      </c>
      <c r="N6" s="4"/>
      <c r="O6" s="4"/>
      <c r="P6" s="386">
        <f>YEAR(DATE(Z1+2018,AC1-1,1))-2018</f>
        <v>4</v>
      </c>
      <c r="Q6" s="386"/>
      <c r="R6" s="386"/>
      <c r="S6" s="262" t="s">
        <v>0</v>
      </c>
      <c r="T6" s="4"/>
      <c r="U6" s="386">
        <f>MONTH(DATE(Z1+2018,AC1-1,1))</f>
        <v>11</v>
      </c>
      <c r="V6" s="386"/>
      <c r="W6" s="386"/>
      <c r="X6" s="262" t="s">
        <v>4</v>
      </c>
      <c r="Z6" s="4"/>
      <c r="AB6" s="4"/>
      <c r="AC6" s="4"/>
      <c r="AD6" s="4"/>
      <c r="AE6" s="4"/>
      <c r="AF6" s="4"/>
      <c r="AG6" s="4"/>
      <c r="AH6" s="4"/>
      <c r="AI6" s="4"/>
      <c r="AJ6" s="4"/>
      <c r="AK6" s="4"/>
    </row>
    <row r="7" spans="1:37" s="5" customFormat="1" ht="20.25">
      <c r="A7" s="262"/>
      <c r="B7" s="4"/>
      <c r="C7" s="4"/>
      <c r="D7" s="4"/>
      <c r="E7" s="4"/>
      <c r="F7" s="4"/>
      <c r="G7" s="4"/>
      <c r="H7" s="4"/>
      <c r="I7" s="4"/>
      <c r="J7" s="4"/>
      <c r="K7" s="4"/>
      <c r="M7" s="4"/>
      <c r="N7" s="4"/>
      <c r="O7" s="4"/>
      <c r="P7" s="4"/>
      <c r="Q7" s="4"/>
      <c r="R7" s="4"/>
      <c r="S7" s="262"/>
      <c r="T7" s="4"/>
      <c r="U7" s="4"/>
      <c r="V7" s="4"/>
      <c r="W7" s="4"/>
      <c r="X7" s="262"/>
      <c r="Z7" s="4"/>
      <c r="AB7" s="4"/>
      <c r="AC7" s="4"/>
      <c r="AD7" s="4"/>
      <c r="AE7" s="4"/>
      <c r="AF7" s="4"/>
      <c r="AG7" s="4"/>
      <c r="AH7" s="4"/>
      <c r="AI7" s="4"/>
      <c r="AJ7" s="4"/>
      <c r="AK7" s="4"/>
    </row>
    <row r="8" spans="1:37" s="5" customFormat="1" ht="20.25">
      <c r="A8" s="262"/>
      <c r="B8" s="4"/>
      <c r="C8" s="4"/>
      <c r="D8" s="4"/>
      <c r="E8" s="4"/>
      <c r="F8" s="4"/>
      <c r="G8" s="4"/>
      <c r="H8" s="4"/>
      <c r="I8" s="4"/>
      <c r="J8" s="4"/>
      <c r="K8" s="4"/>
      <c r="M8" s="4"/>
      <c r="N8" s="4"/>
      <c r="O8" s="4"/>
      <c r="P8" s="4"/>
      <c r="Q8" s="4"/>
      <c r="R8" s="4"/>
      <c r="S8" s="262"/>
      <c r="T8" s="4"/>
      <c r="U8" s="4"/>
      <c r="V8" s="4"/>
      <c r="W8" s="4"/>
      <c r="X8" s="262"/>
      <c r="Z8" s="4"/>
      <c r="AB8" s="4"/>
      <c r="AC8" s="4"/>
      <c r="AD8" s="4"/>
      <c r="AE8" s="4"/>
      <c r="AF8" s="4"/>
      <c r="AG8" s="4"/>
      <c r="AH8" s="4"/>
      <c r="AI8" s="4"/>
      <c r="AJ8" s="4"/>
      <c r="AK8" s="4"/>
    </row>
    <row r="9" ht="4.5" customHeight="1"/>
    <row r="11" spans="21:34" ht="13.5">
      <c r="U11" s="263" t="s">
        <v>226</v>
      </c>
      <c r="V11" s="263"/>
      <c r="W11" s="263"/>
      <c r="X11" s="263"/>
      <c r="Y11" s="263"/>
      <c r="Z11" s="263"/>
      <c r="AA11" s="263"/>
      <c r="AB11" s="263"/>
      <c r="AC11" s="263"/>
      <c r="AD11" s="263"/>
      <c r="AE11" s="263"/>
      <c r="AF11" s="263"/>
      <c r="AG11" s="263"/>
      <c r="AH11" s="263"/>
    </row>
    <row r="12" spans="21:34" ht="13.5">
      <c r="U12" s="263"/>
      <c r="V12" s="263"/>
      <c r="W12" s="374" t="s">
        <v>330</v>
      </c>
      <c r="X12" s="263"/>
      <c r="Y12" s="263"/>
      <c r="Z12" s="263"/>
      <c r="AA12" s="264"/>
      <c r="AB12" s="263"/>
      <c r="AC12" s="263"/>
      <c r="AD12" s="263"/>
      <c r="AE12" s="263"/>
      <c r="AF12" s="263"/>
      <c r="AG12" s="263"/>
      <c r="AH12" s="263"/>
    </row>
    <row r="13" spans="21:34" ht="13.5">
      <c r="U13" s="263"/>
      <c r="V13" s="263"/>
      <c r="W13" s="263" t="s">
        <v>271</v>
      </c>
      <c r="X13" s="263"/>
      <c r="Y13" s="263"/>
      <c r="Z13" s="263"/>
      <c r="AA13" s="264"/>
      <c r="AB13" s="263"/>
      <c r="AC13" s="263"/>
      <c r="AD13" s="263"/>
      <c r="AE13" s="263"/>
      <c r="AF13" s="263"/>
      <c r="AG13" s="263"/>
      <c r="AH13" s="263"/>
    </row>
    <row r="14" spans="21:34" ht="13.5">
      <c r="U14" s="263"/>
      <c r="V14" s="263"/>
      <c r="W14" s="263" t="s">
        <v>5</v>
      </c>
      <c r="X14" s="263"/>
      <c r="Y14" s="263"/>
      <c r="Z14" s="263"/>
      <c r="AA14" s="263"/>
      <c r="AB14" s="263"/>
      <c r="AC14" s="263"/>
      <c r="AD14" s="263"/>
      <c r="AE14" s="263"/>
      <c r="AF14" s="263"/>
      <c r="AG14" s="263"/>
      <c r="AH14" s="263"/>
    </row>
    <row r="15" spans="21:34" ht="13.5">
      <c r="U15" s="263"/>
      <c r="V15" s="263"/>
      <c r="W15" s="263" t="s">
        <v>6</v>
      </c>
      <c r="X15" s="263"/>
      <c r="Y15" s="263"/>
      <c r="Z15" s="263"/>
      <c r="AA15" s="263"/>
      <c r="AB15" s="263"/>
      <c r="AC15" s="263"/>
      <c r="AD15" s="263"/>
      <c r="AE15" s="263"/>
      <c r="AF15" s="263"/>
      <c r="AG15" s="263"/>
      <c r="AH15" s="263"/>
    </row>
    <row r="16" spans="21:34" ht="13.5">
      <c r="U16" s="374" t="s">
        <v>328</v>
      </c>
      <c r="V16" s="263"/>
      <c r="W16" s="263"/>
      <c r="X16" s="263"/>
      <c r="Y16" s="263"/>
      <c r="Z16" s="263"/>
      <c r="AA16" s="263"/>
      <c r="AB16" s="263"/>
      <c r="AC16" s="263"/>
      <c r="AD16" s="263"/>
      <c r="AE16" s="263"/>
      <c r="AF16" s="263"/>
      <c r="AG16" s="263"/>
      <c r="AH16" s="263"/>
    </row>
    <row r="17" spans="21:34" ht="13.5">
      <c r="U17" s="263"/>
      <c r="V17" s="263"/>
      <c r="W17" s="263"/>
      <c r="X17" s="263"/>
      <c r="Y17" s="263"/>
      <c r="Z17" s="263"/>
      <c r="AA17" s="263"/>
      <c r="AB17" s="263"/>
      <c r="AC17" s="263"/>
      <c r="AD17" s="263"/>
      <c r="AE17" s="263"/>
      <c r="AF17" s="263"/>
      <c r="AG17" s="263"/>
      <c r="AH17" s="263"/>
    </row>
    <row r="21" ht="19.5" customHeight="1">
      <c r="A21" s="3" t="s">
        <v>196</v>
      </c>
    </row>
    <row r="22" ht="5.25" customHeight="1">
      <c r="A22" s="3"/>
    </row>
    <row r="23" ht="7.5" customHeight="1"/>
    <row r="24" spans="4:33" ht="33" customHeight="1">
      <c r="D24" s="151" t="s">
        <v>193</v>
      </c>
      <c r="E24" s="379" t="s">
        <v>335</v>
      </c>
      <c r="F24" s="380"/>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row>
    <row r="25" ht="3.75" customHeight="1"/>
    <row r="26" spans="4:33" ht="51.75" customHeight="1">
      <c r="D26" s="151" t="s">
        <v>193</v>
      </c>
      <c r="E26" s="379" t="s">
        <v>336</v>
      </c>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row>
    <row r="27" spans="4:33" ht="2.25" customHeight="1">
      <c r="D27" s="151"/>
      <c r="E27" s="377"/>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row>
    <row r="28" spans="4:33" ht="55.5" customHeight="1">
      <c r="D28" s="151" t="s">
        <v>193</v>
      </c>
      <c r="E28" s="379" t="s">
        <v>337</v>
      </c>
      <c r="F28" s="380"/>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row>
    <row r="29" spans="4:33" ht="2.25" customHeight="1">
      <c r="D29" s="151"/>
      <c r="E29" s="377"/>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row>
    <row r="30" spans="4:33" ht="43.5" customHeight="1">
      <c r="D30" s="151" t="s">
        <v>193</v>
      </c>
      <c r="E30" s="379" t="s">
        <v>338</v>
      </c>
      <c r="F30" s="380"/>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row>
    <row r="31" spans="4:33" ht="4.5" customHeight="1">
      <c r="D31" s="332"/>
      <c r="E31" s="333" t="s">
        <v>219</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row>
    <row r="32" ht="6" customHeight="1"/>
    <row r="36" ht="9" customHeight="1"/>
    <row r="37" ht="24" customHeight="1">
      <c r="A37" s="3" t="s">
        <v>7</v>
      </c>
    </row>
    <row r="38" ht="17.25">
      <c r="A38" s="3"/>
    </row>
    <row r="39" ht="5.25" customHeight="1">
      <c r="A39" s="3"/>
    </row>
    <row r="40" ht="7.5" customHeight="1"/>
    <row r="41" spans="4:26" ht="17.25" customHeight="1">
      <c r="D41" s="1" t="s">
        <v>8</v>
      </c>
      <c r="I41" s="381">
        <f>ABS('過不足率状況'!K29)</f>
        <v>1.3</v>
      </c>
      <c r="J41" s="381"/>
      <c r="K41" s="382"/>
      <c r="L41" s="1" t="str">
        <f>IF('過不足率状況'!K29&gt;0,"%の不足。",IF('過不足率状況'!K29&lt;0,"%の過剰。","%の均衡。"))</f>
        <v>%の不足。</v>
      </c>
      <c r="S41" s="280"/>
      <c r="T41" s="280"/>
      <c r="U41" s="280"/>
      <c r="V41" s="228"/>
      <c r="W41" s="228"/>
      <c r="X41" s="5"/>
      <c r="Z41" s="280"/>
    </row>
    <row r="42" spans="8:33" ht="13.5" customHeight="1">
      <c r="H42" s="151" t="s">
        <v>193</v>
      </c>
      <c r="I42" s="376" t="str">
        <f>"８職種全体で"&amp;TEXT(I41,"0.0")&amp;SUBSTITUTE(L41,"。","")&amp;"となった。"</f>
        <v>８職種全体で1.3%の不足となった。</v>
      </c>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row>
    <row r="43" spans="8:33" ht="30.75" customHeight="1">
      <c r="H43" s="151"/>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row>
    <row r="44" ht="9" customHeight="1"/>
    <row r="45" spans="4:25" ht="17.25" customHeight="1">
      <c r="D45" s="1" t="s">
        <v>10</v>
      </c>
      <c r="I45" s="381">
        <f>ABS('過不足率状況'!K26)</f>
        <v>1.7</v>
      </c>
      <c r="J45" s="381"/>
      <c r="K45" s="382"/>
      <c r="L45" s="1" t="str">
        <f>IF('過不足率状況'!K26&gt;0,"%の不足。",IF('過不足率状況'!K26&lt;0,"%の過剰。","%の均衡。"))</f>
        <v>%の不足。</v>
      </c>
      <c r="V45" s="228"/>
      <c r="W45" s="228"/>
      <c r="X45" s="5"/>
      <c r="Y45" s="281"/>
    </row>
    <row r="46" spans="8:33" ht="13.5">
      <c r="H46" s="151" t="s">
        <v>193</v>
      </c>
      <c r="I46" s="376" t="str">
        <f>"６職種全体で"&amp;TEXT(I45,"0.0")&amp;SUBSTITUTE(L45,"。","")&amp;"となった。"</f>
        <v>６職種全体で1.7%の不足となった。</v>
      </c>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row>
    <row r="47" spans="8:33" ht="30.75" customHeight="1">
      <c r="H47" s="151"/>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row>
    <row r="48" ht="6" customHeight="1"/>
    <row r="52" ht="16.5" customHeight="1"/>
    <row r="53" ht="16.5" customHeight="1"/>
    <row r="54" ht="16.5" customHeight="1"/>
  </sheetData>
  <sheetProtection/>
  <mergeCells count="18">
    <mergeCell ref="E24:AG24"/>
    <mergeCell ref="E26:AG26"/>
    <mergeCell ref="Z1:AA1"/>
    <mergeCell ref="AC1:AD1"/>
    <mergeCell ref="AF1:AG1"/>
    <mergeCell ref="A5:AK5"/>
    <mergeCell ref="P6:R6"/>
    <mergeCell ref="U6:W6"/>
    <mergeCell ref="I47:AG47"/>
    <mergeCell ref="I43:AG43"/>
    <mergeCell ref="E29:AG29"/>
    <mergeCell ref="E27:AG27"/>
    <mergeCell ref="E28:AG28"/>
    <mergeCell ref="E30:AG30"/>
    <mergeCell ref="I41:K41"/>
    <mergeCell ref="I42:AG42"/>
    <mergeCell ref="I45:K45"/>
    <mergeCell ref="I46:AG46"/>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8" tint="0.7999799847602844"/>
  </sheetPr>
  <dimension ref="A4:AJ28"/>
  <sheetViews>
    <sheetView view="pageBreakPreview" zoomScale="60" zoomScalePageLayoutView="0" workbookViewId="0" topLeftCell="A1">
      <selection activeCell="AG49" sqref="AG49"/>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2" customFormat="1" ht="12.75"/>
    <row r="3" s="12" customFormat="1" ht="12.75"/>
    <row r="4" spans="1:28" ht="13.5">
      <c r="A4" s="1" t="s">
        <v>143</v>
      </c>
      <c r="K4" s="1" t="s">
        <v>223</v>
      </c>
      <c r="M4" s="612">
        <v>4</v>
      </c>
      <c r="N4" s="612"/>
      <c r="O4" s="1" t="s">
        <v>144</v>
      </c>
      <c r="W4" s="344"/>
      <c r="X4" s="52"/>
      <c r="Y4" s="613">
        <v>0.5833333333333334</v>
      </c>
      <c r="Z4" s="613"/>
      <c r="AA4" s="613"/>
      <c r="AB4" s="345" t="s">
        <v>145</v>
      </c>
    </row>
    <row r="6" spans="3:36" s="16" customFormat="1" ht="17.25" customHeight="1" thickBot="1">
      <c r="C6" s="17"/>
      <c r="D6" s="18"/>
      <c r="E6" s="18"/>
      <c r="F6" s="18"/>
      <c r="G6" s="18"/>
      <c r="H6" s="18"/>
      <c r="I6" s="18"/>
      <c r="J6" s="19"/>
      <c r="K6" s="614" t="s">
        <v>146</v>
      </c>
      <c r="L6" s="615"/>
      <c r="M6" s="615"/>
      <c r="N6" s="615"/>
      <c r="O6" s="615"/>
      <c r="P6" s="615"/>
      <c r="Q6" s="615"/>
      <c r="R6" s="615"/>
      <c r="S6" s="616"/>
      <c r="T6" s="17"/>
      <c r="U6" s="18"/>
      <c r="V6" s="18"/>
      <c r="W6" s="18"/>
      <c r="X6" s="18"/>
      <c r="Y6" s="18"/>
      <c r="Z6" s="18"/>
      <c r="AA6" s="19"/>
      <c r="AB6" s="614" t="s">
        <v>146</v>
      </c>
      <c r="AC6" s="615"/>
      <c r="AD6" s="615"/>
      <c r="AE6" s="615"/>
      <c r="AF6" s="615"/>
      <c r="AG6" s="615"/>
      <c r="AH6" s="615"/>
      <c r="AI6" s="615"/>
      <c r="AJ6" s="616"/>
    </row>
    <row r="7" spans="3:36" s="16" customFormat="1" ht="17.25" customHeight="1" thickTop="1">
      <c r="C7" s="239" t="s">
        <v>223</v>
      </c>
      <c r="E7" s="617">
        <v>4</v>
      </c>
      <c r="F7" s="617"/>
      <c r="G7" s="16" t="s">
        <v>0</v>
      </c>
      <c r="H7" s="16">
        <v>3</v>
      </c>
      <c r="I7" s="618" t="s">
        <v>147</v>
      </c>
      <c r="J7" s="619"/>
      <c r="K7" s="620">
        <v>4</v>
      </c>
      <c r="L7" s="617"/>
      <c r="M7" s="16" t="s">
        <v>1</v>
      </c>
      <c r="N7" s="617">
        <v>25</v>
      </c>
      <c r="O7" s="617"/>
      <c r="P7" s="16" t="s">
        <v>148</v>
      </c>
      <c r="Q7" s="16" t="s">
        <v>149</v>
      </c>
      <c r="R7" s="240">
        <f aca="true" t="shared" si="0" ref="R7:R12">DATE(2022,K7,N7)</f>
        <v>44676</v>
      </c>
      <c r="S7" s="241" t="s">
        <v>150</v>
      </c>
      <c r="T7" s="239" t="s">
        <v>223</v>
      </c>
      <c r="V7" s="617">
        <v>4</v>
      </c>
      <c r="W7" s="617"/>
      <c r="X7" s="16" t="s">
        <v>0</v>
      </c>
      <c r="Y7" s="16">
        <v>9</v>
      </c>
      <c r="Z7" s="618" t="s">
        <v>147</v>
      </c>
      <c r="AA7" s="619"/>
      <c r="AB7" s="620">
        <v>10</v>
      </c>
      <c r="AC7" s="617"/>
      <c r="AD7" s="16" t="s">
        <v>1</v>
      </c>
      <c r="AE7" s="617">
        <v>25</v>
      </c>
      <c r="AF7" s="617"/>
      <c r="AG7" s="16" t="s">
        <v>148</v>
      </c>
      <c r="AH7" s="16" t="s">
        <v>149</v>
      </c>
      <c r="AI7" s="240">
        <f>DATE(2022,AB7,AE7)</f>
        <v>44859</v>
      </c>
      <c r="AJ7" s="241" t="s">
        <v>150</v>
      </c>
    </row>
    <row r="8" spans="3:36" s="16" customFormat="1" ht="17.25" customHeight="1">
      <c r="C8" s="239" t="s">
        <v>223</v>
      </c>
      <c r="E8" s="621">
        <v>4</v>
      </c>
      <c r="F8" s="621"/>
      <c r="G8" s="16" t="s">
        <v>0</v>
      </c>
      <c r="H8" s="16">
        <v>4</v>
      </c>
      <c r="I8" s="503" t="s">
        <v>147</v>
      </c>
      <c r="J8" s="622"/>
      <c r="K8" s="623">
        <v>5</v>
      </c>
      <c r="L8" s="621"/>
      <c r="M8" s="16" t="s">
        <v>1</v>
      </c>
      <c r="N8" s="621">
        <v>25</v>
      </c>
      <c r="O8" s="621"/>
      <c r="P8" s="16" t="s">
        <v>148</v>
      </c>
      <c r="Q8" s="16" t="s">
        <v>149</v>
      </c>
      <c r="R8" s="240">
        <f t="shared" si="0"/>
        <v>44706</v>
      </c>
      <c r="S8" s="241" t="s">
        <v>150</v>
      </c>
      <c r="T8" s="239" t="s">
        <v>223</v>
      </c>
      <c r="V8" s="621">
        <v>4</v>
      </c>
      <c r="W8" s="621"/>
      <c r="X8" s="16" t="s">
        <v>0</v>
      </c>
      <c r="Y8" s="16">
        <v>10</v>
      </c>
      <c r="Z8" s="503" t="s">
        <v>147</v>
      </c>
      <c r="AA8" s="622"/>
      <c r="AB8" s="623">
        <v>11</v>
      </c>
      <c r="AC8" s="621"/>
      <c r="AD8" s="16" t="s">
        <v>1</v>
      </c>
      <c r="AE8" s="621">
        <v>25</v>
      </c>
      <c r="AF8" s="621"/>
      <c r="AG8" s="16" t="s">
        <v>148</v>
      </c>
      <c r="AH8" s="16" t="s">
        <v>149</v>
      </c>
      <c r="AI8" s="240">
        <f>DATE(2022,AB8,AE8)</f>
        <v>44890</v>
      </c>
      <c r="AJ8" s="241" t="s">
        <v>150</v>
      </c>
    </row>
    <row r="9" spans="3:36" s="16" customFormat="1" ht="17.25" customHeight="1">
      <c r="C9" s="239" t="s">
        <v>223</v>
      </c>
      <c r="E9" s="621">
        <v>4</v>
      </c>
      <c r="F9" s="621"/>
      <c r="G9" s="16" t="s">
        <v>0</v>
      </c>
      <c r="H9" s="16">
        <v>5</v>
      </c>
      <c r="I9" s="503" t="s">
        <v>147</v>
      </c>
      <c r="J9" s="622"/>
      <c r="K9" s="623">
        <v>6</v>
      </c>
      <c r="L9" s="621"/>
      <c r="M9" s="16" t="s">
        <v>1</v>
      </c>
      <c r="N9" s="621">
        <v>27</v>
      </c>
      <c r="O9" s="621"/>
      <c r="P9" s="16" t="s">
        <v>148</v>
      </c>
      <c r="Q9" s="16" t="s">
        <v>149</v>
      </c>
      <c r="R9" s="240">
        <f t="shared" si="0"/>
        <v>44739</v>
      </c>
      <c r="S9" s="241" t="s">
        <v>150</v>
      </c>
      <c r="T9" s="239" t="s">
        <v>223</v>
      </c>
      <c r="V9" s="621">
        <v>4</v>
      </c>
      <c r="W9" s="621"/>
      <c r="X9" s="16" t="s">
        <v>0</v>
      </c>
      <c r="Y9" s="16">
        <v>11</v>
      </c>
      <c r="Z9" s="503" t="s">
        <v>147</v>
      </c>
      <c r="AA9" s="622"/>
      <c r="AB9" s="623">
        <v>12</v>
      </c>
      <c r="AC9" s="621"/>
      <c r="AD9" s="16" t="s">
        <v>1</v>
      </c>
      <c r="AE9" s="621">
        <v>26</v>
      </c>
      <c r="AF9" s="621"/>
      <c r="AG9" s="16" t="s">
        <v>148</v>
      </c>
      <c r="AH9" s="16" t="s">
        <v>149</v>
      </c>
      <c r="AI9" s="240">
        <f>DATE(2022,AB9,AE9)</f>
        <v>44921</v>
      </c>
      <c r="AJ9" s="241" t="s">
        <v>150</v>
      </c>
    </row>
    <row r="10" spans="3:36" s="16" customFormat="1" ht="17.25" customHeight="1">
      <c r="C10" s="239" t="s">
        <v>223</v>
      </c>
      <c r="E10" s="621">
        <v>4</v>
      </c>
      <c r="F10" s="621"/>
      <c r="G10" s="16" t="s">
        <v>0</v>
      </c>
      <c r="H10" s="16">
        <v>6</v>
      </c>
      <c r="I10" s="503" t="s">
        <v>147</v>
      </c>
      <c r="J10" s="622"/>
      <c r="K10" s="623">
        <v>7</v>
      </c>
      <c r="L10" s="621"/>
      <c r="M10" s="16" t="s">
        <v>1</v>
      </c>
      <c r="N10" s="621">
        <v>25</v>
      </c>
      <c r="O10" s="621"/>
      <c r="P10" s="16" t="s">
        <v>148</v>
      </c>
      <c r="Q10" s="16" t="s">
        <v>149</v>
      </c>
      <c r="R10" s="240">
        <f t="shared" si="0"/>
        <v>44767</v>
      </c>
      <c r="S10" s="241" t="s">
        <v>150</v>
      </c>
      <c r="T10" s="239" t="s">
        <v>223</v>
      </c>
      <c r="V10" s="621">
        <v>4</v>
      </c>
      <c r="W10" s="621"/>
      <c r="X10" s="16" t="s">
        <v>0</v>
      </c>
      <c r="Y10" s="16">
        <v>12</v>
      </c>
      <c r="Z10" s="503" t="s">
        <v>147</v>
      </c>
      <c r="AA10" s="622"/>
      <c r="AB10" s="623">
        <v>1</v>
      </c>
      <c r="AC10" s="621"/>
      <c r="AD10" s="16" t="s">
        <v>1</v>
      </c>
      <c r="AE10" s="621">
        <v>25</v>
      </c>
      <c r="AF10" s="621"/>
      <c r="AG10" s="16" t="s">
        <v>148</v>
      </c>
      <c r="AH10" s="16" t="s">
        <v>149</v>
      </c>
      <c r="AI10" s="240">
        <f>DATE(2022,AB10,AE10)</f>
        <v>44586</v>
      </c>
      <c r="AJ10" s="241" t="s">
        <v>150</v>
      </c>
    </row>
    <row r="11" spans="3:36" s="16" customFormat="1" ht="17.25" customHeight="1">
      <c r="C11" s="239" t="s">
        <v>223</v>
      </c>
      <c r="E11" s="621">
        <v>4</v>
      </c>
      <c r="F11" s="621"/>
      <c r="G11" s="16" t="s">
        <v>0</v>
      </c>
      <c r="H11" s="16">
        <v>7</v>
      </c>
      <c r="I11" s="503" t="s">
        <v>147</v>
      </c>
      <c r="J11" s="622"/>
      <c r="K11" s="623">
        <v>8</v>
      </c>
      <c r="L11" s="621"/>
      <c r="M11" s="16" t="s">
        <v>1</v>
      </c>
      <c r="N11" s="621">
        <v>25</v>
      </c>
      <c r="O11" s="621"/>
      <c r="P11" s="16" t="s">
        <v>148</v>
      </c>
      <c r="Q11" s="16" t="s">
        <v>149</v>
      </c>
      <c r="R11" s="240">
        <f t="shared" si="0"/>
        <v>44798</v>
      </c>
      <c r="S11" s="241" t="s">
        <v>150</v>
      </c>
      <c r="T11" s="239" t="s">
        <v>223</v>
      </c>
      <c r="V11" s="621">
        <v>5</v>
      </c>
      <c r="W11" s="621"/>
      <c r="X11" s="16" t="s">
        <v>0</v>
      </c>
      <c r="Y11" s="16">
        <v>1</v>
      </c>
      <c r="Z11" s="503" t="s">
        <v>147</v>
      </c>
      <c r="AA11" s="622"/>
      <c r="AB11" s="623">
        <v>2</v>
      </c>
      <c r="AC11" s="621"/>
      <c r="AD11" s="16" t="s">
        <v>1</v>
      </c>
      <c r="AE11" s="621">
        <v>27</v>
      </c>
      <c r="AF11" s="621"/>
      <c r="AG11" s="16" t="s">
        <v>148</v>
      </c>
      <c r="AH11" s="16" t="s">
        <v>149</v>
      </c>
      <c r="AI11" s="240">
        <f>DATE(2023,AB11,AE11)</f>
        <v>44984</v>
      </c>
      <c r="AJ11" s="241" t="s">
        <v>150</v>
      </c>
    </row>
    <row r="12" spans="3:36" s="16" customFormat="1" ht="17.25" customHeight="1">
      <c r="C12" s="242" t="s">
        <v>223</v>
      </c>
      <c r="D12" s="20"/>
      <c r="E12" s="624">
        <v>4</v>
      </c>
      <c r="F12" s="624"/>
      <c r="G12" s="20" t="s">
        <v>0</v>
      </c>
      <c r="H12" s="20">
        <v>8</v>
      </c>
      <c r="I12" s="557" t="s">
        <v>147</v>
      </c>
      <c r="J12" s="625"/>
      <c r="K12" s="626">
        <v>9</v>
      </c>
      <c r="L12" s="624"/>
      <c r="M12" s="20" t="s">
        <v>1</v>
      </c>
      <c r="N12" s="624">
        <v>26</v>
      </c>
      <c r="O12" s="624"/>
      <c r="P12" s="20" t="s">
        <v>148</v>
      </c>
      <c r="Q12" s="20" t="s">
        <v>149</v>
      </c>
      <c r="R12" s="243">
        <f t="shared" si="0"/>
        <v>44830</v>
      </c>
      <c r="S12" s="244" t="s">
        <v>150</v>
      </c>
      <c r="T12" s="242" t="s">
        <v>223</v>
      </c>
      <c r="U12" s="20"/>
      <c r="V12" s="624">
        <v>5</v>
      </c>
      <c r="W12" s="624"/>
      <c r="X12" s="20" t="s">
        <v>0</v>
      </c>
      <c r="Y12" s="20">
        <v>2</v>
      </c>
      <c r="Z12" s="557" t="s">
        <v>147</v>
      </c>
      <c r="AA12" s="625"/>
      <c r="AB12" s="626">
        <v>3</v>
      </c>
      <c r="AC12" s="624"/>
      <c r="AD12" s="20" t="s">
        <v>1</v>
      </c>
      <c r="AE12" s="624">
        <v>27</v>
      </c>
      <c r="AF12" s="624"/>
      <c r="AG12" s="20" t="s">
        <v>148</v>
      </c>
      <c r="AH12" s="20" t="s">
        <v>149</v>
      </c>
      <c r="AI12" s="243">
        <f>DATE(2023,AB12,AE12)</f>
        <v>45012</v>
      </c>
      <c r="AJ12" s="244" t="s">
        <v>150</v>
      </c>
    </row>
    <row r="13" ht="13.5">
      <c r="C13" s="229" t="s">
        <v>151</v>
      </c>
    </row>
    <row r="19" spans="3:30" ht="17.25" customHeight="1" thickBot="1">
      <c r="C19" s="17" t="s">
        <v>152</v>
      </c>
      <c r="D19" s="10"/>
      <c r="E19" s="10"/>
      <c r="F19" s="10"/>
      <c r="G19" s="10"/>
      <c r="H19" s="627">
        <v>1487</v>
      </c>
      <c r="I19" s="627"/>
      <c r="J19" s="627"/>
      <c r="K19" s="627"/>
      <c r="L19" s="627"/>
      <c r="M19" s="627"/>
      <c r="N19" s="18" t="s">
        <v>153</v>
      </c>
      <c r="O19" s="10"/>
      <c r="P19" s="15"/>
      <c r="Q19" s="18" t="s">
        <v>154</v>
      </c>
      <c r="R19" s="10"/>
      <c r="S19" s="10"/>
      <c r="T19" s="10"/>
      <c r="U19" s="354"/>
      <c r="V19" s="627">
        <v>10176</v>
      </c>
      <c r="W19" s="627"/>
      <c r="X19" s="627"/>
      <c r="Y19" s="627"/>
      <c r="Z19" s="627"/>
      <c r="AA19" s="627"/>
      <c r="AB19" s="18" t="s">
        <v>155</v>
      </c>
      <c r="AC19" s="10"/>
      <c r="AD19" s="15"/>
    </row>
    <row r="20" spans="3:30" ht="17.25" customHeight="1" thickBot="1" thickTop="1">
      <c r="C20" s="63" t="s">
        <v>156</v>
      </c>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8"/>
    </row>
    <row r="21" spans="3:30" ht="17.25" customHeight="1" thickTop="1">
      <c r="C21" s="64" t="s">
        <v>15</v>
      </c>
      <c r="D21" s="21"/>
      <c r="E21" s="21"/>
      <c r="F21" s="21"/>
      <c r="G21" s="21"/>
      <c r="H21" s="21"/>
      <c r="I21" s="628">
        <v>2076</v>
      </c>
      <c r="J21" s="628"/>
      <c r="K21" s="628"/>
      <c r="L21" s="628"/>
      <c r="M21" s="628"/>
      <c r="N21" s="628"/>
      <c r="O21" s="66" t="s">
        <v>157</v>
      </c>
      <c r="P21" s="23"/>
      <c r="Q21" s="66" t="s">
        <v>17</v>
      </c>
      <c r="R21" s="21"/>
      <c r="S21" s="21"/>
      <c r="T21" s="21"/>
      <c r="U21" s="21"/>
      <c r="V21" s="21"/>
      <c r="W21" s="21"/>
      <c r="X21" s="628">
        <v>3493</v>
      </c>
      <c r="Y21" s="628"/>
      <c r="Z21" s="628"/>
      <c r="AA21" s="628"/>
      <c r="AB21" s="628"/>
      <c r="AC21" s="66" t="s">
        <v>157</v>
      </c>
      <c r="AD21" s="25"/>
    </row>
    <row r="22" spans="3:30" ht="17.25" customHeight="1">
      <c r="C22" s="65" t="s">
        <v>158</v>
      </c>
      <c r="D22" s="22"/>
      <c r="E22" s="22"/>
      <c r="F22" s="22"/>
      <c r="G22" s="22"/>
      <c r="H22" s="22"/>
      <c r="I22" s="629">
        <v>867</v>
      </c>
      <c r="J22" s="629"/>
      <c r="K22" s="629"/>
      <c r="L22" s="629"/>
      <c r="M22" s="629"/>
      <c r="N22" s="629"/>
      <c r="O22" s="67" t="s">
        <v>157</v>
      </c>
      <c r="P22" s="24"/>
      <c r="Q22" s="67" t="s">
        <v>19</v>
      </c>
      <c r="R22" s="22"/>
      <c r="S22" s="22"/>
      <c r="T22" s="22"/>
      <c r="U22" s="22"/>
      <c r="V22" s="22"/>
      <c r="W22" s="22"/>
      <c r="X22" s="629">
        <v>7160</v>
      </c>
      <c r="Y22" s="629"/>
      <c r="Z22" s="629"/>
      <c r="AA22" s="629"/>
      <c r="AB22" s="629"/>
      <c r="AC22" s="67" t="s">
        <v>157</v>
      </c>
      <c r="AD22" s="26"/>
    </row>
    <row r="23" spans="3:30" ht="17.25" customHeight="1">
      <c r="C23" s="65" t="s">
        <v>20</v>
      </c>
      <c r="D23" s="22"/>
      <c r="E23" s="22"/>
      <c r="F23" s="22"/>
      <c r="G23" s="22"/>
      <c r="H23" s="22"/>
      <c r="I23" s="629">
        <v>1134</v>
      </c>
      <c r="J23" s="629"/>
      <c r="K23" s="629"/>
      <c r="L23" s="629"/>
      <c r="M23" s="629"/>
      <c r="N23" s="629"/>
      <c r="O23" s="67" t="s">
        <v>157</v>
      </c>
      <c r="P23" s="24"/>
      <c r="Q23" s="67" t="s">
        <v>21</v>
      </c>
      <c r="R23" s="22"/>
      <c r="S23" s="22"/>
      <c r="T23" s="22"/>
      <c r="U23" s="22"/>
      <c r="V23" s="22"/>
      <c r="W23" s="22"/>
      <c r="X23" s="629">
        <v>2671</v>
      </c>
      <c r="Y23" s="629"/>
      <c r="Z23" s="629"/>
      <c r="AA23" s="629"/>
      <c r="AB23" s="629"/>
      <c r="AC23" s="67" t="s">
        <v>157</v>
      </c>
      <c r="AD23" s="26"/>
    </row>
    <row r="24" spans="3:30" ht="17.25" customHeight="1">
      <c r="C24" s="65" t="s">
        <v>159</v>
      </c>
      <c r="D24" s="22"/>
      <c r="E24" s="22"/>
      <c r="F24" s="22"/>
      <c r="G24" s="22"/>
      <c r="H24" s="22"/>
      <c r="I24" s="629">
        <v>7800</v>
      </c>
      <c r="J24" s="629"/>
      <c r="K24" s="629"/>
      <c r="L24" s="629"/>
      <c r="M24" s="629"/>
      <c r="N24" s="629"/>
      <c r="O24" s="67" t="s">
        <v>157</v>
      </c>
      <c r="P24" s="24"/>
      <c r="Q24" s="67" t="s">
        <v>24</v>
      </c>
      <c r="R24" s="22"/>
      <c r="S24" s="22"/>
      <c r="T24" s="22"/>
      <c r="U24" s="22"/>
      <c r="V24" s="22"/>
      <c r="W24" s="22"/>
      <c r="X24" s="629">
        <v>2650</v>
      </c>
      <c r="Y24" s="629"/>
      <c r="Z24" s="629"/>
      <c r="AA24" s="629"/>
      <c r="AB24" s="629"/>
      <c r="AC24" s="67" t="s">
        <v>157</v>
      </c>
      <c r="AD24" s="26"/>
    </row>
    <row r="25" spans="3:30" ht="17.25" customHeight="1">
      <c r="C25" s="9"/>
      <c r="D25" s="2"/>
      <c r="E25" s="2"/>
      <c r="F25" s="2"/>
      <c r="G25" s="2"/>
      <c r="H25" s="2"/>
      <c r="I25" s="2"/>
      <c r="J25" s="20" t="s">
        <v>160</v>
      </c>
      <c r="K25" s="2"/>
      <c r="L25" s="2"/>
      <c r="M25" s="2"/>
      <c r="N25" s="2"/>
      <c r="O25" s="630">
        <f>SUM(I21:N24,X21:AB24)</f>
        <v>27851</v>
      </c>
      <c r="P25" s="630"/>
      <c r="Q25" s="630"/>
      <c r="R25" s="630"/>
      <c r="S25" s="630"/>
      <c r="T25" s="630"/>
      <c r="U25" s="630"/>
      <c r="V25" s="630"/>
      <c r="W25" s="20" t="s">
        <v>157</v>
      </c>
      <c r="X25" s="2"/>
      <c r="Y25" s="2"/>
      <c r="Z25" s="2"/>
      <c r="AA25" s="2"/>
      <c r="AB25" s="2"/>
      <c r="AC25" s="2"/>
      <c r="AD25" s="6"/>
    </row>
    <row r="27" ht="13.5">
      <c r="C27" s="62" t="s">
        <v>161</v>
      </c>
    </row>
    <row r="28" ht="13.5">
      <c r="C28" s="62" t="s">
        <v>162</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Z10:AA10"/>
    <mergeCell ref="AB10:AC10"/>
    <mergeCell ref="AE10:AF10"/>
    <mergeCell ref="E9:F9"/>
    <mergeCell ref="I9:J9"/>
    <mergeCell ref="K9:L9"/>
    <mergeCell ref="N9:O9"/>
    <mergeCell ref="V9:W9"/>
    <mergeCell ref="Z9:AA9"/>
    <mergeCell ref="E10:F10"/>
    <mergeCell ref="I10:J10"/>
    <mergeCell ref="K10:L10"/>
    <mergeCell ref="N10:O10"/>
    <mergeCell ref="V10:W10"/>
    <mergeCell ref="Z8:AA8"/>
    <mergeCell ref="AB8:AC8"/>
    <mergeCell ref="AE8:AF8"/>
    <mergeCell ref="AB9:AC9"/>
    <mergeCell ref="AE9:AF9"/>
    <mergeCell ref="E8:F8"/>
    <mergeCell ref="I8:J8"/>
    <mergeCell ref="K8:L8"/>
    <mergeCell ref="N8:O8"/>
    <mergeCell ref="V8:W8"/>
    <mergeCell ref="M4:N4"/>
    <mergeCell ref="Y4:AA4"/>
    <mergeCell ref="K6:S6"/>
    <mergeCell ref="AB6:AJ6"/>
    <mergeCell ref="E7:F7"/>
    <mergeCell ref="I7:J7"/>
    <mergeCell ref="K7:L7"/>
    <mergeCell ref="N7:O7"/>
    <mergeCell ref="V7:W7"/>
    <mergeCell ref="Z7:AA7"/>
    <mergeCell ref="AB7:AC7"/>
    <mergeCell ref="AE7:AF7"/>
  </mergeCells>
  <printOptions/>
  <pageMargins left="0.5118110236220472" right="0.3937007874015748" top="0.6299212598425197" bottom="0.4330708661417323" header="0.2362204724409449" footer="0.1968503937007874"/>
  <pageSetup horizontalDpi="600" verticalDpi="600" orientation="portrait" paperSize="9" scale="96"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theme="8" tint="0.7999799847602844"/>
  </sheetPr>
  <dimension ref="A1:AP49"/>
  <sheetViews>
    <sheetView view="pageBreakPreview" zoomScale="60" zoomScalePageLayoutView="0" workbookViewId="0" topLeftCell="A1">
      <selection activeCell="AV34" sqref="A34:AV36"/>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ht="17.25">
      <c r="A1" s="3" t="s">
        <v>195</v>
      </c>
    </row>
    <row r="2" ht="6" customHeight="1">
      <c r="A2" s="3"/>
    </row>
    <row r="3" ht="5.25" customHeight="1">
      <c r="A3" s="3"/>
    </row>
    <row r="4" ht="7.5" customHeight="1"/>
    <row r="5" spans="4:36" ht="17.25" customHeight="1">
      <c r="D5" s="1" t="s">
        <v>8</v>
      </c>
      <c r="I5" s="381">
        <f>ABS('地域別表'!$E$45)</f>
        <v>1.60857908847185</v>
      </c>
      <c r="J5" s="381"/>
      <c r="K5" s="382"/>
      <c r="L5" s="1" t="str">
        <f>IF('地域別表'!$E$45&gt;0,"%の不足。",IF('地域別表'!$E$45&lt;0,"%の過剰。","%の均衡。"))</f>
        <v>%の不足。</v>
      </c>
      <c r="AI5" s="381"/>
      <c r="AJ5" s="381"/>
    </row>
    <row r="6" spans="4:36" ht="17.25" customHeight="1">
      <c r="D6" s="1" t="s">
        <v>10</v>
      </c>
      <c r="I6" s="381">
        <f>ABS('地域別表'!$E$33)</f>
        <v>3.57142857142857</v>
      </c>
      <c r="J6" s="381"/>
      <c r="K6" s="382"/>
      <c r="L6" s="1" t="str">
        <f>IF('地域別表'!$E$33&gt;0,"%の不足。",IF('地域別表'!$E$33&lt;0,"%の過剰。","%の均衡。"))</f>
        <v>%の不足。</v>
      </c>
      <c r="AI6" s="228"/>
      <c r="AJ6"/>
    </row>
    <row r="7" spans="9:36" ht="6" customHeight="1">
      <c r="I7" s="228"/>
      <c r="J7" s="228"/>
      <c r="K7" s="228"/>
      <c r="AI7" s="228"/>
      <c r="AJ7"/>
    </row>
    <row r="8" spans="8:42" ht="45.75" customHeight="1">
      <c r="H8" s="151" t="s">
        <v>193</v>
      </c>
      <c r="I8" s="445" t="s">
        <v>339</v>
      </c>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5"/>
      <c r="AK8" s="445"/>
      <c r="AL8" s="445"/>
      <c r="AM8" s="445"/>
      <c r="AN8" s="445"/>
      <c r="AO8" s="445"/>
      <c r="AP8" s="265"/>
    </row>
    <row r="9" spans="9:42" ht="6.75" customHeight="1">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row>
    <row r="10" spans="8:42" ht="33" customHeight="1">
      <c r="H10" s="151" t="s">
        <v>193</v>
      </c>
      <c r="I10" s="445" t="s">
        <v>340</v>
      </c>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5"/>
      <c r="AN10" s="445"/>
      <c r="AO10" s="445"/>
      <c r="AP10" s="265"/>
    </row>
    <row r="11" ht="6" customHeight="1"/>
    <row r="12" ht="6.75" customHeight="1"/>
    <row r="13" ht="17.25">
      <c r="A13" s="3" t="s">
        <v>194</v>
      </c>
    </row>
    <row r="14" ht="6.75" customHeight="1">
      <c r="A14" s="3"/>
    </row>
    <row r="15" spans="2:42" ht="28.5" customHeight="1">
      <c r="B15" s="55"/>
      <c r="C15" s="150" t="s">
        <v>11</v>
      </c>
      <c r="D15" s="387" t="s">
        <v>341</v>
      </c>
      <c r="E15" s="387"/>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row>
    <row r="16" spans="2:42" ht="42" customHeight="1">
      <c r="B16" s="55"/>
      <c r="C16" s="150" t="s">
        <v>193</v>
      </c>
      <c r="D16" s="387" t="s">
        <v>342</v>
      </c>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row>
    <row r="17" spans="2:42" ht="28.5" customHeight="1">
      <c r="B17" s="55"/>
      <c r="C17" s="150" t="s">
        <v>193</v>
      </c>
      <c r="D17" s="387" t="s">
        <v>343</v>
      </c>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row>
    <row r="18" ht="6" customHeight="1" thickBot="1"/>
    <row r="19" spans="3:42" ht="19.5" customHeight="1" thickBot="1" thickTop="1">
      <c r="C19" s="45"/>
      <c r="D19" s="68"/>
      <c r="E19" s="68"/>
      <c r="F19" s="68"/>
      <c r="G19" s="68"/>
      <c r="H19" s="68"/>
      <c r="I19" s="68"/>
      <c r="J19" s="68"/>
      <c r="K19" s="455" t="s">
        <v>12</v>
      </c>
      <c r="L19" s="456"/>
      <c r="M19" s="456"/>
      <c r="N19" s="456"/>
      <c r="O19" s="456"/>
      <c r="P19" s="456"/>
      <c r="Q19" s="457"/>
      <c r="R19" s="458" t="s">
        <v>197</v>
      </c>
      <c r="S19" s="433"/>
      <c r="T19" s="433"/>
      <c r="U19" s="433"/>
      <c r="V19" s="433"/>
      <c r="W19" s="436"/>
      <c r="X19" s="432" t="s">
        <v>198</v>
      </c>
      <c r="Y19" s="433"/>
      <c r="Z19" s="433"/>
      <c r="AA19" s="433"/>
      <c r="AB19" s="433"/>
      <c r="AC19" s="434"/>
      <c r="AD19" s="435" t="s">
        <v>13</v>
      </c>
      <c r="AE19" s="433"/>
      <c r="AF19" s="433"/>
      <c r="AG19" s="433"/>
      <c r="AH19" s="433"/>
      <c r="AI19" s="433"/>
      <c r="AJ19" s="436"/>
      <c r="AK19" s="432" t="s">
        <v>14</v>
      </c>
      <c r="AL19" s="433"/>
      <c r="AM19" s="433"/>
      <c r="AN19" s="433"/>
      <c r="AO19" s="433"/>
      <c r="AP19" s="434"/>
    </row>
    <row r="20" spans="3:42" ht="19.5" customHeight="1">
      <c r="C20" s="439" t="s">
        <v>230</v>
      </c>
      <c r="D20" s="440"/>
      <c r="E20" s="440"/>
      <c r="F20" s="440"/>
      <c r="G20" s="440"/>
      <c r="H20" s="440"/>
      <c r="I20" s="440"/>
      <c r="J20" s="441"/>
      <c r="K20" s="453">
        <v>2</v>
      </c>
      <c r="L20" s="454"/>
      <c r="M20" s="454"/>
      <c r="N20" s="454"/>
      <c r="O20" s="454"/>
      <c r="P20" s="69" t="s">
        <v>16</v>
      </c>
      <c r="Q20" s="70"/>
      <c r="R20" s="437">
        <v>2.3</v>
      </c>
      <c r="S20" s="438"/>
      <c r="T20" s="438"/>
      <c r="U20" s="438"/>
      <c r="V20" s="438"/>
      <c r="W20" s="156" t="s">
        <v>16</v>
      </c>
      <c r="X20" s="446">
        <v>-0.2999999999999998</v>
      </c>
      <c r="Y20" s="438"/>
      <c r="Z20" s="438"/>
      <c r="AA20" s="438"/>
      <c r="AB20" s="438"/>
      <c r="AC20" s="248"/>
      <c r="AD20" s="447">
        <v>1.3</v>
      </c>
      <c r="AE20" s="448"/>
      <c r="AF20" s="448"/>
      <c r="AG20" s="448"/>
      <c r="AH20" s="448"/>
      <c r="AI20" s="71" t="s">
        <v>16</v>
      </c>
      <c r="AJ20" s="32"/>
      <c r="AK20" s="446">
        <v>0.7</v>
      </c>
      <c r="AL20" s="438"/>
      <c r="AM20" s="438"/>
      <c r="AN20" s="438"/>
      <c r="AO20" s="438"/>
      <c r="AP20" s="248"/>
    </row>
    <row r="21" spans="3:42" ht="19.5" customHeight="1">
      <c r="C21" s="444" t="s">
        <v>227</v>
      </c>
      <c r="D21" s="389"/>
      <c r="E21" s="389"/>
      <c r="F21" s="389"/>
      <c r="G21" s="389"/>
      <c r="H21" s="389"/>
      <c r="I21" s="389"/>
      <c r="J21" s="390"/>
      <c r="K21" s="431">
        <v>2.9</v>
      </c>
      <c r="L21" s="406"/>
      <c r="M21" s="406"/>
      <c r="N21" s="406"/>
      <c r="O21" s="406"/>
      <c r="P21" s="72" t="s">
        <v>16</v>
      </c>
      <c r="Q21" s="75"/>
      <c r="R21" s="442">
        <v>3.4</v>
      </c>
      <c r="S21" s="392"/>
      <c r="T21" s="392"/>
      <c r="U21" s="392"/>
      <c r="V21" s="392"/>
      <c r="W21" s="157" t="s">
        <v>16</v>
      </c>
      <c r="X21" s="391">
        <v>-0.5</v>
      </c>
      <c r="Y21" s="392"/>
      <c r="Z21" s="392"/>
      <c r="AA21" s="392"/>
      <c r="AB21" s="392"/>
      <c r="AC21" s="152"/>
      <c r="AD21" s="392">
        <v>1.5</v>
      </c>
      <c r="AE21" s="392"/>
      <c r="AF21" s="392"/>
      <c r="AG21" s="392"/>
      <c r="AH21" s="392"/>
      <c r="AI21" s="7" t="s">
        <v>16</v>
      </c>
      <c r="AJ21" s="7"/>
      <c r="AK21" s="391">
        <v>1.4</v>
      </c>
      <c r="AL21" s="392"/>
      <c r="AM21" s="392"/>
      <c r="AN21" s="392"/>
      <c r="AO21" s="392"/>
      <c r="AP21" s="152"/>
    </row>
    <row r="22" spans="3:42" ht="19.5" customHeight="1">
      <c r="C22" s="444" t="s">
        <v>229</v>
      </c>
      <c r="D22" s="389"/>
      <c r="E22" s="389"/>
      <c r="F22" s="389"/>
      <c r="G22" s="389"/>
      <c r="H22" s="389"/>
      <c r="I22" s="389"/>
      <c r="J22" s="390"/>
      <c r="K22" s="431">
        <v>3.2</v>
      </c>
      <c r="L22" s="406"/>
      <c r="M22" s="406"/>
      <c r="N22" s="406"/>
      <c r="O22" s="406"/>
      <c r="P22" s="73" t="s">
        <v>16</v>
      </c>
      <c r="Q22" s="74"/>
      <c r="R22" s="442">
        <v>1.5</v>
      </c>
      <c r="S22" s="392"/>
      <c r="T22" s="392"/>
      <c r="U22" s="392"/>
      <c r="V22" s="392"/>
      <c r="W22" s="158" t="s">
        <v>16</v>
      </c>
      <c r="X22" s="391">
        <v>1.7000000000000002</v>
      </c>
      <c r="Y22" s="392"/>
      <c r="Z22" s="392"/>
      <c r="AA22" s="392"/>
      <c r="AB22" s="392"/>
      <c r="AC22" s="152"/>
      <c r="AD22" s="392">
        <v>2.8</v>
      </c>
      <c r="AE22" s="392"/>
      <c r="AF22" s="392"/>
      <c r="AG22" s="392"/>
      <c r="AH22" s="392"/>
      <c r="AI22" s="35" t="s">
        <v>16</v>
      </c>
      <c r="AJ22" s="7"/>
      <c r="AK22" s="391">
        <v>0.40000000000000036</v>
      </c>
      <c r="AL22" s="392"/>
      <c r="AM22" s="392"/>
      <c r="AN22" s="392"/>
      <c r="AO22" s="392"/>
      <c r="AP22" s="152"/>
    </row>
    <row r="23" spans="3:42" ht="19.5" customHeight="1">
      <c r="C23" s="444" t="s">
        <v>19</v>
      </c>
      <c r="D23" s="389"/>
      <c r="E23" s="389"/>
      <c r="F23" s="389"/>
      <c r="G23" s="389"/>
      <c r="H23" s="389"/>
      <c r="I23" s="389"/>
      <c r="J23" s="390"/>
      <c r="K23" s="431">
        <v>1.3</v>
      </c>
      <c r="L23" s="406"/>
      <c r="M23" s="406"/>
      <c r="N23" s="406"/>
      <c r="O23" s="406"/>
      <c r="P23" s="72" t="s">
        <v>16</v>
      </c>
      <c r="Q23" s="75"/>
      <c r="R23" s="442">
        <v>1</v>
      </c>
      <c r="S23" s="392"/>
      <c r="T23" s="392"/>
      <c r="U23" s="392"/>
      <c r="V23" s="392"/>
      <c r="W23" s="157" t="s">
        <v>16</v>
      </c>
      <c r="X23" s="391">
        <v>0.30000000000000004</v>
      </c>
      <c r="Y23" s="392"/>
      <c r="Z23" s="392"/>
      <c r="AA23" s="392"/>
      <c r="AB23" s="392"/>
      <c r="AC23" s="152"/>
      <c r="AD23" s="392">
        <v>1.2</v>
      </c>
      <c r="AE23" s="392"/>
      <c r="AF23" s="392"/>
      <c r="AG23" s="392"/>
      <c r="AH23" s="392"/>
      <c r="AI23" s="7" t="s">
        <v>16</v>
      </c>
      <c r="AJ23" s="7"/>
      <c r="AK23" s="391">
        <v>0.10000000000000009</v>
      </c>
      <c r="AL23" s="392"/>
      <c r="AM23" s="392"/>
      <c r="AN23" s="392"/>
      <c r="AO23" s="392"/>
      <c r="AP23" s="152"/>
    </row>
    <row r="24" spans="3:42" ht="19.5" customHeight="1">
      <c r="C24" s="444" t="s">
        <v>293</v>
      </c>
      <c r="D24" s="389"/>
      <c r="E24" s="389"/>
      <c r="F24" s="389"/>
      <c r="G24" s="389"/>
      <c r="H24" s="389"/>
      <c r="I24" s="389"/>
      <c r="J24" s="390"/>
      <c r="K24" s="431">
        <v>1.2</v>
      </c>
      <c r="L24" s="406"/>
      <c r="M24" s="406"/>
      <c r="N24" s="406"/>
      <c r="O24" s="406"/>
      <c r="P24" s="72" t="s">
        <v>16</v>
      </c>
      <c r="Q24" s="75"/>
      <c r="R24" s="442">
        <v>2.1</v>
      </c>
      <c r="S24" s="392"/>
      <c r="T24" s="392"/>
      <c r="U24" s="392"/>
      <c r="V24" s="392"/>
      <c r="W24" s="157" t="s">
        <v>16</v>
      </c>
      <c r="X24" s="391">
        <v>-0.9000000000000001</v>
      </c>
      <c r="Y24" s="392"/>
      <c r="Z24" s="392"/>
      <c r="AA24" s="392"/>
      <c r="AB24" s="392"/>
      <c r="AC24" s="152"/>
      <c r="AD24" s="392">
        <v>0.9</v>
      </c>
      <c r="AE24" s="392"/>
      <c r="AF24" s="392"/>
      <c r="AG24" s="392"/>
      <c r="AH24" s="392"/>
      <c r="AI24" s="7" t="s">
        <v>16</v>
      </c>
      <c r="AJ24" s="7"/>
      <c r="AK24" s="391">
        <v>0.29999999999999993</v>
      </c>
      <c r="AL24" s="392"/>
      <c r="AM24" s="392"/>
      <c r="AN24" s="392"/>
      <c r="AO24" s="392"/>
      <c r="AP24" s="152"/>
    </row>
    <row r="25" spans="3:42" ht="19.5" customHeight="1" thickBot="1">
      <c r="C25" s="443" t="s">
        <v>21</v>
      </c>
      <c r="D25" s="410"/>
      <c r="E25" s="410"/>
      <c r="F25" s="410"/>
      <c r="G25" s="410"/>
      <c r="H25" s="410"/>
      <c r="I25" s="410"/>
      <c r="J25" s="411"/>
      <c r="K25" s="416">
        <v>0.6</v>
      </c>
      <c r="L25" s="417"/>
      <c r="M25" s="417"/>
      <c r="N25" s="417"/>
      <c r="O25" s="417"/>
      <c r="P25" s="76" t="s">
        <v>16</v>
      </c>
      <c r="Q25" s="77"/>
      <c r="R25" s="420">
        <v>1.4</v>
      </c>
      <c r="S25" s="408"/>
      <c r="T25" s="408"/>
      <c r="U25" s="408"/>
      <c r="V25" s="408"/>
      <c r="W25" s="159" t="s">
        <v>16</v>
      </c>
      <c r="X25" s="407">
        <v>-0.7999999999999999</v>
      </c>
      <c r="Y25" s="408"/>
      <c r="Z25" s="408"/>
      <c r="AA25" s="408"/>
      <c r="AB25" s="408"/>
      <c r="AC25" s="153"/>
      <c r="AD25" s="449">
        <v>0.4</v>
      </c>
      <c r="AE25" s="449"/>
      <c r="AF25" s="449"/>
      <c r="AG25" s="449"/>
      <c r="AH25" s="449"/>
      <c r="AI25" s="33" t="s">
        <v>16</v>
      </c>
      <c r="AJ25" s="33"/>
      <c r="AK25" s="407">
        <v>0.19999999999999996</v>
      </c>
      <c r="AL25" s="408"/>
      <c r="AM25" s="408"/>
      <c r="AN25" s="408"/>
      <c r="AO25" s="408"/>
      <c r="AP25" s="153"/>
    </row>
    <row r="26" spans="3:42" ht="19.5" customHeight="1" thickBot="1" thickTop="1">
      <c r="C26" s="450" t="s">
        <v>22</v>
      </c>
      <c r="D26" s="451"/>
      <c r="E26" s="451"/>
      <c r="F26" s="451"/>
      <c r="G26" s="451"/>
      <c r="H26" s="451"/>
      <c r="I26" s="451"/>
      <c r="J26" s="452"/>
      <c r="K26" s="418">
        <v>1.7</v>
      </c>
      <c r="L26" s="419"/>
      <c r="M26" s="419"/>
      <c r="N26" s="419"/>
      <c r="O26" s="419"/>
      <c r="P26" s="79" t="s">
        <v>16</v>
      </c>
      <c r="Q26" s="80"/>
      <c r="R26" s="422">
        <v>1.9</v>
      </c>
      <c r="S26" s="397"/>
      <c r="T26" s="397"/>
      <c r="U26" s="397"/>
      <c r="V26" s="397"/>
      <c r="W26" s="160" t="s">
        <v>16</v>
      </c>
      <c r="X26" s="396">
        <v>-0.19999999999999996</v>
      </c>
      <c r="Y26" s="397"/>
      <c r="Z26" s="397"/>
      <c r="AA26" s="397"/>
      <c r="AB26" s="397"/>
      <c r="AC26" s="282"/>
      <c r="AD26" s="398">
        <v>1.2</v>
      </c>
      <c r="AE26" s="397"/>
      <c r="AF26" s="397"/>
      <c r="AG26" s="397"/>
      <c r="AH26" s="397"/>
      <c r="AI26" s="78" t="s">
        <v>16</v>
      </c>
      <c r="AJ26" s="78"/>
      <c r="AK26" s="396">
        <v>0.5</v>
      </c>
      <c r="AL26" s="397"/>
      <c r="AM26" s="397"/>
      <c r="AN26" s="397"/>
      <c r="AO26" s="397"/>
      <c r="AP26" s="154"/>
    </row>
    <row r="27" spans="3:42" ht="19.5" customHeight="1" thickTop="1">
      <c r="C27" s="413" t="s">
        <v>23</v>
      </c>
      <c r="D27" s="414"/>
      <c r="E27" s="414"/>
      <c r="F27" s="414"/>
      <c r="G27" s="414"/>
      <c r="H27" s="414"/>
      <c r="I27" s="414"/>
      <c r="J27" s="415"/>
      <c r="K27" s="461">
        <v>0.7</v>
      </c>
      <c r="L27" s="459"/>
      <c r="M27" s="459"/>
      <c r="N27" s="459"/>
      <c r="O27" s="459"/>
      <c r="P27" s="81" t="s">
        <v>16</v>
      </c>
      <c r="Q27" s="82"/>
      <c r="R27" s="460">
        <v>0.6</v>
      </c>
      <c r="S27" s="400"/>
      <c r="T27" s="400"/>
      <c r="U27" s="400"/>
      <c r="V27" s="400"/>
      <c r="W27" s="161" t="s">
        <v>16</v>
      </c>
      <c r="X27" s="399">
        <v>0.09999999999999998</v>
      </c>
      <c r="Y27" s="400"/>
      <c r="Z27" s="400"/>
      <c r="AA27" s="400"/>
      <c r="AB27" s="400"/>
      <c r="AC27" s="155"/>
      <c r="AD27" s="447">
        <v>0.2</v>
      </c>
      <c r="AE27" s="447"/>
      <c r="AF27" s="447"/>
      <c r="AG27" s="447"/>
      <c r="AH27" s="447"/>
      <c r="AI27" s="32" t="s">
        <v>16</v>
      </c>
      <c r="AJ27" s="32"/>
      <c r="AK27" s="399">
        <v>0.49999999999999994</v>
      </c>
      <c r="AL27" s="400"/>
      <c r="AM27" s="400"/>
      <c r="AN27" s="400"/>
      <c r="AO27" s="400"/>
      <c r="AP27" s="155"/>
    </row>
    <row r="28" spans="3:42" ht="19.5" customHeight="1" thickBot="1">
      <c r="C28" s="443" t="s">
        <v>24</v>
      </c>
      <c r="D28" s="410"/>
      <c r="E28" s="410"/>
      <c r="F28" s="410"/>
      <c r="G28" s="410"/>
      <c r="H28" s="410"/>
      <c r="I28" s="410"/>
      <c r="J28" s="411"/>
      <c r="K28" s="416">
        <v>0.7</v>
      </c>
      <c r="L28" s="417"/>
      <c r="M28" s="417"/>
      <c r="N28" s="417"/>
      <c r="O28" s="417"/>
      <c r="P28" s="76" t="s">
        <v>16</v>
      </c>
      <c r="Q28" s="77"/>
      <c r="R28" s="420">
        <v>0.9</v>
      </c>
      <c r="S28" s="408"/>
      <c r="T28" s="408"/>
      <c r="U28" s="408"/>
      <c r="V28" s="408"/>
      <c r="W28" s="159" t="s">
        <v>16</v>
      </c>
      <c r="X28" s="407">
        <v>-0.20000000000000007</v>
      </c>
      <c r="Y28" s="408"/>
      <c r="Z28" s="408"/>
      <c r="AA28" s="408"/>
      <c r="AB28" s="408"/>
      <c r="AC28" s="153"/>
      <c r="AD28" s="449">
        <v>1.1</v>
      </c>
      <c r="AE28" s="449"/>
      <c r="AF28" s="449"/>
      <c r="AG28" s="449"/>
      <c r="AH28" s="449"/>
      <c r="AI28" s="33" t="s">
        <v>16</v>
      </c>
      <c r="AJ28" s="33"/>
      <c r="AK28" s="407">
        <v>-0.40000000000000013</v>
      </c>
      <c r="AL28" s="408"/>
      <c r="AM28" s="408"/>
      <c r="AN28" s="408"/>
      <c r="AO28" s="408"/>
      <c r="AP28" s="153"/>
    </row>
    <row r="29" spans="3:42" ht="19.5" customHeight="1" thickBot="1" thickTop="1">
      <c r="C29" s="450" t="s">
        <v>25</v>
      </c>
      <c r="D29" s="451"/>
      <c r="E29" s="451"/>
      <c r="F29" s="451"/>
      <c r="G29" s="451"/>
      <c r="H29" s="451"/>
      <c r="I29" s="451"/>
      <c r="J29" s="452"/>
      <c r="K29" s="418">
        <v>1.3</v>
      </c>
      <c r="L29" s="419"/>
      <c r="M29" s="419"/>
      <c r="N29" s="419"/>
      <c r="O29" s="419"/>
      <c r="P29" s="79" t="s">
        <v>16</v>
      </c>
      <c r="Q29" s="80"/>
      <c r="R29" s="422">
        <v>1.4</v>
      </c>
      <c r="S29" s="397"/>
      <c r="T29" s="397"/>
      <c r="U29" s="397"/>
      <c r="V29" s="397"/>
      <c r="W29" s="160" t="s">
        <v>16</v>
      </c>
      <c r="X29" s="396">
        <v>-0.09999999999999987</v>
      </c>
      <c r="Y29" s="397"/>
      <c r="Z29" s="397"/>
      <c r="AA29" s="397"/>
      <c r="AB29" s="397"/>
      <c r="AC29" s="282"/>
      <c r="AD29" s="398">
        <v>0.9</v>
      </c>
      <c r="AE29" s="397"/>
      <c r="AF29" s="397"/>
      <c r="AG29" s="397"/>
      <c r="AH29" s="397"/>
      <c r="AI29" s="78" t="s">
        <v>16</v>
      </c>
      <c r="AJ29" s="78"/>
      <c r="AK29" s="396">
        <v>0.4</v>
      </c>
      <c r="AL29" s="397"/>
      <c r="AM29" s="397"/>
      <c r="AN29" s="397"/>
      <c r="AO29" s="397"/>
      <c r="AP29" s="154"/>
    </row>
    <row r="30" ht="13.5" customHeight="1" thickTop="1"/>
    <row r="31" ht="9.75" customHeight="1" hidden="1" thickBot="1" thickTop="1"/>
    <row r="32" ht="6" customHeight="1" hidden="1" thickBot="1"/>
    <row r="33" ht="17.25">
      <c r="A33" s="3" t="s">
        <v>208</v>
      </c>
    </row>
    <row r="34" spans="1:42" ht="28.5" customHeight="1">
      <c r="A34" s="11"/>
      <c r="B34" s="150" t="s">
        <v>11</v>
      </c>
      <c r="C34" s="387" t="s">
        <v>344</v>
      </c>
      <c r="D34" s="387"/>
      <c r="E34" s="387"/>
      <c r="F34" s="387"/>
      <c r="G34" s="387"/>
      <c r="H34" s="387"/>
      <c r="I34" s="387"/>
      <c r="J34" s="387"/>
      <c r="K34" s="387"/>
      <c r="L34" s="387"/>
      <c r="M34" s="387"/>
      <c r="N34" s="387"/>
      <c r="O34" s="387"/>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387"/>
      <c r="AP34" s="387"/>
    </row>
    <row r="35" spans="2:42" ht="2.25" customHeight="1">
      <c r="B35" s="11"/>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375"/>
      <c r="AK35" s="265"/>
      <c r="AL35" s="265"/>
      <c r="AM35" s="265"/>
      <c r="AN35" s="265"/>
      <c r="AO35" s="265"/>
      <c r="AP35" s="265"/>
    </row>
    <row r="36" spans="1:42" ht="33.75" customHeight="1">
      <c r="A36" s="11"/>
      <c r="B36" s="150" t="s">
        <v>11</v>
      </c>
      <c r="C36" s="387" t="s">
        <v>345</v>
      </c>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row>
    <row r="37" ht="3.75" customHeight="1" thickBot="1"/>
    <row r="38" spans="3:42" ht="21" customHeight="1" thickBot="1" thickTop="1">
      <c r="C38" s="199"/>
      <c r="D38" s="200"/>
      <c r="E38" s="200"/>
      <c r="F38" s="200"/>
      <c r="G38" s="200"/>
      <c r="H38" s="200"/>
      <c r="I38" s="423" t="s">
        <v>12</v>
      </c>
      <c r="J38" s="424"/>
      <c r="K38" s="424"/>
      <c r="L38" s="424"/>
      <c r="M38" s="424"/>
      <c r="N38" s="424"/>
      <c r="O38" s="424"/>
      <c r="P38" s="425"/>
      <c r="Q38" s="401" t="s">
        <v>197</v>
      </c>
      <c r="R38" s="402"/>
      <c r="S38" s="402"/>
      <c r="T38" s="402"/>
      <c r="U38" s="402"/>
      <c r="V38" s="403"/>
      <c r="W38" s="404" t="s">
        <v>198</v>
      </c>
      <c r="X38" s="402"/>
      <c r="Y38" s="402"/>
      <c r="Z38" s="402"/>
      <c r="AA38" s="402"/>
      <c r="AB38" s="402"/>
      <c r="AC38" s="430"/>
      <c r="AD38" s="401" t="s">
        <v>13</v>
      </c>
      <c r="AE38" s="402"/>
      <c r="AF38" s="402"/>
      <c r="AG38" s="402"/>
      <c r="AH38" s="402"/>
      <c r="AI38" s="402"/>
      <c r="AJ38" s="403"/>
      <c r="AK38" s="404" t="s">
        <v>14</v>
      </c>
      <c r="AL38" s="402"/>
      <c r="AM38" s="402"/>
      <c r="AN38" s="402"/>
      <c r="AO38" s="402"/>
      <c r="AP38" s="405"/>
    </row>
    <row r="39" spans="3:42" ht="21" customHeight="1" thickTop="1">
      <c r="C39" s="427" t="s">
        <v>30</v>
      </c>
      <c r="D39" s="414"/>
      <c r="E39" s="414"/>
      <c r="F39" s="414"/>
      <c r="G39" s="414"/>
      <c r="H39" s="415"/>
      <c r="I39" s="193"/>
      <c r="J39" s="459">
        <v>2.4</v>
      </c>
      <c r="K39" s="459"/>
      <c r="L39" s="459"/>
      <c r="M39" s="187" t="s">
        <v>16</v>
      </c>
      <c r="N39" s="188"/>
      <c r="O39" s="188"/>
      <c r="P39" s="187"/>
      <c r="Q39" s="189"/>
      <c r="R39" s="195"/>
      <c r="S39" s="421">
        <v>3</v>
      </c>
      <c r="T39" s="421"/>
      <c r="U39" s="421"/>
      <c r="V39" s="190" t="s">
        <v>16</v>
      </c>
      <c r="W39" s="399">
        <v>-0.6000000000000001</v>
      </c>
      <c r="X39" s="400"/>
      <c r="Y39" s="400"/>
      <c r="Z39" s="400"/>
      <c r="AA39" s="400"/>
      <c r="AB39" s="400"/>
      <c r="AC39" s="191"/>
      <c r="AD39" s="189"/>
      <c r="AE39" s="195"/>
      <c r="AF39" s="400">
        <v>3.7</v>
      </c>
      <c r="AG39" s="400"/>
      <c r="AH39" s="400"/>
      <c r="AI39" s="192" t="s">
        <v>16</v>
      </c>
      <c r="AJ39" s="185"/>
      <c r="AK39" s="399">
        <v>-1.3000000000000003</v>
      </c>
      <c r="AL39" s="400"/>
      <c r="AM39" s="400"/>
      <c r="AN39" s="400"/>
      <c r="AO39" s="400"/>
      <c r="AP39" s="249"/>
    </row>
    <row r="40" spans="3:42" ht="21" customHeight="1">
      <c r="C40" s="388" t="s">
        <v>32</v>
      </c>
      <c r="D40" s="389"/>
      <c r="E40" s="389"/>
      <c r="F40" s="428"/>
      <c r="G40" s="428"/>
      <c r="H40" s="429"/>
      <c r="I40" s="213"/>
      <c r="J40" s="406">
        <v>1.6</v>
      </c>
      <c r="K40" s="406"/>
      <c r="L40" s="406"/>
      <c r="M40" s="214" t="s">
        <v>16</v>
      </c>
      <c r="N40" s="215"/>
      <c r="O40" s="215"/>
      <c r="P40" s="214"/>
      <c r="Q40" s="223"/>
      <c r="R40" s="220"/>
      <c r="S40" s="395">
        <v>1.6</v>
      </c>
      <c r="T40" s="395"/>
      <c r="U40" s="395"/>
      <c r="V40" s="168" t="s">
        <v>16</v>
      </c>
      <c r="W40" s="391">
        <v>0</v>
      </c>
      <c r="X40" s="392"/>
      <c r="Y40" s="392"/>
      <c r="Z40" s="392"/>
      <c r="AA40" s="392"/>
      <c r="AB40" s="392"/>
      <c r="AC40" s="179"/>
      <c r="AD40" s="186"/>
      <c r="AE40" s="196"/>
      <c r="AF40" s="392">
        <v>-0.3</v>
      </c>
      <c r="AG40" s="392"/>
      <c r="AH40" s="392"/>
      <c r="AI40" s="7" t="s">
        <v>16</v>
      </c>
      <c r="AJ40" s="8"/>
      <c r="AK40" s="391">
        <v>1.9000000000000001</v>
      </c>
      <c r="AL40" s="392"/>
      <c r="AM40" s="392"/>
      <c r="AN40" s="392"/>
      <c r="AO40" s="392"/>
      <c r="AP40" s="201"/>
    </row>
    <row r="41" spans="3:42" ht="21" customHeight="1">
      <c r="C41" s="212"/>
      <c r="D41" s="7"/>
      <c r="E41" s="7"/>
      <c r="F41" s="393" t="s">
        <v>216</v>
      </c>
      <c r="G41" s="389"/>
      <c r="H41" s="390"/>
      <c r="I41" s="194"/>
      <c r="J41" s="406">
        <v>0.9017560512577124</v>
      </c>
      <c r="K41" s="406"/>
      <c r="L41" s="406"/>
      <c r="M41" s="266" t="s">
        <v>213</v>
      </c>
      <c r="N41" s="267"/>
      <c r="O41" s="267"/>
      <c r="P41" s="268"/>
      <c r="Q41" s="269"/>
      <c r="R41" s="270"/>
      <c r="S41" s="395">
        <v>0.7710843373493975</v>
      </c>
      <c r="T41" s="395"/>
      <c r="U41" s="395"/>
      <c r="V41" s="271" t="s">
        <v>16</v>
      </c>
      <c r="W41" s="394">
        <v>0.09999999999999998</v>
      </c>
      <c r="X41" s="395"/>
      <c r="Y41" s="395"/>
      <c r="Z41" s="395"/>
      <c r="AA41" s="395"/>
      <c r="AB41" s="395"/>
      <c r="AC41" s="272"/>
      <c r="AD41" s="269"/>
      <c r="AE41" s="270"/>
      <c r="AF41" s="392">
        <v>0</v>
      </c>
      <c r="AG41" s="392"/>
      <c r="AH41" s="392"/>
      <c r="AI41" s="273" t="s">
        <v>16</v>
      </c>
      <c r="AJ41" s="274"/>
      <c r="AK41" s="394">
        <v>0.9</v>
      </c>
      <c r="AL41" s="395"/>
      <c r="AM41" s="395"/>
      <c r="AN41" s="395"/>
      <c r="AO41" s="395"/>
      <c r="AP41" s="275"/>
    </row>
    <row r="42" spans="3:42" ht="21" customHeight="1">
      <c r="C42" s="388" t="s">
        <v>33</v>
      </c>
      <c r="D42" s="389"/>
      <c r="E42" s="389"/>
      <c r="F42" s="389"/>
      <c r="G42" s="389"/>
      <c r="H42" s="390"/>
      <c r="I42" s="194"/>
      <c r="J42" s="406">
        <v>1.4</v>
      </c>
      <c r="K42" s="406"/>
      <c r="L42" s="406"/>
      <c r="M42" s="174" t="s">
        <v>16</v>
      </c>
      <c r="N42" s="172"/>
      <c r="O42" s="172"/>
      <c r="P42" s="174"/>
      <c r="Q42" s="186"/>
      <c r="R42" s="196"/>
      <c r="S42" s="395">
        <v>1.8</v>
      </c>
      <c r="T42" s="395"/>
      <c r="U42" s="395"/>
      <c r="V42" s="169" t="s">
        <v>16</v>
      </c>
      <c r="W42" s="391">
        <v>-0.40000000000000013</v>
      </c>
      <c r="X42" s="392"/>
      <c r="Y42" s="392"/>
      <c r="Z42" s="392"/>
      <c r="AA42" s="392"/>
      <c r="AB42" s="392"/>
      <c r="AC42" s="179"/>
      <c r="AD42" s="186"/>
      <c r="AE42" s="196"/>
      <c r="AF42" s="392">
        <v>0.6</v>
      </c>
      <c r="AG42" s="392"/>
      <c r="AH42" s="392"/>
      <c r="AI42" s="35" t="s">
        <v>16</v>
      </c>
      <c r="AJ42" s="8"/>
      <c r="AK42" s="391">
        <v>0.7999999999999999</v>
      </c>
      <c r="AL42" s="392"/>
      <c r="AM42" s="392"/>
      <c r="AN42" s="392"/>
      <c r="AO42" s="392"/>
      <c r="AP42" s="201"/>
    </row>
    <row r="43" spans="3:42" ht="21" customHeight="1">
      <c r="C43" s="388" t="s">
        <v>34</v>
      </c>
      <c r="D43" s="389"/>
      <c r="E43" s="389"/>
      <c r="F43" s="389"/>
      <c r="G43" s="389"/>
      <c r="H43" s="390"/>
      <c r="I43" s="194"/>
      <c r="J43" s="406">
        <v>1.2</v>
      </c>
      <c r="K43" s="406"/>
      <c r="L43" s="406"/>
      <c r="M43" s="173" t="s">
        <v>16</v>
      </c>
      <c r="N43" s="172"/>
      <c r="O43" s="172"/>
      <c r="P43" s="173"/>
      <c r="Q43" s="186"/>
      <c r="R43" s="196"/>
      <c r="S43" s="395">
        <v>1.7</v>
      </c>
      <c r="T43" s="395"/>
      <c r="U43" s="395"/>
      <c r="V43" s="168" t="s">
        <v>16</v>
      </c>
      <c r="W43" s="391">
        <v>-0.5</v>
      </c>
      <c r="X43" s="392"/>
      <c r="Y43" s="392"/>
      <c r="Z43" s="392"/>
      <c r="AA43" s="392"/>
      <c r="AB43" s="392"/>
      <c r="AC43" s="179"/>
      <c r="AD43" s="186"/>
      <c r="AE43" s="196"/>
      <c r="AF43" s="392">
        <v>0.7</v>
      </c>
      <c r="AG43" s="392"/>
      <c r="AH43" s="392"/>
      <c r="AI43" s="7" t="s">
        <v>16</v>
      </c>
      <c r="AJ43" s="8"/>
      <c r="AK43" s="391">
        <v>0.5</v>
      </c>
      <c r="AL43" s="392"/>
      <c r="AM43" s="392"/>
      <c r="AN43" s="392"/>
      <c r="AO43" s="392"/>
      <c r="AP43" s="201"/>
    </row>
    <row r="44" spans="3:42" ht="21" customHeight="1">
      <c r="C44" s="388" t="s">
        <v>35</v>
      </c>
      <c r="D44" s="389"/>
      <c r="E44" s="389"/>
      <c r="F44" s="389"/>
      <c r="G44" s="389"/>
      <c r="H44" s="390"/>
      <c r="I44" s="194"/>
      <c r="J44" s="406">
        <v>0.6</v>
      </c>
      <c r="K44" s="406"/>
      <c r="L44" s="406"/>
      <c r="M44" s="173" t="s">
        <v>16</v>
      </c>
      <c r="N44" s="172"/>
      <c r="O44" s="172"/>
      <c r="P44" s="173"/>
      <c r="Q44" s="186"/>
      <c r="R44" s="196"/>
      <c r="S44" s="395">
        <v>-0.3</v>
      </c>
      <c r="T44" s="395"/>
      <c r="U44" s="395"/>
      <c r="V44" s="168" t="s">
        <v>16</v>
      </c>
      <c r="W44" s="391">
        <v>0.8999999999999999</v>
      </c>
      <c r="X44" s="392"/>
      <c r="Y44" s="392"/>
      <c r="Z44" s="392"/>
      <c r="AA44" s="392"/>
      <c r="AB44" s="392"/>
      <c r="AC44" s="179"/>
      <c r="AD44" s="186"/>
      <c r="AE44" s="196"/>
      <c r="AF44" s="392">
        <v>1.7</v>
      </c>
      <c r="AG44" s="392"/>
      <c r="AH44" s="392"/>
      <c r="AI44" s="7" t="s">
        <v>16</v>
      </c>
      <c r="AJ44" s="8"/>
      <c r="AK44" s="391">
        <v>-1.1</v>
      </c>
      <c r="AL44" s="392"/>
      <c r="AM44" s="392"/>
      <c r="AN44" s="392"/>
      <c r="AO44" s="392"/>
      <c r="AP44" s="201"/>
    </row>
    <row r="45" spans="3:42" ht="21" customHeight="1">
      <c r="C45" s="388" t="s">
        <v>36</v>
      </c>
      <c r="D45" s="389"/>
      <c r="E45" s="389"/>
      <c r="F45" s="389"/>
      <c r="G45" s="389"/>
      <c r="H45" s="390"/>
      <c r="I45" s="194"/>
      <c r="J45" s="406">
        <v>0.4</v>
      </c>
      <c r="K45" s="406"/>
      <c r="L45" s="406"/>
      <c r="M45" s="173" t="s">
        <v>16</v>
      </c>
      <c r="N45" s="172"/>
      <c r="O45" s="172"/>
      <c r="P45" s="173"/>
      <c r="Q45" s="186"/>
      <c r="R45" s="196"/>
      <c r="S45" s="395">
        <v>0.4</v>
      </c>
      <c r="T45" s="395"/>
      <c r="U45" s="395"/>
      <c r="V45" s="168" t="s">
        <v>16</v>
      </c>
      <c r="W45" s="391">
        <v>0</v>
      </c>
      <c r="X45" s="392"/>
      <c r="Y45" s="392"/>
      <c r="Z45" s="392"/>
      <c r="AA45" s="392"/>
      <c r="AB45" s="392"/>
      <c r="AC45" s="179"/>
      <c r="AD45" s="186"/>
      <c r="AE45" s="196"/>
      <c r="AF45" s="392">
        <v>0.2</v>
      </c>
      <c r="AG45" s="392"/>
      <c r="AH45" s="392"/>
      <c r="AI45" s="7" t="s">
        <v>16</v>
      </c>
      <c r="AJ45" s="8"/>
      <c r="AK45" s="391">
        <v>0.2</v>
      </c>
      <c r="AL45" s="392"/>
      <c r="AM45" s="392"/>
      <c r="AN45" s="392"/>
      <c r="AO45" s="392"/>
      <c r="AP45" s="201"/>
    </row>
    <row r="46" spans="3:42" ht="21" customHeight="1">
      <c r="C46" s="388" t="s">
        <v>37</v>
      </c>
      <c r="D46" s="389"/>
      <c r="E46" s="389"/>
      <c r="F46" s="389"/>
      <c r="G46" s="389"/>
      <c r="H46" s="390"/>
      <c r="I46" s="194"/>
      <c r="J46" s="406">
        <v>0.7</v>
      </c>
      <c r="K46" s="406"/>
      <c r="L46" s="406"/>
      <c r="M46" s="173" t="s">
        <v>16</v>
      </c>
      <c r="N46" s="172"/>
      <c r="O46" s="172"/>
      <c r="P46" s="173"/>
      <c r="Q46" s="186"/>
      <c r="R46" s="196"/>
      <c r="S46" s="395">
        <v>1.1</v>
      </c>
      <c r="T46" s="395"/>
      <c r="U46" s="395"/>
      <c r="V46" s="168" t="s">
        <v>16</v>
      </c>
      <c r="W46" s="391">
        <v>-0.40000000000000013</v>
      </c>
      <c r="X46" s="392"/>
      <c r="Y46" s="392"/>
      <c r="Z46" s="392"/>
      <c r="AA46" s="392"/>
      <c r="AB46" s="392"/>
      <c r="AC46" s="179"/>
      <c r="AD46" s="186"/>
      <c r="AE46" s="196"/>
      <c r="AF46" s="392">
        <v>-0.3</v>
      </c>
      <c r="AG46" s="392"/>
      <c r="AH46" s="392"/>
      <c r="AI46" s="7" t="s">
        <v>16</v>
      </c>
      <c r="AJ46" s="8"/>
      <c r="AK46" s="391">
        <v>1</v>
      </c>
      <c r="AL46" s="392"/>
      <c r="AM46" s="392"/>
      <c r="AN46" s="392"/>
      <c r="AO46" s="392"/>
      <c r="AP46" s="201"/>
    </row>
    <row r="47" spans="3:42" ht="21" customHeight="1">
      <c r="C47" s="388" t="s">
        <v>38</v>
      </c>
      <c r="D47" s="389"/>
      <c r="E47" s="389"/>
      <c r="F47" s="389"/>
      <c r="G47" s="389"/>
      <c r="H47" s="390"/>
      <c r="I47" s="194"/>
      <c r="J47" s="406">
        <v>1.4</v>
      </c>
      <c r="K47" s="406"/>
      <c r="L47" s="406"/>
      <c r="M47" s="173" t="s">
        <v>16</v>
      </c>
      <c r="N47" s="172"/>
      <c r="O47" s="172"/>
      <c r="P47" s="173"/>
      <c r="Q47" s="186"/>
      <c r="R47" s="196"/>
      <c r="S47" s="395">
        <v>1.9</v>
      </c>
      <c r="T47" s="395"/>
      <c r="U47" s="395"/>
      <c r="V47" s="168" t="s">
        <v>16</v>
      </c>
      <c r="W47" s="391">
        <v>-0.5</v>
      </c>
      <c r="X47" s="392"/>
      <c r="Y47" s="392"/>
      <c r="Z47" s="392"/>
      <c r="AA47" s="392"/>
      <c r="AB47" s="392"/>
      <c r="AC47" s="179"/>
      <c r="AD47" s="186"/>
      <c r="AE47" s="196"/>
      <c r="AF47" s="392">
        <v>0</v>
      </c>
      <c r="AG47" s="392"/>
      <c r="AH47" s="392"/>
      <c r="AI47" s="7" t="s">
        <v>16</v>
      </c>
      <c r="AJ47" s="8"/>
      <c r="AK47" s="391">
        <v>1.4</v>
      </c>
      <c r="AL47" s="392"/>
      <c r="AM47" s="392"/>
      <c r="AN47" s="392"/>
      <c r="AO47" s="392"/>
      <c r="AP47" s="201"/>
    </row>
    <row r="48" spans="3:42" ht="21" customHeight="1">
      <c r="C48" s="388" t="s">
        <v>39</v>
      </c>
      <c r="D48" s="389"/>
      <c r="E48" s="389"/>
      <c r="F48" s="389"/>
      <c r="G48" s="389"/>
      <c r="H48" s="390"/>
      <c r="I48" s="194"/>
      <c r="J48" s="406">
        <v>2.5</v>
      </c>
      <c r="K48" s="406"/>
      <c r="L48" s="406"/>
      <c r="M48" s="173" t="s">
        <v>16</v>
      </c>
      <c r="N48" s="172"/>
      <c r="O48" s="172"/>
      <c r="P48" s="173"/>
      <c r="Q48" s="186"/>
      <c r="R48" s="196"/>
      <c r="S48" s="395">
        <v>1.7</v>
      </c>
      <c r="T48" s="395"/>
      <c r="U48" s="395"/>
      <c r="V48" s="168" t="s">
        <v>16</v>
      </c>
      <c r="W48" s="391">
        <v>0.8</v>
      </c>
      <c r="X48" s="392"/>
      <c r="Y48" s="392"/>
      <c r="Z48" s="392"/>
      <c r="AA48" s="392"/>
      <c r="AB48" s="392"/>
      <c r="AC48" s="179"/>
      <c r="AD48" s="186"/>
      <c r="AE48" s="196"/>
      <c r="AF48" s="392">
        <v>1.7</v>
      </c>
      <c r="AG48" s="392"/>
      <c r="AH48" s="392"/>
      <c r="AI48" s="7" t="s">
        <v>16</v>
      </c>
      <c r="AJ48" s="8"/>
      <c r="AK48" s="391">
        <v>0.8</v>
      </c>
      <c r="AL48" s="392"/>
      <c r="AM48" s="392"/>
      <c r="AN48" s="392"/>
      <c r="AO48" s="392"/>
      <c r="AP48" s="201"/>
    </row>
    <row r="49" spans="3:42" ht="21" customHeight="1" thickBot="1">
      <c r="C49" s="409" t="s">
        <v>40</v>
      </c>
      <c r="D49" s="410"/>
      <c r="E49" s="410"/>
      <c r="F49" s="410"/>
      <c r="G49" s="410"/>
      <c r="H49" s="411"/>
      <c r="I49" s="202"/>
      <c r="J49" s="417">
        <v>0.446888965280165</v>
      </c>
      <c r="K49" s="417"/>
      <c r="L49" s="417"/>
      <c r="M49" s="175" t="s">
        <v>16</v>
      </c>
      <c r="N49" s="203"/>
      <c r="O49" s="203"/>
      <c r="P49" s="175"/>
      <c r="Q49" s="204"/>
      <c r="R49" s="205"/>
      <c r="S49" s="412">
        <v>0</v>
      </c>
      <c r="T49" s="412"/>
      <c r="U49" s="412"/>
      <c r="V49" s="178" t="s">
        <v>16</v>
      </c>
      <c r="W49" s="407">
        <v>0.4</v>
      </c>
      <c r="X49" s="408"/>
      <c r="Y49" s="408"/>
      <c r="Z49" s="408"/>
      <c r="AA49" s="408"/>
      <c r="AB49" s="408"/>
      <c r="AC49" s="206"/>
      <c r="AD49" s="204"/>
      <c r="AE49" s="205"/>
      <c r="AF49" s="408">
        <v>0</v>
      </c>
      <c r="AG49" s="408"/>
      <c r="AH49" s="408"/>
      <c r="AI49" s="164" t="s">
        <v>16</v>
      </c>
      <c r="AJ49" s="171"/>
      <c r="AK49" s="407">
        <v>0.4</v>
      </c>
      <c r="AL49" s="408"/>
      <c r="AM49" s="408"/>
      <c r="AN49" s="408"/>
      <c r="AO49" s="408"/>
      <c r="AP49" s="207"/>
    </row>
    <row r="50" ht="14.25" thickTop="1"/>
  </sheetData>
  <sheetProtection/>
  <mergeCells count="147">
    <mergeCell ref="J44:L44"/>
    <mergeCell ref="S43:U43"/>
    <mergeCell ref="S44:U44"/>
    <mergeCell ref="J48:L48"/>
    <mergeCell ref="J49:L49"/>
    <mergeCell ref="J45:L45"/>
    <mergeCell ref="AK41:AO41"/>
    <mergeCell ref="AF45:AH45"/>
    <mergeCell ref="S46:U46"/>
    <mergeCell ref="S47:U47"/>
    <mergeCell ref="AK44:AO44"/>
    <mergeCell ref="AK43:AO43"/>
    <mergeCell ref="AK47:AO47"/>
    <mergeCell ref="W45:AB45"/>
    <mergeCell ref="AF43:AH43"/>
    <mergeCell ref="AF42:AH42"/>
    <mergeCell ref="AK21:AO21"/>
    <mergeCell ref="K20:O20"/>
    <mergeCell ref="C21:J21"/>
    <mergeCell ref="K19:Q19"/>
    <mergeCell ref="R19:W19"/>
    <mergeCell ref="W44:AB44"/>
    <mergeCell ref="J39:L39"/>
    <mergeCell ref="J40:L40"/>
    <mergeCell ref="J42:L42"/>
    <mergeCell ref="J43:L43"/>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C28:J28"/>
    <mergeCell ref="R25:V25"/>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C26:J26"/>
    <mergeCell ref="AD25:AH25"/>
    <mergeCell ref="R26:V26"/>
    <mergeCell ref="K26:O26"/>
    <mergeCell ref="C29:J29"/>
    <mergeCell ref="X26:AB26"/>
    <mergeCell ref="AI5:AJ5"/>
    <mergeCell ref="D15:AP15"/>
    <mergeCell ref="X23:AB23"/>
    <mergeCell ref="AK25:AO25"/>
    <mergeCell ref="AD24:AH24"/>
    <mergeCell ref="X22:AB22"/>
    <mergeCell ref="K23:O23"/>
    <mergeCell ref="K24:O24"/>
    <mergeCell ref="AK19:AP19"/>
    <mergeCell ref="AD19:AJ19"/>
    <mergeCell ref="I5:K5"/>
    <mergeCell ref="I6:K6"/>
    <mergeCell ref="X19:AC19"/>
    <mergeCell ref="R20:V20"/>
    <mergeCell ref="C20:J20"/>
    <mergeCell ref="K22:O22"/>
    <mergeCell ref="R22:V22"/>
    <mergeCell ref="R21:V21"/>
    <mergeCell ref="C25:J25"/>
    <mergeCell ref="C22:J22"/>
    <mergeCell ref="X24:AB24"/>
    <mergeCell ref="C23:J23"/>
    <mergeCell ref="C24:J24"/>
    <mergeCell ref="R23:V23"/>
    <mergeCell ref="C27:J27"/>
    <mergeCell ref="K28:O28"/>
    <mergeCell ref="X27:AB27"/>
    <mergeCell ref="K29:O29"/>
    <mergeCell ref="R28:V28"/>
    <mergeCell ref="W42:AB42"/>
    <mergeCell ref="S39:U39"/>
    <mergeCell ref="R29:V29"/>
    <mergeCell ref="I38:P38"/>
    <mergeCell ref="C35:AI35"/>
    <mergeCell ref="AF39:AH39"/>
    <mergeCell ref="C39:H39"/>
    <mergeCell ref="C40:H40"/>
    <mergeCell ref="C42:H42"/>
    <mergeCell ref="W38:AC38"/>
    <mergeCell ref="X29:AB29"/>
    <mergeCell ref="J41:L41"/>
    <mergeCell ref="C47:H47"/>
    <mergeCell ref="J46:L46"/>
    <mergeCell ref="J47:L47"/>
    <mergeCell ref="W47:AB47"/>
    <mergeCell ref="AK49:AO49"/>
    <mergeCell ref="C49:H49"/>
    <mergeCell ref="AK48:AO48"/>
    <mergeCell ref="C48:H48"/>
    <mergeCell ref="AF46:AH46"/>
    <mergeCell ref="AF47:AH47"/>
    <mergeCell ref="C46:H46"/>
    <mergeCell ref="W46:AB46"/>
    <mergeCell ref="AF48:AH48"/>
    <mergeCell ref="AF49:AH49"/>
    <mergeCell ref="W49:AB49"/>
    <mergeCell ref="S49:U49"/>
    <mergeCell ref="S48:U48"/>
    <mergeCell ref="W48:AB48"/>
    <mergeCell ref="D16:AP16"/>
    <mergeCell ref="C43:H43"/>
    <mergeCell ref="AK46:AO46"/>
    <mergeCell ref="F41:H41"/>
    <mergeCell ref="W41:AB41"/>
    <mergeCell ref="S41:U41"/>
    <mergeCell ref="C44:H44"/>
    <mergeCell ref="W43:AB43"/>
    <mergeCell ref="S45:U45"/>
    <mergeCell ref="AK29:AO29"/>
    <mergeCell ref="C34:AP34"/>
    <mergeCell ref="AD29:AH29"/>
    <mergeCell ref="AK45:AO45"/>
    <mergeCell ref="C45:H45"/>
    <mergeCell ref="AK42:AO42"/>
    <mergeCell ref="AK39:AO39"/>
    <mergeCell ref="W39:AB39"/>
    <mergeCell ref="AK40:AO40"/>
    <mergeCell ref="Q38:V38"/>
    <mergeCell ref="AK38:AP38"/>
    <mergeCell ref="W40:AB40"/>
    <mergeCell ref="AD38:AJ38"/>
    <mergeCell ref="AF40:AH40"/>
    <mergeCell ref="S40:U40"/>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8" tint="0.7999799847602844"/>
  </sheetPr>
  <dimension ref="A4:AJ54"/>
  <sheetViews>
    <sheetView view="pageBreakPreview" zoomScale="60" zoomScaleNormal="70" zoomScalePageLayoutView="0" workbookViewId="0" topLeftCell="A1">
      <selection activeCell="R36" sqref="R3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16384" width="2.50390625" style="1" customWidth="1"/>
  </cols>
  <sheetData>
    <row r="4" ht="17.25">
      <c r="A4" s="3" t="s">
        <v>209</v>
      </c>
    </row>
    <row r="5" spans="1:36" ht="24.75" customHeight="1">
      <c r="A5" s="11"/>
      <c r="B5" s="150" t="s">
        <v>11</v>
      </c>
      <c r="C5" s="477" t="s">
        <v>346</v>
      </c>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row>
    <row r="6" spans="2:36" ht="2.25" customHeight="1">
      <c r="B6" s="11"/>
      <c r="C6" s="482"/>
      <c r="D6" s="482"/>
      <c r="E6" s="482"/>
      <c r="F6" s="482"/>
      <c r="G6" s="482"/>
      <c r="H6" s="482"/>
      <c r="I6" s="482"/>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31"/>
    </row>
    <row r="7" spans="1:36" ht="30" customHeight="1">
      <c r="A7" s="11"/>
      <c r="B7" s="150" t="s">
        <v>11</v>
      </c>
      <c r="C7" s="477" t="s">
        <v>347</v>
      </c>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row>
    <row r="8" spans="2:36" ht="7.5" customHeight="1">
      <c r="B8" s="11"/>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31"/>
    </row>
    <row r="9" spans="2:35" ht="2.25" customHeight="1" thickBot="1">
      <c r="B9" s="11"/>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row>
    <row r="10" spans="3:36" ht="17.25" customHeight="1" thickTop="1">
      <c r="C10" s="176"/>
      <c r="D10" s="177"/>
      <c r="E10" s="177"/>
      <c r="F10" s="177"/>
      <c r="G10" s="177"/>
      <c r="H10" s="553" t="s">
        <v>12</v>
      </c>
      <c r="I10" s="554"/>
      <c r="J10" s="554"/>
      <c r="K10" s="554"/>
      <c r="L10" s="554"/>
      <c r="M10" s="555"/>
      <c r="N10" s="484" t="s">
        <v>197</v>
      </c>
      <c r="O10" s="485"/>
      <c r="P10" s="485"/>
      <c r="Q10" s="485"/>
      <c r="R10" s="485"/>
      <c r="S10" s="485"/>
      <c r="T10" s="485" t="s">
        <v>198</v>
      </c>
      <c r="U10" s="485"/>
      <c r="V10" s="485"/>
      <c r="W10" s="485"/>
      <c r="X10" s="483"/>
      <c r="Y10" s="486" t="s">
        <v>13</v>
      </c>
      <c r="Z10" s="487"/>
      <c r="AA10" s="487"/>
      <c r="AB10" s="487"/>
      <c r="AC10" s="487"/>
      <c r="AD10" s="488"/>
      <c r="AE10" s="483" t="s">
        <v>292</v>
      </c>
      <c r="AF10" s="414"/>
      <c r="AG10" s="414"/>
      <c r="AH10" s="414"/>
      <c r="AI10" s="414"/>
      <c r="AJ10" s="415"/>
    </row>
    <row r="11" spans="3:36" ht="17.25" customHeight="1">
      <c r="C11" s="388" t="s">
        <v>30</v>
      </c>
      <c r="D11" s="389"/>
      <c r="E11" s="389"/>
      <c r="F11" s="389"/>
      <c r="G11" s="389"/>
      <c r="H11" s="197"/>
      <c r="I11" s="406">
        <v>2.65017667844523</v>
      </c>
      <c r="J11" s="406"/>
      <c r="K11" s="406"/>
      <c r="L11" s="180" t="s">
        <v>16</v>
      </c>
      <c r="M11" s="181"/>
      <c r="N11" s="208"/>
      <c r="O11" s="392">
        <v>3.35951134380454</v>
      </c>
      <c r="P11" s="392"/>
      <c r="Q11" s="392"/>
      <c r="R11" s="165" t="s">
        <v>16</v>
      </c>
      <c r="S11" s="167"/>
      <c r="T11" s="391">
        <v>-0.6999999999999997</v>
      </c>
      <c r="U11" s="392"/>
      <c r="V11" s="392"/>
      <c r="W11" s="392"/>
      <c r="X11" s="196"/>
      <c r="Y11" s="210"/>
      <c r="Z11" s="447">
        <v>3.73134328358209</v>
      </c>
      <c r="AA11" s="447"/>
      <c r="AB11" s="447"/>
      <c r="AC11" s="166" t="s">
        <v>16</v>
      </c>
      <c r="AD11" s="8"/>
      <c r="AE11" s="391">
        <v>-1</v>
      </c>
      <c r="AF11" s="392"/>
      <c r="AG11" s="392"/>
      <c r="AH11" s="392"/>
      <c r="AI11" s="392"/>
      <c r="AJ11" s="481"/>
    </row>
    <row r="12" spans="3:36" ht="17.25" customHeight="1">
      <c r="C12" s="388" t="s">
        <v>32</v>
      </c>
      <c r="D12" s="389"/>
      <c r="E12" s="428"/>
      <c r="F12" s="428"/>
      <c r="G12" s="428"/>
      <c r="H12" s="216"/>
      <c r="I12" s="406">
        <v>3.57142857142857</v>
      </c>
      <c r="J12" s="406"/>
      <c r="K12" s="406"/>
      <c r="L12" s="214" t="s">
        <v>16</v>
      </c>
      <c r="M12" s="217"/>
      <c r="N12" s="218"/>
      <c r="O12" s="392">
        <v>3.33333333333333</v>
      </c>
      <c r="P12" s="392"/>
      <c r="Q12" s="392"/>
      <c r="R12" s="159" t="s">
        <v>16</v>
      </c>
      <c r="S12" s="219"/>
      <c r="T12" s="479">
        <v>0.30000000000000027</v>
      </c>
      <c r="U12" s="449"/>
      <c r="V12" s="449"/>
      <c r="W12" s="449"/>
      <c r="X12" s="220"/>
      <c r="Y12" s="221"/>
      <c r="Z12" s="392">
        <v>0</v>
      </c>
      <c r="AA12" s="392"/>
      <c r="AB12" s="392"/>
      <c r="AC12" s="33" t="s">
        <v>16</v>
      </c>
      <c r="AD12" s="115"/>
      <c r="AE12" s="479">
        <v>3.6</v>
      </c>
      <c r="AF12" s="449"/>
      <c r="AG12" s="449"/>
      <c r="AH12" s="449"/>
      <c r="AI12" s="449"/>
      <c r="AJ12" s="480"/>
    </row>
    <row r="13" spans="3:36" ht="21" customHeight="1">
      <c r="C13" s="212"/>
      <c r="D13" s="7"/>
      <c r="E13" s="222" t="s">
        <v>216</v>
      </c>
      <c r="F13" s="224"/>
      <c r="G13" s="225"/>
      <c r="H13" s="197"/>
      <c r="I13" s="406">
        <v>2.459016393442623</v>
      </c>
      <c r="J13" s="406"/>
      <c r="K13" s="406"/>
      <c r="L13" s="173" t="s">
        <v>16</v>
      </c>
      <c r="M13" s="182"/>
      <c r="N13" s="208"/>
      <c r="O13" s="392">
        <v>1.615798922800718</v>
      </c>
      <c r="P13" s="392"/>
      <c r="Q13" s="392"/>
      <c r="R13" s="157" t="s">
        <v>16</v>
      </c>
      <c r="S13" s="168"/>
      <c r="T13" s="391">
        <v>0.8999999999999999</v>
      </c>
      <c r="U13" s="392"/>
      <c r="V13" s="392"/>
      <c r="W13" s="392"/>
      <c r="X13" s="35"/>
      <c r="Y13" s="210"/>
      <c r="Z13" s="392">
        <v>0</v>
      </c>
      <c r="AA13" s="392"/>
      <c r="AB13" s="392"/>
      <c r="AC13" s="33" t="s">
        <v>16</v>
      </c>
      <c r="AD13" s="227"/>
      <c r="AE13" s="479">
        <v>2.5</v>
      </c>
      <c r="AF13" s="449"/>
      <c r="AG13" s="449"/>
      <c r="AH13" s="449"/>
      <c r="AI13" s="449"/>
      <c r="AJ13" s="480"/>
    </row>
    <row r="14" spans="3:36" ht="17.25" customHeight="1">
      <c r="C14" s="388" t="s">
        <v>33</v>
      </c>
      <c r="D14" s="389"/>
      <c r="E14" s="389"/>
      <c r="F14" s="389"/>
      <c r="G14" s="389"/>
      <c r="H14" s="197"/>
      <c r="I14" s="406">
        <v>1.68264327962472</v>
      </c>
      <c r="J14" s="406"/>
      <c r="K14" s="406"/>
      <c r="L14" s="174" t="s">
        <v>16</v>
      </c>
      <c r="M14" s="183"/>
      <c r="N14" s="208"/>
      <c r="O14" s="392">
        <v>2.10433049064127</v>
      </c>
      <c r="P14" s="392"/>
      <c r="Q14" s="392"/>
      <c r="R14" s="158" t="s">
        <v>16</v>
      </c>
      <c r="S14" s="169"/>
      <c r="T14" s="391">
        <v>-0.40000000000000013</v>
      </c>
      <c r="U14" s="392"/>
      <c r="V14" s="392"/>
      <c r="W14" s="392"/>
      <c r="X14" s="196"/>
      <c r="Y14" s="210"/>
      <c r="Z14" s="392">
        <v>0.462962962962963</v>
      </c>
      <c r="AA14" s="392"/>
      <c r="AB14" s="392"/>
      <c r="AC14" s="35" t="s">
        <v>16</v>
      </c>
      <c r="AD14" s="8"/>
      <c r="AE14" s="391">
        <v>1.2</v>
      </c>
      <c r="AF14" s="392"/>
      <c r="AG14" s="392"/>
      <c r="AH14" s="392"/>
      <c r="AI14" s="392"/>
      <c r="AJ14" s="481"/>
    </row>
    <row r="15" spans="3:36" ht="17.25" customHeight="1">
      <c r="C15" s="388" t="s">
        <v>34</v>
      </c>
      <c r="D15" s="389"/>
      <c r="E15" s="389"/>
      <c r="F15" s="389"/>
      <c r="G15" s="389"/>
      <c r="H15" s="197"/>
      <c r="I15" s="406">
        <v>-0.505050505050505</v>
      </c>
      <c r="J15" s="406"/>
      <c r="K15" s="406"/>
      <c r="L15" s="173" t="s">
        <v>16</v>
      </c>
      <c r="M15" s="182"/>
      <c r="N15" s="208"/>
      <c r="O15" s="392">
        <v>1.22699386503067</v>
      </c>
      <c r="P15" s="392"/>
      <c r="Q15" s="392"/>
      <c r="R15" s="157" t="s">
        <v>16</v>
      </c>
      <c r="S15" s="168"/>
      <c r="T15" s="391">
        <v>-1.7</v>
      </c>
      <c r="U15" s="392"/>
      <c r="V15" s="392"/>
      <c r="W15" s="392"/>
      <c r="X15" s="196"/>
      <c r="Y15" s="210"/>
      <c r="Z15" s="392">
        <v>1.6</v>
      </c>
      <c r="AA15" s="392"/>
      <c r="AB15" s="392"/>
      <c r="AC15" s="7" t="s">
        <v>16</v>
      </c>
      <c r="AD15" s="8"/>
      <c r="AE15" s="391">
        <v>-2.1</v>
      </c>
      <c r="AF15" s="392"/>
      <c r="AG15" s="392"/>
      <c r="AH15" s="392"/>
      <c r="AI15" s="392"/>
      <c r="AJ15" s="481"/>
    </row>
    <row r="16" spans="3:36" ht="17.25" customHeight="1">
      <c r="C16" s="388" t="s">
        <v>35</v>
      </c>
      <c r="D16" s="389"/>
      <c r="E16" s="389"/>
      <c r="F16" s="389"/>
      <c r="G16" s="389"/>
      <c r="H16" s="197"/>
      <c r="I16" s="406">
        <v>0.845070422535211</v>
      </c>
      <c r="J16" s="406"/>
      <c r="K16" s="406"/>
      <c r="L16" s="173" t="s">
        <v>16</v>
      </c>
      <c r="M16" s="182"/>
      <c r="N16" s="208"/>
      <c r="O16" s="392">
        <v>-0.479233226837061</v>
      </c>
      <c r="P16" s="392"/>
      <c r="Q16" s="392"/>
      <c r="R16" s="157" t="s">
        <v>16</v>
      </c>
      <c r="S16" s="168"/>
      <c r="T16" s="391">
        <v>1.3</v>
      </c>
      <c r="U16" s="392"/>
      <c r="V16" s="392"/>
      <c r="W16" s="392"/>
      <c r="X16" s="196"/>
      <c r="Y16" s="210"/>
      <c r="Z16" s="392">
        <v>2.51107828655835</v>
      </c>
      <c r="AA16" s="392"/>
      <c r="AB16" s="392"/>
      <c r="AC16" s="7" t="s">
        <v>16</v>
      </c>
      <c r="AD16" s="8"/>
      <c r="AE16" s="391">
        <v>-1.7</v>
      </c>
      <c r="AF16" s="392"/>
      <c r="AG16" s="392"/>
      <c r="AH16" s="392"/>
      <c r="AI16" s="392"/>
      <c r="AJ16" s="481"/>
    </row>
    <row r="17" spans="3:36" ht="17.25" customHeight="1">
      <c r="C17" s="388" t="s">
        <v>36</v>
      </c>
      <c r="D17" s="389"/>
      <c r="E17" s="389"/>
      <c r="F17" s="389"/>
      <c r="G17" s="389"/>
      <c r="H17" s="197"/>
      <c r="I17" s="406">
        <v>0.153374233128834</v>
      </c>
      <c r="J17" s="406"/>
      <c r="K17" s="406"/>
      <c r="L17" s="173" t="s">
        <v>16</v>
      </c>
      <c r="M17" s="182"/>
      <c r="N17" s="208"/>
      <c r="O17" s="392">
        <v>0.221729490022173</v>
      </c>
      <c r="P17" s="392"/>
      <c r="Q17" s="392"/>
      <c r="R17" s="157" t="s">
        <v>16</v>
      </c>
      <c r="S17" s="168"/>
      <c r="T17" s="391">
        <v>0</v>
      </c>
      <c r="U17" s="392"/>
      <c r="V17" s="392"/>
      <c r="W17" s="392"/>
      <c r="X17" s="196"/>
      <c r="Y17" s="210"/>
      <c r="Z17" s="392">
        <v>0</v>
      </c>
      <c r="AA17" s="392"/>
      <c r="AB17" s="392"/>
      <c r="AC17" s="7" t="s">
        <v>16</v>
      </c>
      <c r="AD17" s="8"/>
      <c r="AE17" s="391">
        <v>0.2</v>
      </c>
      <c r="AF17" s="392"/>
      <c r="AG17" s="392"/>
      <c r="AH17" s="392"/>
      <c r="AI17" s="392"/>
      <c r="AJ17" s="481"/>
    </row>
    <row r="18" spans="3:36" ht="17.25" customHeight="1">
      <c r="C18" s="388" t="s">
        <v>37</v>
      </c>
      <c r="D18" s="389"/>
      <c r="E18" s="389"/>
      <c r="F18" s="389"/>
      <c r="G18" s="389"/>
      <c r="H18" s="197"/>
      <c r="I18" s="406">
        <v>1.53846153846154</v>
      </c>
      <c r="J18" s="406"/>
      <c r="K18" s="406"/>
      <c r="L18" s="173" t="s">
        <v>16</v>
      </c>
      <c r="M18" s="182"/>
      <c r="N18" s="208"/>
      <c r="O18" s="392">
        <v>2.06896551724138</v>
      </c>
      <c r="P18" s="392"/>
      <c r="Q18" s="392"/>
      <c r="R18" s="157" t="s">
        <v>16</v>
      </c>
      <c r="S18" s="168"/>
      <c r="T18" s="391">
        <v>-0.6000000000000001</v>
      </c>
      <c r="U18" s="392"/>
      <c r="V18" s="392"/>
      <c r="W18" s="392"/>
      <c r="X18" s="196"/>
      <c r="Y18" s="210"/>
      <c r="Z18" s="392">
        <v>0</v>
      </c>
      <c r="AA18" s="392"/>
      <c r="AB18" s="392"/>
      <c r="AC18" s="7" t="s">
        <v>16</v>
      </c>
      <c r="AD18" s="8"/>
      <c r="AE18" s="391">
        <v>1.5</v>
      </c>
      <c r="AF18" s="392"/>
      <c r="AG18" s="392"/>
      <c r="AH18" s="392"/>
      <c r="AI18" s="392"/>
      <c r="AJ18" s="481"/>
    </row>
    <row r="19" spans="3:36" ht="17.25" customHeight="1">
      <c r="C19" s="388" t="s">
        <v>38</v>
      </c>
      <c r="D19" s="389"/>
      <c r="E19" s="389"/>
      <c r="F19" s="389"/>
      <c r="G19" s="389"/>
      <c r="H19" s="197"/>
      <c r="I19" s="406">
        <v>1.90930787589499</v>
      </c>
      <c r="J19" s="406"/>
      <c r="K19" s="406"/>
      <c r="L19" s="173" t="s">
        <v>16</v>
      </c>
      <c r="M19" s="182"/>
      <c r="N19" s="208"/>
      <c r="O19" s="392">
        <v>2</v>
      </c>
      <c r="P19" s="392"/>
      <c r="Q19" s="392"/>
      <c r="R19" s="157" t="s">
        <v>16</v>
      </c>
      <c r="S19" s="168"/>
      <c r="T19" s="391">
        <v>-0.10000000000000009</v>
      </c>
      <c r="U19" s="392"/>
      <c r="V19" s="392"/>
      <c r="W19" s="392"/>
      <c r="X19" s="196"/>
      <c r="Y19" s="210"/>
      <c r="Z19" s="392">
        <v>0</v>
      </c>
      <c r="AA19" s="392"/>
      <c r="AB19" s="392"/>
      <c r="AC19" s="7" t="s">
        <v>16</v>
      </c>
      <c r="AD19" s="8"/>
      <c r="AE19" s="391">
        <v>1.9</v>
      </c>
      <c r="AF19" s="392"/>
      <c r="AG19" s="392"/>
      <c r="AH19" s="392"/>
      <c r="AI19" s="392"/>
      <c r="AJ19" s="481"/>
    </row>
    <row r="20" spans="3:36" ht="17.25" customHeight="1">
      <c r="C20" s="388" t="s">
        <v>39</v>
      </c>
      <c r="D20" s="389"/>
      <c r="E20" s="389"/>
      <c r="F20" s="389"/>
      <c r="G20" s="389"/>
      <c r="H20" s="197"/>
      <c r="I20" s="406">
        <v>3.80047505938242</v>
      </c>
      <c r="J20" s="406"/>
      <c r="K20" s="406"/>
      <c r="L20" s="173" t="s">
        <v>16</v>
      </c>
      <c r="M20" s="182"/>
      <c r="N20" s="208"/>
      <c r="O20" s="392">
        <v>2.75387263339071</v>
      </c>
      <c r="P20" s="392"/>
      <c r="Q20" s="392"/>
      <c r="R20" s="157" t="s">
        <v>16</v>
      </c>
      <c r="S20" s="168"/>
      <c r="T20" s="391">
        <v>1</v>
      </c>
      <c r="U20" s="392"/>
      <c r="V20" s="392"/>
      <c r="W20" s="392"/>
      <c r="X20" s="196"/>
      <c r="Y20" s="221"/>
      <c r="Z20" s="392">
        <v>2.06961429915334</v>
      </c>
      <c r="AA20" s="392"/>
      <c r="AB20" s="392"/>
      <c r="AC20" s="33" t="s">
        <v>16</v>
      </c>
      <c r="AD20" s="115"/>
      <c r="AE20" s="391">
        <v>1.6999999999999997</v>
      </c>
      <c r="AF20" s="392"/>
      <c r="AG20" s="392"/>
      <c r="AH20" s="392"/>
      <c r="AI20" s="392"/>
      <c r="AJ20" s="481"/>
    </row>
    <row r="21" spans="3:36" ht="17.25" customHeight="1" thickBot="1">
      <c r="C21" s="409" t="s">
        <v>40</v>
      </c>
      <c r="D21" s="410"/>
      <c r="E21" s="410"/>
      <c r="F21" s="410"/>
      <c r="G21" s="410"/>
      <c r="H21" s="198"/>
      <c r="I21" s="417">
        <v>0.59551076500229</v>
      </c>
      <c r="J21" s="417"/>
      <c r="K21" s="417"/>
      <c r="L21" s="175" t="s">
        <v>16</v>
      </c>
      <c r="M21" s="184"/>
      <c r="N21" s="209"/>
      <c r="O21" s="408">
        <v>0</v>
      </c>
      <c r="P21" s="408"/>
      <c r="Q21" s="408"/>
      <c r="R21" s="170" t="s">
        <v>16</v>
      </c>
      <c r="S21" s="178"/>
      <c r="T21" s="407">
        <v>0.6</v>
      </c>
      <c r="U21" s="408"/>
      <c r="V21" s="408"/>
      <c r="W21" s="408"/>
      <c r="X21" s="205"/>
      <c r="Y21" s="211"/>
      <c r="Z21" s="408">
        <v>0</v>
      </c>
      <c r="AA21" s="408"/>
      <c r="AB21" s="408"/>
      <c r="AC21" s="164" t="s">
        <v>16</v>
      </c>
      <c r="AD21" s="171"/>
      <c r="AE21" s="407">
        <v>0.6</v>
      </c>
      <c r="AF21" s="408"/>
      <c r="AG21" s="408"/>
      <c r="AH21" s="408"/>
      <c r="AI21" s="408"/>
      <c r="AJ21" s="552"/>
    </row>
    <row r="22" ht="17.25" customHeight="1" thickTop="1"/>
    <row r="23" ht="17.25">
      <c r="A23" s="3" t="s">
        <v>210</v>
      </c>
    </row>
    <row r="24" spans="1:36" ht="14.25" customHeight="1">
      <c r="A24" s="489" t="s">
        <v>11</v>
      </c>
      <c r="B24" s="498"/>
      <c r="C24" s="477" t="s">
        <v>348</v>
      </c>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row>
    <row r="25" spans="1:36" ht="14.25" customHeight="1">
      <c r="A25" s="498"/>
      <c r="B25" s="498"/>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row>
    <row r="26" spans="1:36" ht="14.25" customHeight="1">
      <c r="A26" s="498"/>
      <c r="B26" s="498"/>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row>
    <row r="27" spans="1:36" ht="14.25" customHeight="1">
      <c r="A27" s="489" t="s">
        <v>11</v>
      </c>
      <c r="B27" s="498"/>
      <c r="C27" s="499" t="s">
        <v>349</v>
      </c>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500"/>
    </row>
    <row r="28" spans="1:36" ht="14.25" customHeight="1">
      <c r="A28" s="489"/>
      <c r="B28" s="498"/>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row>
    <row r="29" spans="1:36" ht="14.25" customHeight="1">
      <c r="A29" s="498"/>
      <c r="B29" s="498"/>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row>
    <row r="30" spans="2:36" ht="6" customHeight="1" thickBot="1">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30"/>
    </row>
    <row r="31" spans="3:36" ht="17.25" customHeight="1" thickBot="1">
      <c r="C31" s="548" t="s">
        <v>41</v>
      </c>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13"/>
      <c r="AJ31" s="13"/>
    </row>
    <row r="32" spans="3:34" ht="17.25" customHeight="1" thickBot="1">
      <c r="C32" s="551"/>
      <c r="D32" s="478"/>
      <c r="E32" s="478"/>
      <c r="F32" s="478"/>
      <c r="G32" s="478"/>
      <c r="H32" s="478"/>
      <c r="I32" s="226"/>
      <c r="J32" s="11"/>
      <c r="K32" s="503">
        <v>1</v>
      </c>
      <c r="L32" s="503"/>
      <c r="M32" s="372" t="s">
        <v>42</v>
      </c>
      <c r="N32" s="346"/>
      <c r="O32" s="346"/>
      <c r="P32" s="346"/>
      <c r="Q32" s="346"/>
      <c r="R32" s="350"/>
      <c r="S32" s="551"/>
      <c r="T32" s="478"/>
      <c r="U32" s="478"/>
      <c r="V32" s="478"/>
      <c r="W32" s="478"/>
      <c r="X32" s="478"/>
      <c r="Y32" s="226"/>
      <c r="Z32" s="348"/>
      <c r="AA32" s="478">
        <v>2</v>
      </c>
      <c r="AB32" s="478"/>
      <c r="AC32" s="116" t="s">
        <v>42</v>
      </c>
      <c r="AD32" s="346"/>
      <c r="AE32" s="346"/>
      <c r="AF32" s="346"/>
      <c r="AG32" s="346"/>
      <c r="AH32" s="350"/>
    </row>
    <row r="33" spans="3:34" ht="17.25" customHeight="1" thickBot="1" thickTop="1">
      <c r="C33" s="495"/>
      <c r="D33" s="496"/>
      <c r="E33" s="496"/>
      <c r="F33" s="496"/>
      <c r="G33" s="496"/>
      <c r="H33" s="496"/>
      <c r="I33" s="455" t="s">
        <v>28</v>
      </c>
      <c r="J33" s="456"/>
      <c r="K33" s="456"/>
      <c r="L33" s="456"/>
      <c r="M33" s="457"/>
      <c r="N33" s="546" t="s">
        <v>29</v>
      </c>
      <c r="O33" s="546"/>
      <c r="P33" s="546"/>
      <c r="Q33" s="546"/>
      <c r="R33" s="547"/>
      <c r="S33" s="495"/>
      <c r="T33" s="496"/>
      <c r="U33" s="496"/>
      <c r="V33" s="496"/>
      <c r="W33" s="496"/>
      <c r="X33" s="496"/>
      <c r="Y33" s="455" t="s">
        <v>28</v>
      </c>
      <c r="Z33" s="456"/>
      <c r="AA33" s="456"/>
      <c r="AB33" s="456"/>
      <c r="AC33" s="457"/>
      <c r="AD33" s="546" t="s">
        <v>29</v>
      </c>
      <c r="AE33" s="546"/>
      <c r="AF33" s="546"/>
      <c r="AG33" s="546"/>
      <c r="AH33" s="547"/>
    </row>
    <row r="34" spans="3:34" ht="17.25" customHeight="1">
      <c r="C34" s="439" t="s">
        <v>43</v>
      </c>
      <c r="D34" s="440"/>
      <c r="E34" s="440"/>
      <c r="F34" s="440"/>
      <c r="G34" s="440"/>
      <c r="H34" s="441"/>
      <c r="I34" s="544">
        <v>11.231393775372124</v>
      </c>
      <c r="J34" s="545"/>
      <c r="K34" s="545"/>
      <c r="L34" s="545"/>
      <c r="M34" s="82" t="s">
        <v>31</v>
      </c>
      <c r="N34" s="437">
        <v>8.753315649867375</v>
      </c>
      <c r="O34" s="438"/>
      <c r="P34" s="438"/>
      <c r="Q34" s="438"/>
      <c r="R34" s="350" t="s">
        <v>31</v>
      </c>
      <c r="S34" s="541" t="s">
        <v>43</v>
      </c>
      <c r="T34" s="542"/>
      <c r="U34" s="542"/>
      <c r="V34" s="542"/>
      <c r="W34" s="542"/>
      <c r="X34" s="543"/>
      <c r="Y34" s="544">
        <v>22.53044654939107</v>
      </c>
      <c r="Z34" s="545"/>
      <c r="AA34" s="545"/>
      <c r="AB34" s="545"/>
      <c r="AC34" s="82" t="s">
        <v>31</v>
      </c>
      <c r="AD34" s="447">
        <v>18.807947019867548</v>
      </c>
      <c r="AE34" s="447"/>
      <c r="AF34" s="447"/>
      <c r="AG34" s="447"/>
      <c r="AH34" s="37" t="s">
        <v>31</v>
      </c>
    </row>
    <row r="35" spans="3:34" ht="17.25" customHeight="1">
      <c r="C35" s="502" t="s">
        <v>44</v>
      </c>
      <c r="D35" s="503"/>
      <c r="E35" s="503"/>
      <c r="F35" s="503"/>
      <c r="G35" s="503"/>
      <c r="H35" s="504"/>
      <c r="I35" s="431">
        <v>17.050067658998646</v>
      </c>
      <c r="J35" s="406"/>
      <c r="K35" s="406"/>
      <c r="L35" s="406"/>
      <c r="M35" s="75" t="s">
        <v>31</v>
      </c>
      <c r="N35" s="442">
        <v>13.992042440318302</v>
      </c>
      <c r="O35" s="392"/>
      <c r="P35" s="392"/>
      <c r="Q35" s="392"/>
      <c r="R35" s="34" t="s">
        <v>31</v>
      </c>
      <c r="S35" s="505" t="s">
        <v>45</v>
      </c>
      <c r="T35" s="506"/>
      <c r="U35" s="506"/>
      <c r="V35" s="506"/>
      <c r="W35" s="506"/>
      <c r="X35" s="507"/>
      <c r="Y35" s="431">
        <v>66.64411366711772</v>
      </c>
      <c r="Z35" s="406"/>
      <c r="AA35" s="406"/>
      <c r="AB35" s="406"/>
      <c r="AC35" s="75" t="s">
        <v>31</v>
      </c>
      <c r="AD35" s="392">
        <v>70.39735099337749</v>
      </c>
      <c r="AE35" s="392"/>
      <c r="AF35" s="392"/>
      <c r="AG35" s="392"/>
      <c r="AH35" s="34" t="s">
        <v>31</v>
      </c>
    </row>
    <row r="36" spans="3:34" ht="17.25" customHeight="1">
      <c r="C36" s="444" t="s">
        <v>45</v>
      </c>
      <c r="D36" s="389"/>
      <c r="E36" s="389"/>
      <c r="F36" s="389"/>
      <c r="G36" s="389"/>
      <c r="H36" s="390"/>
      <c r="I36" s="431">
        <v>68.06495263870094</v>
      </c>
      <c r="J36" s="406"/>
      <c r="K36" s="406"/>
      <c r="L36" s="406"/>
      <c r="M36" s="75" t="s">
        <v>31</v>
      </c>
      <c r="N36" s="442">
        <v>73.07692307692307</v>
      </c>
      <c r="O36" s="392"/>
      <c r="P36" s="392"/>
      <c r="Q36" s="392"/>
      <c r="R36" s="34" t="s">
        <v>31</v>
      </c>
      <c r="S36" s="505" t="s">
        <v>46</v>
      </c>
      <c r="T36" s="506"/>
      <c r="U36" s="506"/>
      <c r="V36" s="506"/>
      <c r="W36" s="506"/>
      <c r="X36" s="507"/>
      <c r="Y36" s="431">
        <v>4.600811907983761</v>
      </c>
      <c r="Z36" s="406"/>
      <c r="AA36" s="406"/>
      <c r="AB36" s="406"/>
      <c r="AC36" s="75" t="s">
        <v>31</v>
      </c>
      <c r="AD36" s="392">
        <v>4.437086092715232</v>
      </c>
      <c r="AE36" s="392"/>
      <c r="AF36" s="392"/>
      <c r="AG36" s="392"/>
      <c r="AH36" s="34" t="s">
        <v>31</v>
      </c>
    </row>
    <row r="37" spans="3:34" ht="17.25" customHeight="1" thickBot="1">
      <c r="C37" s="502" t="s">
        <v>47</v>
      </c>
      <c r="D37" s="503"/>
      <c r="E37" s="503"/>
      <c r="F37" s="503"/>
      <c r="G37" s="503"/>
      <c r="H37" s="504"/>
      <c r="I37" s="431">
        <v>1.8944519621109608</v>
      </c>
      <c r="J37" s="406"/>
      <c r="K37" s="406"/>
      <c r="L37" s="406"/>
      <c r="M37" s="75" t="s">
        <v>31</v>
      </c>
      <c r="N37" s="442">
        <v>2.3872679045092835</v>
      </c>
      <c r="O37" s="392"/>
      <c r="P37" s="392"/>
      <c r="Q37" s="392"/>
      <c r="R37" s="34" t="s">
        <v>31</v>
      </c>
      <c r="S37" s="490" t="s">
        <v>48</v>
      </c>
      <c r="T37" s="491"/>
      <c r="U37" s="491"/>
      <c r="V37" s="491"/>
      <c r="W37" s="491"/>
      <c r="X37" s="492"/>
      <c r="Y37" s="416">
        <v>6.2246278755074425</v>
      </c>
      <c r="Z37" s="417"/>
      <c r="AA37" s="417"/>
      <c r="AB37" s="417"/>
      <c r="AC37" s="247" t="s">
        <v>31</v>
      </c>
      <c r="AD37" s="494">
        <v>6.357615894039735</v>
      </c>
      <c r="AE37" s="494"/>
      <c r="AF37" s="494"/>
      <c r="AG37" s="494"/>
      <c r="AH37" s="349" t="s">
        <v>31</v>
      </c>
    </row>
    <row r="38" spans="3:34" ht="17.25" customHeight="1">
      <c r="C38" s="444" t="s">
        <v>46</v>
      </c>
      <c r="D38" s="389"/>
      <c r="E38" s="389"/>
      <c r="F38" s="389"/>
      <c r="G38" s="389"/>
      <c r="H38" s="390"/>
      <c r="I38" s="431">
        <v>1.7591339648173208</v>
      </c>
      <c r="J38" s="406"/>
      <c r="K38" s="406"/>
      <c r="L38" s="406"/>
      <c r="M38" s="75" t="s">
        <v>31</v>
      </c>
      <c r="N38" s="442">
        <v>1.790450928381963</v>
      </c>
      <c r="O38" s="392"/>
      <c r="P38" s="392"/>
      <c r="Q38" s="392"/>
      <c r="R38" s="34" t="s">
        <v>31</v>
      </c>
      <c r="S38" s="11"/>
      <c r="T38" s="11"/>
      <c r="U38" s="11"/>
      <c r="V38" s="11"/>
      <c r="W38" s="11"/>
      <c r="X38" s="11"/>
      <c r="Y38" s="11"/>
      <c r="Z38" s="11"/>
      <c r="AA38" s="11"/>
      <c r="AB38" s="11"/>
      <c r="AC38" s="11"/>
      <c r="AD38" s="11"/>
      <c r="AE38" s="11"/>
      <c r="AF38" s="11"/>
      <c r="AG38" s="11"/>
      <c r="AH38" s="11"/>
    </row>
    <row r="39" spans="3:34" ht="17.25" customHeight="1" thickBot="1">
      <c r="C39" s="495" t="s">
        <v>48</v>
      </c>
      <c r="D39" s="496"/>
      <c r="E39" s="496"/>
      <c r="F39" s="496"/>
      <c r="G39" s="496"/>
      <c r="H39" s="497"/>
      <c r="I39" s="416">
        <v>0</v>
      </c>
      <c r="J39" s="417"/>
      <c r="K39" s="417"/>
      <c r="L39" s="417"/>
      <c r="M39" s="247" t="s">
        <v>31</v>
      </c>
      <c r="N39" s="493">
        <v>0</v>
      </c>
      <c r="O39" s="494"/>
      <c r="P39" s="494"/>
      <c r="Q39" s="494"/>
      <c r="R39" s="349" t="s">
        <v>31</v>
      </c>
      <c r="S39" s="11"/>
      <c r="T39" s="11"/>
      <c r="U39" s="11"/>
      <c r="V39" s="11"/>
      <c r="W39" s="11"/>
      <c r="X39" s="11"/>
      <c r="Y39" s="11"/>
      <c r="Z39" s="11"/>
      <c r="AA39" s="11"/>
      <c r="AB39" s="11"/>
      <c r="AC39" s="11"/>
      <c r="AD39" s="11"/>
      <c r="AE39" s="11"/>
      <c r="AF39" s="11"/>
      <c r="AG39" s="11"/>
      <c r="AH39" s="11"/>
    </row>
    <row r="40" spans="3:35" s="14" customFormat="1" ht="17.25" customHeight="1">
      <c r="C40" s="501" t="s">
        <v>212</v>
      </c>
      <c r="D40" s="501"/>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row>
    <row r="41" spans="3:35" s="14" customFormat="1" ht="17.25" customHeight="1">
      <c r="C41" s="501"/>
      <c r="D41" s="501"/>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row>
    <row r="42" ht="12" customHeight="1"/>
    <row r="43" ht="17.25">
      <c r="A43" s="3" t="s">
        <v>211</v>
      </c>
    </row>
    <row r="44" spans="1:36" ht="20.25" customHeight="1">
      <c r="A44" s="489" t="s">
        <v>49</v>
      </c>
      <c r="B44" s="489"/>
      <c r="C44" s="499" t="s">
        <v>350</v>
      </c>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c r="AD44" s="500"/>
      <c r="AE44" s="500"/>
      <c r="AF44" s="500"/>
      <c r="AG44" s="500"/>
      <c r="AH44" s="500"/>
      <c r="AI44" s="500"/>
      <c r="AJ44" s="500"/>
    </row>
    <row r="45" spans="1:36" ht="20.25" customHeight="1">
      <c r="A45" s="489"/>
      <c r="B45" s="489"/>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c r="AI45" s="500"/>
      <c r="AJ45" s="500"/>
    </row>
    <row r="46" spans="1:36" ht="2.25" customHeight="1">
      <c r="A46" s="489"/>
      <c r="B46" s="489"/>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row>
    <row r="47" spans="1:36" s="12" customFormat="1" ht="34.5" customHeight="1">
      <c r="A47" s="489" t="s">
        <v>49</v>
      </c>
      <c r="B47" s="489"/>
      <c r="C47" s="477" t="s">
        <v>351</v>
      </c>
      <c r="D47" s="477"/>
      <c r="E47" s="477"/>
      <c r="F47" s="477"/>
      <c r="G47" s="477"/>
      <c r="H47" s="477"/>
      <c r="I47" s="477"/>
      <c r="J47" s="477"/>
      <c r="K47" s="477"/>
      <c r="L47" s="477"/>
      <c r="M47" s="477"/>
      <c r="N47" s="477"/>
      <c r="O47" s="477"/>
      <c r="P47" s="477"/>
      <c r="Q47" s="477"/>
      <c r="R47" s="477"/>
      <c r="S47" s="477"/>
      <c r="T47" s="477"/>
      <c r="U47" s="477"/>
      <c r="V47" s="477"/>
      <c r="W47" s="477"/>
      <c r="X47" s="477"/>
      <c r="Y47" s="477"/>
      <c r="Z47" s="477"/>
      <c r="AA47" s="477"/>
      <c r="AB47" s="477"/>
      <c r="AC47" s="477"/>
      <c r="AD47" s="477"/>
      <c r="AE47" s="477"/>
      <c r="AF47" s="477"/>
      <c r="AG47" s="477"/>
      <c r="AH47" s="477"/>
      <c r="AI47" s="477"/>
      <c r="AJ47" s="477"/>
    </row>
    <row r="48" spans="1:2" s="12" customFormat="1" ht="9" customHeight="1" thickBot="1">
      <c r="A48" s="489"/>
      <c r="B48" s="489"/>
    </row>
    <row r="49" spans="3:34" s="12" customFormat="1" ht="14.25" customHeight="1" thickTop="1">
      <c r="C49" s="514" t="s">
        <v>289</v>
      </c>
      <c r="D49" s="515"/>
      <c r="E49" s="515"/>
      <c r="F49" s="515"/>
      <c r="G49" s="515"/>
      <c r="H49" s="515"/>
      <c r="I49" s="515"/>
      <c r="J49" s="516"/>
      <c r="K49" s="522" t="s">
        <v>50</v>
      </c>
      <c r="L49" s="522"/>
      <c r="M49" s="522"/>
      <c r="N49" s="522"/>
      <c r="O49" s="522"/>
      <c r="P49" s="522"/>
      <c r="Q49" s="522"/>
      <c r="R49" s="522"/>
      <c r="S49" s="522"/>
      <c r="T49" s="522"/>
      <c r="U49" s="522"/>
      <c r="V49" s="522"/>
      <c r="W49" s="522"/>
      <c r="X49" s="522"/>
      <c r="Y49" s="522"/>
      <c r="Z49" s="522"/>
      <c r="AA49" s="522"/>
      <c r="AB49" s="522"/>
      <c r="AC49" s="522"/>
      <c r="AD49" s="522"/>
      <c r="AE49" s="523"/>
      <c r="AF49" s="523"/>
      <c r="AG49" s="523"/>
      <c r="AH49" s="524"/>
    </row>
    <row r="50" spans="3:34" s="12" customFormat="1" ht="13.5" customHeight="1">
      <c r="C50" s="517"/>
      <c r="D50" s="518"/>
      <c r="E50" s="518"/>
      <c r="F50" s="518"/>
      <c r="G50" s="518"/>
      <c r="H50" s="518"/>
      <c r="I50" s="518"/>
      <c r="J50" s="519"/>
      <c r="K50" s="520" t="s">
        <v>290</v>
      </c>
      <c r="L50" s="520"/>
      <c r="M50" s="520"/>
      <c r="N50" s="521"/>
      <c r="O50" s="535" t="s">
        <v>51</v>
      </c>
      <c r="P50" s="536"/>
      <c r="Q50" s="536"/>
      <c r="R50" s="537"/>
      <c r="S50" s="538" t="s">
        <v>214</v>
      </c>
      <c r="T50" s="539"/>
      <c r="U50" s="539"/>
      <c r="V50" s="540"/>
      <c r="W50" s="508" t="s">
        <v>205</v>
      </c>
      <c r="X50" s="530"/>
      <c r="Y50" s="530"/>
      <c r="Z50" s="531"/>
      <c r="AA50" s="508" t="s">
        <v>52</v>
      </c>
      <c r="AB50" s="509"/>
      <c r="AC50" s="509"/>
      <c r="AD50" s="509"/>
      <c r="AE50" s="508" t="s">
        <v>48</v>
      </c>
      <c r="AF50" s="509"/>
      <c r="AG50" s="509"/>
      <c r="AH50" s="510"/>
    </row>
    <row r="51" spans="3:34" s="12" customFormat="1" ht="14.25" thickBot="1">
      <c r="C51" s="517"/>
      <c r="D51" s="518"/>
      <c r="E51" s="518"/>
      <c r="F51" s="518"/>
      <c r="G51" s="518"/>
      <c r="H51" s="518"/>
      <c r="I51" s="518"/>
      <c r="J51" s="519"/>
      <c r="K51" s="525" t="s">
        <v>291</v>
      </c>
      <c r="L51" s="525"/>
      <c r="M51" s="525"/>
      <c r="N51" s="526"/>
      <c r="O51" s="527" t="s">
        <v>53</v>
      </c>
      <c r="P51" s="528"/>
      <c r="Q51" s="528"/>
      <c r="R51" s="529"/>
      <c r="S51" s="527" t="s">
        <v>215</v>
      </c>
      <c r="T51" s="528"/>
      <c r="U51" s="528"/>
      <c r="V51" s="529"/>
      <c r="W51" s="532" t="s">
        <v>206</v>
      </c>
      <c r="X51" s="533"/>
      <c r="Y51" s="533"/>
      <c r="Z51" s="534"/>
      <c r="AA51" s="511"/>
      <c r="AB51" s="512"/>
      <c r="AC51" s="512"/>
      <c r="AD51" s="512"/>
      <c r="AE51" s="511"/>
      <c r="AF51" s="512"/>
      <c r="AG51" s="512"/>
      <c r="AH51" s="513"/>
    </row>
    <row r="52" spans="3:34" ht="15.75" customHeight="1">
      <c r="C52" s="466" t="s">
        <v>286</v>
      </c>
      <c r="D52" s="467"/>
      <c r="E52" s="467"/>
      <c r="F52" s="468">
        <v>3.0660377358490565</v>
      </c>
      <c r="G52" s="469"/>
      <c r="H52" s="469"/>
      <c r="I52" s="292" t="s">
        <v>31</v>
      </c>
      <c r="J52" s="293"/>
      <c r="K52" s="468">
        <v>15.447154471544716</v>
      </c>
      <c r="L52" s="469"/>
      <c r="M52" s="469"/>
      <c r="N52" s="294" t="s">
        <v>31</v>
      </c>
      <c r="O52" s="476">
        <v>5.691056910569105</v>
      </c>
      <c r="P52" s="469"/>
      <c r="Q52" s="469"/>
      <c r="R52" s="294" t="s">
        <v>31</v>
      </c>
      <c r="S52" s="476">
        <v>22.76422764227642</v>
      </c>
      <c r="T52" s="469"/>
      <c r="U52" s="469"/>
      <c r="V52" s="294" t="s">
        <v>31</v>
      </c>
      <c r="W52" s="476">
        <v>36.58536585365854</v>
      </c>
      <c r="X52" s="469"/>
      <c r="Y52" s="469"/>
      <c r="Z52" s="294" t="s">
        <v>31</v>
      </c>
      <c r="AA52" s="476">
        <v>19.51219512195122</v>
      </c>
      <c r="AB52" s="469"/>
      <c r="AC52" s="469"/>
      <c r="AD52" s="295" t="s">
        <v>31</v>
      </c>
      <c r="AE52" s="476">
        <v>0</v>
      </c>
      <c r="AF52" s="469"/>
      <c r="AG52" s="469"/>
      <c r="AH52" s="296" t="s">
        <v>31</v>
      </c>
    </row>
    <row r="53" spans="3:34" ht="13.5">
      <c r="C53" s="470" t="s">
        <v>287</v>
      </c>
      <c r="D53" s="471"/>
      <c r="E53" s="471"/>
      <c r="F53" s="472">
        <v>2.6168224299065423</v>
      </c>
      <c r="G53" s="465"/>
      <c r="H53" s="465"/>
      <c r="I53" s="335" t="s">
        <v>31</v>
      </c>
      <c r="J53" s="279"/>
      <c r="K53" s="472">
        <v>19.130434782608695</v>
      </c>
      <c r="L53" s="465"/>
      <c r="M53" s="465"/>
      <c r="N53" s="336" t="s">
        <v>31</v>
      </c>
      <c r="O53" s="464">
        <v>8.695652173913043</v>
      </c>
      <c r="P53" s="465"/>
      <c r="Q53" s="465"/>
      <c r="R53" s="336" t="s">
        <v>31</v>
      </c>
      <c r="S53" s="464">
        <v>26.08695652173913</v>
      </c>
      <c r="T53" s="465"/>
      <c r="U53" s="465"/>
      <c r="V53" s="336" t="s">
        <v>31</v>
      </c>
      <c r="W53" s="464">
        <v>28.695652173913043</v>
      </c>
      <c r="X53" s="465"/>
      <c r="Y53" s="465"/>
      <c r="Z53" s="336" t="s">
        <v>31</v>
      </c>
      <c r="AA53" s="464">
        <v>17.391304347826086</v>
      </c>
      <c r="AB53" s="465"/>
      <c r="AC53" s="465"/>
      <c r="AD53" s="337" t="s">
        <v>31</v>
      </c>
      <c r="AE53" s="464">
        <v>0</v>
      </c>
      <c r="AF53" s="465"/>
      <c r="AG53" s="465"/>
      <c r="AH53" s="338" t="s">
        <v>31</v>
      </c>
    </row>
    <row r="54" spans="3:34" ht="14.25" thickBot="1">
      <c r="C54" s="473" t="s">
        <v>288</v>
      </c>
      <c r="D54" s="474"/>
      <c r="E54" s="474"/>
      <c r="F54" s="475">
        <v>3.8</v>
      </c>
      <c r="G54" s="463"/>
      <c r="H54" s="463"/>
      <c r="I54" s="339" t="s">
        <v>31</v>
      </c>
      <c r="J54" s="340"/>
      <c r="K54" s="475">
        <v>13.6</v>
      </c>
      <c r="L54" s="463"/>
      <c r="M54" s="463"/>
      <c r="N54" s="341" t="s">
        <v>31</v>
      </c>
      <c r="O54" s="462">
        <v>6.4</v>
      </c>
      <c r="P54" s="463"/>
      <c r="Q54" s="463"/>
      <c r="R54" s="341" t="s">
        <v>31</v>
      </c>
      <c r="S54" s="462">
        <v>37.3</v>
      </c>
      <c r="T54" s="463"/>
      <c r="U54" s="463"/>
      <c r="V54" s="341" t="s">
        <v>31</v>
      </c>
      <c r="W54" s="462">
        <v>20</v>
      </c>
      <c r="X54" s="463"/>
      <c r="Y54" s="463"/>
      <c r="Z54" s="341" t="s">
        <v>31</v>
      </c>
      <c r="AA54" s="462">
        <v>22.7</v>
      </c>
      <c r="AB54" s="463"/>
      <c r="AC54" s="463"/>
      <c r="AD54" s="342" t="s">
        <v>31</v>
      </c>
      <c r="AE54" s="462">
        <v>0</v>
      </c>
      <c r="AF54" s="463"/>
      <c r="AG54" s="463"/>
      <c r="AH54" s="343" t="s">
        <v>31</v>
      </c>
    </row>
    <row r="55" ht="14.25" thickTop="1"/>
  </sheetData>
  <sheetProtection/>
  <mergeCells count="157">
    <mergeCell ref="H10:M10"/>
    <mergeCell ref="C11:G11"/>
    <mergeCell ref="I16:K16"/>
    <mergeCell ref="C12:G12"/>
    <mergeCell ref="C16:G16"/>
    <mergeCell ref="Z11:AB11"/>
    <mergeCell ref="Z12:AB12"/>
    <mergeCell ref="Z14:AB14"/>
    <mergeCell ref="Z15:AB15"/>
    <mergeCell ref="I15:K15"/>
    <mergeCell ref="C15:G15"/>
    <mergeCell ref="O12:Q12"/>
    <mergeCell ref="O14:Q14"/>
    <mergeCell ref="O11:Q11"/>
    <mergeCell ref="I14:K14"/>
    <mergeCell ref="I13:K13"/>
    <mergeCell ref="C14:G14"/>
    <mergeCell ref="T12:W12"/>
    <mergeCell ref="I11:K11"/>
    <mergeCell ref="I12:K12"/>
    <mergeCell ref="T15:W15"/>
    <mergeCell ref="O16:Q16"/>
    <mergeCell ref="Z13:AB13"/>
    <mergeCell ref="T14:W14"/>
    <mergeCell ref="C19:G19"/>
    <mergeCell ref="AE20:AJ20"/>
    <mergeCell ref="C32:H33"/>
    <mergeCell ref="C17:G17"/>
    <mergeCell ref="I18:K18"/>
    <mergeCell ref="I19:K19"/>
    <mergeCell ref="I17:K17"/>
    <mergeCell ref="C21:G21"/>
    <mergeCell ref="I21:K21"/>
    <mergeCell ref="AE21:AJ21"/>
    <mergeCell ref="O19:Q19"/>
    <mergeCell ref="S32:X33"/>
    <mergeCell ref="K32:L32"/>
    <mergeCell ref="O18:Q18"/>
    <mergeCell ref="Z21:AB21"/>
    <mergeCell ref="Z20:AB20"/>
    <mergeCell ref="C18:G18"/>
    <mergeCell ref="I20:K20"/>
    <mergeCell ref="C20:G20"/>
    <mergeCell ref="A24:B26"/>
    <mergeCell ref="I33:M33"/>
    <mergeCell ref="C24:AJ26"/>
    <mergeCell ref="AD36:AG36"/>
    <mergeCell ref="S34:X34"/>
    <mergeCell ref="I36:L36"/>
    <mergeCell ref="C36:H36"/>
    <mergeCell ref="AD34:AG34"/>
    <mergeCell ref="Y34:AB34"/>
    <mergeCell ref="Y33:AC33"/>
    <mergeCell ref="AD33:AH33"/>
    <mergeCell ref="C31:AH31"/>
    <mergeCell ref="N35:Q35"/>
    <mergeCell ref="S35:X35"/>
    <mergeCell ref="N33:R33"/>
    <mergeCell ref="N34:Q34"/>
    <mergeCell ref="I35:L35"/>
    <mergeCell ref="I34:L34"/>
    <mergeCell ref="Y36:AB36"/>
    <mergeCell ref="AE16:AJ16"/>
    <mergeCell ref="AE17:AJ17"/>
    <mergeCell ref="O15:Q15"/>
    <mergeCell ref="T17:W17"/>
    <mergeCell ref="O20:Q20"/>
    <mergeCell ref="AE15:AJ15"/>
    <mergeCell ref="O21:Q21"/>
    <mergeCell ref="Z19:AB19"/>
    <mergeCell ref="Z16:AB16"/>
    <mergeCell ref="Z17:AB17"/>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I39:L39"/>
    <mergeCell ref="AD37:AG37"/>
    <mergeCell ref="C38:H38"/>
    <mergeCell ref="C47:AJ47"/>
    <mergeCell ref="N38:Q38"/>
    <mergeCell ref="I37:L37"/>
    <mergeCell ref="C40:AI41"/>
    <mergeCell ref="C37:H37"/>
    <mergeCell ref="N37:Q37"/>
    <mergeCell ref="Y35:AB35"/>
    <mergeCell ref="AD35:AG35"/>
    <mergeCell ref="S36:X36"/>
    <mergeCell ref="C35:H35"/>
    <mergeCell ref="N36:Q36"/>
    <mergeCell ref="C34:H34"/>
    <mergeCell ref="C5:AJ5"/>
    <mergeCell ref="AA32:AB32"/>
    <mergeCell ref="T11:W11"/>
    <mergeCell ref="T13:W13"/>
    <mergeCell ref="AE13:AJ13"/>
    <mergeCell ref="T19:W19"/>
    <mergeCell ref="T16:W16"/>
    <mergeCell ref="T20:W20"/>
    <mergeCell ref="AE18:AJ18"/>
    <mergeCell ref="AE19:AJ19"/>
    <mergeCell ref="AE12:AJ12"/>
    <mergeCell ref="AE14:AJ14"/>
    <mergeCell ref="O17:Q17"/>
    <mergeCell ref="O13:Q13"/>
    <mergeCell ref="C6:AI6"/>
    <mergeCell ref="C7:AJ7"/>
    <mergeCell ref="AE10:AJ10"/>
    <mergeCell ref="N10:S10"/>
    <mergeCell ref="AE11:AJ11"/>
    <mergeCell ref="Y10:AD10"/>
    <mergeCell ref="T10:X10"/>
    <mergeCell ref="T21:W21"/>
    <mergeCell ref="T18:W18"/>
    <mergeCell ref="Z18:AB18"/>
    <mergeCell ref="S54:U54"/>
    <mergeCell ref="W54:Y54"/>
    <mergeCell ref="AA54:AC54"/>
    <mergeCell ref="AE54:AG54"/>
    <mergeCell ref="S53:U53"/>
    <mergeCell ref="W53:Y53"/>
    <mergeCell ref="AA53:AC53"/>
    <mergeCell ref="AE53:AG53"/>
    <mergeCell ref="C52:E52"/>
    <mergeCell ref="F52:H52"/>
    <mergeCell ref="C53:E53"/>
    <mergeCell ref="F53:H53"/>
    <mergeCell ref="K53:M53"/>
    <mergeCell ref="O53:Q53"/>
    <mergeCell ref="C54:E54"/>
    <mergeCell ref="F54:H54"/>
    <mergeCell ref="K54:M54"/>
    <mergeCell ref="O54:Q54"/>
    <mergeCell ref="AE52:AG52"/>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8" tint="0.7999799847602844"/>
  </sheetPr>
  <dimension ref="A3:AK41"/>
  <sheetViews>
    <sheetView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5"/>
      <c r="D4" s="68"/>
      <c r="E4" s="68"/>
      <c r="F4" s="68"/>
      <c r="G4" s="68"/>
      <c r="H4" s="68"/>
      <c r="I4" s="68"/>
      <c r="J4" s="68"/>
      <c r="K4" s="455" t="s">
        <v>55</v>
      </c>
      <c r="L4" s="456"/>
      <c r="M4" s="456"/>
      <c r="N4" s="456"/>
      <c r="O4" s="456"/>
      <c r="P4" s="456"/>
      <c r="Q4" s="456"/>
      <c r="R4" s="457"/>
      <c r="S4" s="433" t="s">
        <v>56</v>
      </c>
      <c r="T4" s="433"/>
      <c r="U4" s="433"/>
      <c r="V4" s="433"/>
      <c r="W4" s="433"/>
      <c r="X4" s="433"/>
      <c r="Y4" s="433"/>
      <c r="Z4" s="436"/>
      <c r="AA4" s="433" t="s">
        <v>57</v>
      </c>
      <c r="AB4" s="433"/>
      <c r="AC4" s="433"/>
      <c r="AD4" s="433"/>
      <c r="AE4" s="433"/>
      <c r="AF4" s="433"/>
      <c r="AG4" s="433"/>
      <c r="AH4" s="434"/>
    </row>
    <row r="5" spans="3:34" ht="18.75" customHeight="1">
      <c r="C5" s="556" t="s">
        <v>15</v>
      </c>
      <c r="D5" s="557"/>
      <c r="E5" s="557"/>
      <c r="F5" s="557"/>
      <c r="G5" s="557"/>
      <c r="H5" s="557"/>
      <c r="I5" s="557"/>
      <c r="J5" s="557"/>
      <c r="K5" s="544">
        <v>1.74464480074777</v>
      </c>
      <c r="L5" s="558"/>
      <c r="M5" s="558"/>
      <c r="N5" s="558"/>
      <c r="O5" s="558"/>
      <c r="P5" s="558"/>
      <c r="Q5" s="81" t="s">
        <v>16</v>
      </c>
      <c r="R5" s="82"/>
      <c r="S5" s="447">
        <v>1.89273073463343</v>
      </c>
      <c r="T5" s="447"/>
      <c r="U5" s="447"/>
      <c r="V5" s="447"/>
      <c r="W5" s="447"/>
      <c r="X5" s="447"/>
      <c r="Y5" s="32" t="s">
        <v>16</v>
      </c>
      <c r="Z5" s="114"/>
      <c r="AA5" s="447">
        <f>ROUND(K5,1)-ROUND(S5,1)</f>
        <v>-0.19999999999999996</v>
      </c>
      <c r="AB5" s="447"/>
      <c r="AC5" s="447"/>
      <c r="AD5" s="447"/>
      <c r="AE5" s="447"/>
      <c r="AF5" s="447"/>
      <c r="AG5" s="32"/>
      <c r="AH5" s="37"/>
    </row>
    <row r="6" spans="3:34" ht="18.75" customHeight="1">
      <c r="C6" s="444" t="s">
        <v>17</v>
      </c>
      <c r="D6" s="389"/>
      <c r="E6" s="389"/>
      <c r="F6" s="389"/>
      <c r="G6" s="389"/>
      <c r="H6" s="389"/>
      <c r="I6" s="389"/>
      <c r="J6" s="389"/>
      <c r="K6" s="431">
        <v>2.18294069122608</v>
      </c>
      <c r="L6" s="406"/>
      <c r="M6" s="406"/>
      <c r="N6" s="406"/>
      <c r="O6" s="406"/>
      <c r="P6" s="406"/>
      <c r="Q6" s="72" t="s">
        <v>16</v>
      </c>
      <c r="R6" s="75"/>
      <c r="S6" s="392">
        <v>3.39419515076568</v>
      </c>
      <c r="T6" s="392"/>
      <c r="U6" s="392"/>
      <c r="V6" s="392"/>
      <c r="W6" s="392"/>
      <c r="X6" s="392"/>
      <c r="Y6" s="7" t="s">
        <v>16</v>
      </c>
      <c r="Z6" s="8"/>
      <c r="AA6" s="392">
        <f aca="true" t="shared" si="0" ref="AA6:AA14">ROUND(K6,1)-ROUND(S6,1)</f>
        <v>-1.1999999999999997</v>
      </c>
      <c r="AB6" s="392"/>
      <c r="AC6" s="392"/>
      <c r="AD6" s="392"/>
      <c r="AE6" s="392"/>
      <c r="AF6" s="392"/>
      <c r="AG6" s="7"/>
      <c r="AH6" s="34"/>
    </row>
    <row r="7" spans="3:34" ht="18.75" customHeight="1">
      <c r="C7" s="444" t="s">
        <v>18</v>
      </c>
      <c r="D7" s="389"/>
      <c r="E7" s="389"/>
      <c r="F7" s="389"/>
      <c r="G7" s="389"/>
      <c r="H7" s="389"/>
      <c r="I7" s="389"/>
      <c r="J7" s="389"/>
      <c r="K7" s="431">
        <v>1.97858540489974</v>
      </c>
      <c r="L7" s="406"/>
      <c r="M7" s="406"/>
      <c r="N7" s="406"/>
      <c r="O7" s="406"/>
      <c r="P7" s="406"/>
      <c r="Q7" s="72" t="s">
        <v>16</v>
      </c>
      <c r="R7" s="75"/>
      <c r="S7" s="392">
        <v>0.250193214485515</v>
      </c>
      <c r="T7" s="392"/>
      <c r="U7" s="392"/>
      <c r="V7" s="392"/>
      <c r="W7" s="392"/>
      <c r="X7" s="392"/>
      <c r="Y7" s="7" t="s">
        <v>16</v>
      </c>
      <c r="Z7" s="8"/>
      <c r="AA7" s="392">
        <f t="shared" si="0"/>
        <v>1.7</v>
      </c>
      <c r="AB7" s="392"/>
      <c r="AC7" s="392"/>
      <c r="AD7" s="392"/>
      <c r="AE7" s="392"/>
      <c r="AF7" s="392"/>
      <c r="AG7" s="7"/>
      <c r="AH7" s="34"/>
    </row>
    <row r="8" spans="3:34" ht="18.75" customHeight="1">
      <c r="C8" s="444" t="s">
        <v>19</v>
      </c>
      <c r="D8" s="389"/>
      <c r="E8" s="389"/>
      <c r="F8" s="389"/>
      <c r="G8" s="389"/>
      <c r="H8" s="389"/>
      <c r="I8" s="389"/>
      <c r="J8" s="389"/>
      <c r="K8" s="431">
        <v>0.606098600676224</v>
      </c>
      <c r="L8" s="406"/>
      <c r="M8" s="406"/>
      <c r="N8" s="406"/>
      <c r="O8" s="406"/>
      <c r="P8" s="406"/>
      <c r="Q8" s="72" t="s">
        <v>16</v>
      </c>
      <c r="R8" s="75"/>
      <c r="S8" s="392">
        <v>0.442463119903584</v>
      </c>
      <c r="T8" s="392"/>
      <c r="U8" s="392"/>
      <c r="V8" s="392"/>
      <c r="W8" s="392"/>
      <c r="X8" s="392"/>
      <c r="Y8" s="7" t="s">
        <v>16</v>
      </c>
      <c r="Z8" s="8"/>
      <c r="AA8" s="392">
        <f t="shared" si="0"/>
        <v>0.19999999999999996</v>
      </c>
      <c r="AB8" s="392"/>
      <c r="AC8" s="392"/>
      <c r="AD8" s="392"/>
      <c r="AE8" s="392"/>
      <c r="AF8" s="392"/>
      <c r="AG8" s="7"/>
      <c r="AH8" s="34"/>
    </row>
    <row r="9" spans="3:34" ht="18.75" customHeight="1">
      <c r="C9" s="444" t="s">
        <v>20</v>
      </c>
      <c r="D9" s="389"/>
      <c r="E9" s="389"/>
      <c r="F9" s="389"/>
      <c r="G9" s="389"/>
      <c r="H9" s="389"/>
      <c r="I9" s="389"/>
      <c r="J9" s="389"/>
      <c r="K9" s="431">
        <v>1.11368745113201</v>
      </c>
      <c r="L9" s="406"/>
      <c r="M9" s="406"/>
      <c r="N9" s="406"/>
      <c r="O9" s="406"/>
      <c r="P9" s="406"/>
      <c r="Q9" s="72" t="s">
        <v>16</v>
      </c>
      <c r="R9" s="75"/>
      <c r="S9" s="392">
        <v>1.201671055283</v>
      </c>
      <c r="T9" s="392"/>
      <c r="U9" s="392"/>
      <c r="V9" s="392"/>
      <c r="W9" s="392"/>
      <c r="X9" s="392"/>
      <c r="Y9" s="7" t="s">
        <v>16</v>
      </c>
      <c r="Z9" s="8"/>
      <c r="AA9" s="392">
        <f t="shared" si="0"/>
        <v>-0.09999999999999987</v>
      </c>
      <c r="AB9" s="392"/>
      <c r="AC9" s="392"/>
      <c r="AD9" s="392"/>
      <c r="AE9" s="392"/>
      <c r="AF9" s="392"/>
      <c r="AG9" s="7"/>
      <c r="AH9" s="34"/>
    </row>
    <row r="10" spans="3:34" ht="18.75" customHeight="1" thickBot="1">
      <c r="C10" s="561" t="s">
        <v>21</v>
      </c>
      <c r="D10" s="428"/>
      <c r="E10" s="428"/>
      <c r="F10" s="428"/>
      <c r="G10" s="428"/>
      <c r="H10" s="428"/>
      <c r="I10" s="428"/>
      <c r="J10" s="428"/>
      <c r="K10" s="559">
        <v>0.604697579787355</v>
      </c>
      <c r="L10" s="560"/>
      <c r="M10" s="560"/>
      <c r="N10" s="560"/>
      <c r="O10" s="560"/>
      <c r="P10" s="560"/>
      <c r="Q10" s="76" t="s">
        <v>16</v>
      </c>
      <c r="R10" s="77"/>
      <c r="S10" s="449">
        <v>1.75976570694204</v>
      </c>
      <c r="T10" s="449"/>
      <c r="U10" s="449"/>
      <c r="V10" s="449"/>
      <c r="W10" s="449"/>
      <c r="X10" s="449"/>
      <c r="Y10" s="33" t="s">
        <v>16</v>
      </c>
      <c r="Z10" s="115"/>
      <c r="AA10" s="449">
        <f t="shared" si="0"/>
        <v>-1.2000000000000002</v>
      </c>
      <c r="AB10" s="449"/>
      <c r="AC10" s="449"/>
      <c r="AD10" s="449"/>
      <c r="AE10" s="449"/>
      <c r="AF10" s="449"/>
      <c r="AG10" s="33"/>
      <c r="AH10" s="117"/>
    </row>
    <row r="11" spans="3:34" ht="18.75" customHeight="1" thickBot="1" thickTop="1">
      <c r="C11" s="450" t="s">
        <v>22</v>
      </c>
      <c r="D11" s="451"/>
      <c r="E11" s="451"/>
      <c r="F11" s="451"/>
      <c r="G11" s="451"/>
      <c r="H11" s="451"/>
      <c r="I11" s="451"/>
      <c r="J11" s="451"/>
      <c r="K11" s="418">
        <v>1.30233413035299</v>
      </c>
      <c r="L11" s="419"/>
      <c r="M11" s="419"/>
      <c r="N11" s="419"/>
      <c r="O11" s="419"/>
      <c r="P11" s="419"/>
      <c r="Q11" s="79" t="s">
        <v>16</v>
      </c>
      <c r="R11" s="80"/>
      <c r="S11" s="397">
        <v>1.5116168811411401</v>
      </c>
      <c r="T11" s="397"/>
      <c r="U11" s="397"/>
      <c r="V11" s="397"/>
      <c r="W11" s="397"/>
      <c r="X11" s="397"/>
      <c r="Y11" s="78" t="s">
        <v>16</v>
      </c>
      <c r="Z11" s="373"/>
      <c r="AA11" s="397">
        <f t="shared" si="0"/>
        <v>-0.19999999999999996</v>
      </c>
      <c r="AB11" s="397"/>
      <c r="AC11" s="397"/>
      <c r="AD11" s="397"/>
      <c r="AE11" s="397"/>
      <c r="AF11" s="397"/>
      <c r="AG11" s="78"/>
      <c r="AH11" s="347"/>
    </row>
    <row r="12" spans="3:34" ht="18.75" customHeight="1" thickTop="1">
      <c r="C12" s="556" t="s">
        <v>23</v>
      </c>
      <c r="D12" s="557"/>
      <c r="E12" s="557"/>
      <c r="F12" s="557"/>
      <c r="G12" s="557"/>
      <c r="H12" s="557"/>
      <c r="I12" s="557"/>
      <c r="J12" s="557"/>
      <c r="K12" s="544">
        <v>0.482130845939315</v>
      </c>
      <c r="L12" s="545"/>
      <c r="M12" s="545"/>
      <c r="N12" s="545"/>
      <c r="O12" s="545"/>
      <c r="P12" s="545"/>
      <c r="Q12" s="81" t="s">
        <v>16</v>
      </c>
      <c r="R12" s="82"/>
      <c r="S12" s="447">
        <v>0.493195542432453</v>
      </c>
      <c r="T12" s="447"/>
      <c r="U12" s="447"/>
      <c r="V12" s="447"/>
      <c r="W12" s="447"/>
      <c r="X12" s="447"/>
      <c r="Y12" s="32" t="s">
        <v>16</v>
      </c>
      <c r="Z12" s="114"/>
      <c r="AA12" s="447">
        <f t="shared" si="0"/>
        <v>0</v>
      </c>
      <c r="AB12" s="447"/>
      <c r="AC12" s="447"/>
      <c r="AD12" s="447"/>
      <c r="AE12" s="447"/>
      <c r="AF12" s="447"/>
      <c r="AG12" s="32"/>
      <c r="AH12" s="37"/>
    </row>
    <row r="13" spans="3:34" ht="18.75" customHeight="1" thickBot="1">
      <c r="C13" s="502" t="s">
        <v>24</v>
      </c>
      <c r="D13" s="503"/>
      <c r="E13" s="503"/>
      <c r="F13" s="503"/>
      <c r="G13" s="503"/>
      <c r="H13" s="503"/>
      <c r="I13" s="503"/>
      <c r="J13" s="503"/>
      <c r="K13" s="559">
        <v>0.182849899517561</v>
      </c>
      <c r="L13" s="560"/>
      <c r="M13" s="560"/>
      <c r="N13" s="560"/>
      <c r="O13" s="560"/>
      <c r="P13" s="560"/>
      <c r="Q13" s="76" t="s">
        <v>16</v>
      </c>
      <c r="R13" s="77"/>
      <c r="S13" s="449">
        <v>0.367383184422432</v>
      </c>
      <c r="T13" s="449"/>
      <c r="U13" s="449"/>
      <c r="V13" s="449"/>
      <c r="W13" s="449"/>
      <c r="X13" s="449"/>
      <c r="Y13" s="33" t="s">
        <v>16</v>
      </c>
      <c r="Z13" s="115"/>
      <c r="AA13" s="449">
        <f t="shared" si="0"/>
        <v>-0.2</v>
      </c>
      <c r="AB13" s="449"/>
      <c r="AC13" s="449"/>
      <c r="AD13" s="449"/>
      <c r="AE13" s="449"/>
      <c r="AF13" s="449"/>
      <c r="AG13" s="33"/>
      <c r="AH13" s="117"/>
    </row>
    <row r="14" spans="3:34" ht="18.75" customHeight="1" thickBot="1" thickTop="1">
      <c r="C14" s="450" t="s">
        <v>25</v>
      </c>
      <c r="D14" s="451"/>
      <c r="E14" s="451"/>
      <c r="F14" s="451"/>
      <c r="G14" s="451"/>
      <c r="H14" s="451"/>
      <c r="I14" s="451"/>
      <c r="J14" s="451"/>
      <c r="K14" s="418">
        <v>0.900260305963726</v>
      </c>
      <c r="L14" s="419"/>
      <c r="M14" s="419"/>
      <c r="N14" s="419"/>
      <c r="O14" s="419"/>
      <c r="P14" s="419"/>
      <c r="Q14" s="79" t="s">
        <v>16</v>
      </c>
      <c r="R14" s="80"/>
      <c r="S14" s="397">
        <v>1.05008953905515</v>
      </c>
      <c r="T14" s="397"/>
      <c r="U14" s="397"/>
      <c r="V14" s="397"/>
      <c r="W14" s="397"/>
      <c r="X14" s="397"/>
      <c r="Y14" s="78" t="s">
        <v>16</v>
      </c>
      <c r="Z14" s="373"/>
      <c r="AA14" s="397">
        <f t="shared" si="0"/>
        <v>-0.20000000000000007</v>
      </c>
      <c r="AB14" s="397"/>
      <c r="AC14" s="397"/>
      <c r="AD14" s="397"/>
      <c r="AE14" s="397"/>
      <c r="AF14" s="397"/>
      <c r="AG14" s="78"/>
      <c r="AH14" s="347"/>
    </row>
    <row r="15" ht="14.25" thickTop="1"/>
    <row r="16" ht="14.25" thickBot="1">
      <c r="A16" s="1" t="s">
        <v>58</v>
      </c>
    </row>
    <row r="17" spans="3:37" ht="17.25" customHeight="1" thickBot="1">
      <c r="C17" s="562"/>
      <c r="D17" s="563"/>
      <c r="E17" s="563"/>
      <c r="F17" s="563"/>
      <c r="G17" s="564"/>
      <c r="H17" s="551" t="s">
        <v>26</v>
      </c>
      <c r="I17" s="478"/>
      <c r="J17" s="478"/>
      <c r="K17" s="478"/>
      <c r="L17" s="478"/>
      <c r="M17" s="440"/>
      <c r="N17" s="440"/>
      <c r="O17" s="440"/>
      <c r="P17" s="440"/>
      <c r="Q17" s="440"/>
      <c r="R17" s="440"/>
      <c r="S17" s="440"/>
      <c r="T17" s="440"/>
      <c r="U17" s="440"/>
      <c r="V17" s="568"/>
      <c r="W17" s="478" t="s">
        <v>27</v>
      </c>
      <c r="X17" s="478"/>
      <c r="Y17" s="478"/>
      <c r="Z17" s="478"/>
      <c r="AA17" s="478"/>
      <c r="AB17" s="440"/>
      <c r="AC17" s="440"/>
      <c r="AD17" s="440"/>
      <c r="AE17" s="440"/>
      <c r="AF17" s="440"/>
      <c r="AG17" s="440"/>
      <c r="AH17" s="440"/>
      <c r="AI17" s="440"/>
      <c r="AJ17" s="440"/>
      <c r="AK17" s="568"/>
    </row>
    <row r="18" spans="3:37" ht="17.25" customHeight="1" thickBot="1" thickTop="1">
      <c r="C18" s="565"/>
      <c r="D18" s="566"/>
      <c r="E18" s="566"/>
      <c r="F18" s="566"/>
      <c r="G18" s="567"/>
      <c r="H18" s="455" t="s">
        <v>28</v>
      </c>
      <c r="I18" s="456"/>
      <c r="J18" s="456"/>
      <c r="K18" s="456"/>
      <c r="L18" s="457"/>
      <c r="M18" s="496" t="s">
        <v>59</v>
      </c>
      <c r="N18" s="496"/>
      <c r="O18" s="496"/>
      <c r="P18" s="496"/>
      <c r="Q18" s="569"/>
      <c r="R18" s="570" t="s">
        <v>57</v>
      </c>
      <c r="S18" s="496"/>
      <c r="T18" s="496"/>
      <c r="U18" s="496"/>
      <c r="V18" s="496"/>
      <c r="W18" s="455" t="s">
        <v>28</v>
      </c>
      <c r="X18" s="456"/>
      <c r="Y18" s="456"/>
      <c r="Z18" s="456"/>
      <c r="AA18" s="457"/>
      <c r="AB18" s="496" t="s">
        <v>59</v>
      </c>
      <c r="AC18" s="496"/>
      <c r="AD18" s="496"/>
      <c r="AE18" s="496"/>
      <c r="AF18" s="569"/>
      <c r="AG18" s="571" t="s">
        <v>57</v>
      </c>
      <c r="AH18" s="546"/>
      <c r="AI18" s="546"/>
      <c r="AJ18" s="546"/>
      <c r="AK18" s="547"/>
    </row>
    <row r="19" spans="3:37" ht="17.25" customHeight="1">
      <c r="C19" s="572" t="s">
        <v>30</v>
      </c>
      <c r="D19" s="573"/>
      <c r="E19" s="573"/>
      <c r="F19" s="573"/>
      <c r="G19" s="574"/>
      <c r="H19" s="575">
        <v>0.96206241572867</v>
      </c>
      <c r="I19" s="576"/>
      <c r="J19" s="576"/>
      <c r="K19" s="576"/>
      <c r="L19" s="118" t="s">
        <v>31</v>
      </c>
      <c r="M19" s="577">
        <v>1.0694636917015201</v>
      </c>
      <c r="N19" s="577"/>
      <c r="O19" s="577"/>
      <c r="P19" s="577"/>
      <c r="Q19" s="119" t="s">
        <v>31</v>
      </c>
      <c r="R19" s="578">
        <f>ROUND(H19,1)-ROUND(M19,1)</f>
        <v>-0.10000000000000009</v>
      </c>
      <c r="S19" s="578"/>
      <c r="T19" s="578"/>
      <c r="U19" s="579"/>
      <c r="V19" s="351"/>
      <c r="W19" s="575">
        <v>1.00751040019159</v>
      </c>
      <c r="X19" s="576"/>
      <c r="Y19" s="576"/>
      <c r="Z19" s="576"/>
      <c r="AA19" s="118" t="s">
        <v>31</v>
      </c>
      <c r="AB19" s="577">
        <v>1.15231669299752</v>
      </c>
      <c r="AC19" s="577"/>
      <c r="AD19" s="577"/>
      <c r="AE19" s="577"/>
      <c r="AF19" s="351" t="s">
        <v>31</v>
      </c>
      <c r="AG19" s="579">
        <f aca="true" t="shared" si="1" ref="AG19:AG28">ROUND(W19,1)-ROUND(AB19,1)</f>
        <v>-0.19999999999999996</v>
      </c>
      <c r="AH19" s="577"/>
      <c r="AI19" s="577"/>
      <c r="AJ19" s="577"/>
      <c r="AK19" s="120"/>
    </row>
    <row r="20" spans="3:37" ht="17.25" customHeight="1">
      <c r="C20" s="582" t="s">
        <v>32</v>
      </c>
      <c r="D20" s="506"/>
      <c r="E20" s="506"/>
      <c r="F20" s="506"/>
      <c r="G20" s="507"/>
      <c r="H20" s="583">
        <v>0.772555042139012</v>
      </c>
      <c r="I20" s="584"/>
      <c r="J20" s="584"/>
      <c r="K20" s="584"/>
      <c r="L20" s="121" t="s">
        <v>31</v>
      </c>
      <c r="M20" s="581">
        <v>0.619995899986536</v>
      </c>
      <c r="N20" s="581"/>
      <c r="O20" s="581"/>
      <c r="P20" s="581"/>
      <c r="Q20" s="39" t="s">
        <v>31</v>
      </c>
      <c r="R20" s="585">
        <f aca="true" t="shared" si="2" ref="R20:R28">ROUND(H20,1)-ROUND(M20,1)</f>
        <v>0.20000000000000007</v>
      </c>
      <c r="S20" s="585"/>
      <c r="T20" s="585"/>
      <c r="U20" s="580"/>
      <c r="V20" s="352"/>
      <c r="W20" s="583">
        <v>2.5544953601672797</v>
      </c>
      <c r="X20" s="584"/>
      <c r="Y20" s="584"/>
      <c r="Z20" s="584"/>
      <c r="AA20" s="121" t="s">
        <v>31</v>
      </c>
      <c r="AB20" s="581">
        <v>2.00498699978524</v>
      </c>
      <c r="AC20" s="581"/>
      <c r="AD20" s="581"/>
      <c r="AE20" s="581"/>
      <c r="AF20" s="352" t="s">
        <v>31</v>
      </c>
      <c r="AG20" s="580">
        <f t="shared" si="1"/>
        <v>0.6000000000000001</v>
      </c>
      <c r="AH20" s="581"/>
      <c r="AI20" s="581"/>
      <c r="AJ20" s="581"/>
      <c r="AK20" s="38"/>
    </row>
    <row r="21" spans="3:37" ht="17.25" customHeight="1">
      <c r="C21" s="582" t="s">
        <v>33</v>
      </c>
      <c r="D21" s="506"/>
      <c r="E21" s="506"/>
      <c r="F21" s="506"/>
      <c r="G21" s="507"/>
      <c r="H21" s="583">
        <v>1.07830556931124</v>
      </c>
      <c r="I21" s="584"/>
      <c r="J21" s="584"/>
      <c r="K21" s="584"/>
      <c r="L21" s="121" t="s">
        <v>31</v>
      </c>
      <c r="M21" s="581">
        <v>1.71031204653177</v>
      </c>
      <c r="N21" s="581"/>
      <c r="O21" s="581"/>
      <c r="P21" s="581"/>
      <c r="Q21" s="39" t="s">
        <v>31</v>
      </c>
      <c r="R21" s="585">
        <f t="shared" si="2"/>
        <v>-0.5999999999999999</v>
      </c>
      <c r="S21" s="585"/>
      <c r="T21" s="585"/>
      <c r="U21" s="580"/>
      <c r="V21" s="352"/>
      <c r="W21" s="583">
        <v>1.43842037928936</v>
      </c>
      <c r="X21" s="584"/>
      <c r="Y21" s="584"/>
      <c r="Z21" s="584"/>
      <c r="AA21" s="121" t="s">
        <v>31</v>
      </c>
      <c r="AB21" s="581">
        <v>2.20086591685379</v>
      </c>
      <c r="AC21" s="581"/>
      <c r="AD21" s="581"/>
      <c r="AE21" s="581"/>
      <c r="AF21" s="352" t="s">
        <v>31</v>
      </c>
      <c r="AG21" s="580">
        <f t="shared" si="1"/>
        <v>-0.8000000000000003</v>
      </c>
      <c r="AH21" s="581"/>
      <c r="AI21" s="581"/>
      <c r="AJ21" s="581"/>
      <c r="AK21" s="38"/>
    </row>
    <row r="22" spans="3:37" ht="17.25" customHeight="1">
      <c r="C22" s="582" t="s">
        <v>34</v>
      </c>
      <c r="D22" s="506"/>
      <c r="E22" s="506"/>
      <c r="F22" s="506"/>
      <c r="G22" s="507"/>
      <c r="H22" s="583">
        <v>0.831474021490391</v>
      </c>
      <c r="I22" s="584"/>
      <c r="J22" s="584"/>
      <c r="K22" s="584"/>
      <c r="L22" s="121" t="s">
        <v>31</v>
      </c>
      <c r="M22" s="581">
        <v>1.15833759962613</v>
      </c>
      <c r="N22" s="581"/>
      <c r="O22" s="581"/>
      <c r="P22" s="581"/>
      <c r="Q22" s="39" t="s">
        <v>31</v>
      </c>
      <c r="R22" s="585">
        <f t="shared" si="2"/>
        <v>-0.3999999999999999</v>
      </c>
      <c r="S22" s="585"/>
      <c r="T22" s="585"/>
      <c r="U22" s="580"/>
      <c r="V22" s="352"/>
      <c r="W22" s="583">
        <v>-0.857773312874947</v>
      </c>
      <c r="X22" s="584"/>
      <c r="Y22" s="584"/>
      <c r="Z22" s="584"/>
      <c r="AA22" s="121" t="s">
        <v>31</v>
      </c>
      <c r="AB22" s="581">
        <v>0.639385051581721</v>
      </c>
      <c r="AC22" s="581"/>
      <c r="AD22" s="581"/>
      <c r="AE22" s="581"/>
      <c r="AF22" s="352" t="s">
        <v>31</v>
      </c>
      <c r="AG22" s="580">
        <f t="shared" si="1"/>
        <v>-1.5</v>
      </c>
      <c r="AH22" s="581"/>
      <c r="AI22" s="581"/>
      <c r="AJ22" s="581"/>
      <c r="AK22" s="38"/>
    </row>
    <row r="23" spans="3:37" ht="17.25" customHeight="1">
      <c r="C23" s="582" t="s">
        <v>35</v>
      </c>
      <c r="D23" s="506"/>
      <c r="E23" s="506"/>
      <c r="F23" s="506"/>
      <c r="G23" s="507"/>
      <c r="H23" s="583">
        <v>-0.290109164815612</v>
      </c>
      <c r="I23" s="584"/>
      <c r="J23" s="584"/>
      <c r="K23" s="584"/>
      <c r="L23" s="121" t="s">
        <v>31</v>
      </c>
      <c r="M23" s="581">
        <v>-0.615928467517208</v>
      </c>
      <c r="N23" s="581"/>
      <c r="O23" s="581"/>
      <c r="P23" s="581"/>
      <c r="Q23" s="39" t="s">
        <v>31</v>
      </c>
      <c r="R23" s="585">
        <f t="shared" si="2"/>
        <v>0.3</v>
      </c>
      <c r="S23" s="585"/>
      <c r="T23" s="585"/>
      <c r="U23" s="580"/>
      <c r="V23" s="352"/>
      <c r="W23" s="583">
        <v>-0.464382158964668</v>
      </c>
      <c r="X23" s="584"/>
      <c r="Y23" s="584"/>
      <c r="Z23" s="584"/>
      <c r="AA23" s="121" t="s">
        <v>31</v>
      </c>
      <c r="AB23" s="581">
        <v>-0.942086810578377</v>
      </c>
      <c r="AC23" s="581"/>
      <c r="AD23" s="581"/>
      <c r="AE23" s="581"/>
      <c r="AF23" s="352" t="s">
        <v>31</v>
      </c>
      <c r="AG23" s="580">
        <f t="shared" si="1"/>
        <v>0.4</v>
      </c>
      <c r="AH23" s="581"/>
      <c r="AI23" s="581"/>
      <c r="AJ23" s="581"/>
      <c r="AK23" s="38"/>
    </row>
    <row r="24" spans="3:37" ht="17.25" customHeight="1">
      <c r="C24" s="582" t="s">
        <v>36</v>
      </c>
      <c r="D24" s="506"/>
      <c r="E24" s="506"/>
      <c r="F24" s="506"/>
      <c r="G24" s="507"/>
      <c r="H24" s="583">
        <v>0.419683300013576</v>
      </c>
      <c r="I24" s="584"/>
      <c r="J24" s="584"/>
      <c r="K24" s="584"/>
      <c r="L24" s="121" t="s">
        <v>31</v>
      </c>
      <c r="M24" s="581">
        <v>0.436485116322735</v>
      </c>
      <c r="N24" s="581"/>
      <c r="O24" s="581"/>
      <c r="P24" s="581"/>
      <c r="Q24" s="39" t="s">
        <v>31</v>
      </c>
      <c r="R24" s="585">
        <f t="shared" si="2"/>
        <v>0</v>
      </c>
      <c r="S24" s="585"/>
      <c r="T24" s="585"/>
      <c r="U24" s="580"/>
      <c r="V24" s="352"/>
      <c r="W24" s="583">
        <v>0.417054542632721</v>
      </c>
      <c r="X24" s="584"/>
      <c r="Y24" s="584"/>
      <c r="Z24" s="584"/>
      <c r="AA24" s="121" t="s">
        <v>31</v>
      </c>
      <c r="AB24" s="581">
        <v>0.594302598092196</v>
      </c>
      <c r="AC24" s="581"/>
      <c r="AD24" s="581"/>
      <c r="AE24" s="581"/>
      <c r="AF24" s="352" t="s">
        <v>31</v>
      </c>
      <c r="AG24" s="580">
        <f t="shared" si="1"/>
        <v>-0.19999999999999996</v>
      </c>
      <c r="AH24" s="581"/>
      <c r="AI24" s="581"/>
      <c r="AJ24" s="581"/>
      <c r="AK24" s="38"/>
    </row>
    <row r="25" spans="3:37" ht="17.25" customHeight="1">
      <c r="C25" s="582" t="s">
        <v>37</v>
      </c>
      <c r="D25" s="506"/>
      <c r="E25" s="506"/>
      <c r="F25" s="506"/>
      <c r="G25" s="507"/>
      <c r="H25" s="583">
        <v>0.935904831462749</v>
      </c>
      <c r="I25" s="584"/>
      <c r="J25" s="584"/>
      <c r="K25" s="584"/>
      <c r="L25" s="121" t="s">
        <v>31</v>
      </c>
      <c r="M25" s="581">
        <v>1.1812349866859901</v>
      </c>
      <c r="N25" s="581"/>
      <c r="O25" s="581"/>
      <c r="P25" s="581"/>
      <c r="Q25" s="39" t="s">
        <v>31</v>
      </c>
      <c r="R25" s="585">
        <f t="shared" si="2"/>
        <v>-0.29999999999999993</v>
      </c>
      <c r="S25" s="585"/>
      <c r="T25" s="585"/>
      <c r="U25" s="580"/>
      <c r="V25" s="352"/>
      <c r="W25" s="583">
        <v>1.6210789726250898</v>
      </c>
      <c r="X25" s="584"/>
      <c r="Y25" s="584"/>
      <c r="Z25" s="584"/>
      <c r="AA25" s="121" t="s">
        <v>31</v>
      </c>
      <c r="AB25" s="581">
        <v>1.93676420816027</v>
      </c>
      <c r="AC25" s="581"/>
      <c r="AD25" s="581"/>
      <c r="AE25" s="581"/>
      <c r="AF25" s="352" t="s">
        <v>31</v>
      </c>
      <c r="AG25" s="580">
        <f t="shared" si="1"/>
        <v>-0.2999999999999998</v>
      </c>
      <c r="AH25" s="581"/>
      <c r="AI25" s="581"/>
      <c r="AJ25" s="581"/>
      <c r="AK25" s="38"/>
    </row>
    <row r="26" spans="3:37" ht="17.25" customHeight="1">
      <c r="C26" s="582" t="s">
        <v>38</v>
      </c>
      <c r="D26" s="506"/>
      <c r="E26" s="506"/>
      <c r="F26" s="506"/>
      <c r="G26" s="507"/>
      <c r="H26" s="583">
        <v>1.24479519178031</v>
      </c>
      <c r="I26" s="584"/>
      <c r="J26" s="584"/>
      <c r="K26" s="584"/>
      <c r="L26" s="121" t="s">
        <v>31</v>
      </c>
      <c r="M26" s="581">
        <v>1.73957499083164</v>
      </c>
      <c r="N26" s="581"/>
      <c r="O26" s="581"/>
      <c r="P26" s="581"/>
      <c r="Q26" s="39" t="s">
        <v>31</v>
      </c>
      <c r="R26" s="585">
        <f t="shared" si="2"/>
        <v>-0.5</v>
      </c>
      <c r="S26" s="585"/>
      <c r="T26" s="585"/>
      <c r="U26" s="580"/>
      <c r="V26" s="352"/>
      <c r="W26" s="583">
        <v>1.4904646820611</v>
      </c>
      <c r="X26" s="584"/>
      <c r="Y26" s="584"/>
      <c r="Z26" s="584"/>
      <c r="AA26" s="121" t="s">
        <v>31</v>
      </c>
      <c r="AB26" s="581">
        <v>1.50815169907621</v>
      </c>
      <c r="AC26" s="581"/>
      <c r="AD26" s="581"/>
      <c r="AE26" s="581"/>
      <c r="AF26" s="352" t="s">
        <v>31</v>
      </c>
      <c r="AG26" s="580">
        <f t="shared" si="1"/>
        <v>0</v>
      </c>
      <c r="AH26" s="581"/>
      <c r="AI26" s="581"/>
      <c r="AJ26" s="581"/>
      <c r="AK26" s="38"/>
    </row>
    <row r="27" spans="3:37" ht="17.25" customHeight="1">
      <c r="C27" s="582" t="s">
        <v>39</v>
      </c>
      <c r="D27" s="506"/>
      <c r="E27" s="506"/>
      <c r="F27" s="506"/>
      <c r="G27" s="507"/>
      <c r="H27" s="583">
        <v>1.65715687570752</v>
      </c>
      <c r="I27" s="584"/>
      <c r="J27" s="584"/>
      <c r="K27" s="584"/>
      <c r="L27" s="121" t="s">
        <v>31</v>
      </c>
      <c r="M27" s="581">
        <v>0.959132638934117</v>
      </c>
      <c r="N27" s="581"/>
      <c r="O27" s="581"/>
      <c r="P27" s="581"/>
      <c r="Q27" s="39" t="s">
        <v>31</v>
      </c>
      <c r="R27" s="585">
        <f t="shared" si="2"/>
        <v>0.7</v>
      </c>
      <c r="S27" s="585"/>
      <c r="T27" s="585"/>
      <c r="U27" s="580"/>
      <c r="V27" s="352"/>
      <c r="W27" s="583">
        <v>2.96802715821374</v>
      </c>
      <c r="X27" s="584"/>
      <c r="Y27" s="584"/>
      <c r="Z27" s="584"/>
      <c r="AA27" s="121" t="s">
        <v>31</v>
      </c>
      <c r="AB27" s="581">
        <v>2.22852515807728</v>
      </c>
      <c r="AC27" s="581"/>
      <c r="AD27" s="581"/>
      <c r="AE27" s="581"/>
      <c r="AF27" s="352" t="s">
        <v>31</v>
      </c>
      <c r="AG27" s="580">
        <f t="shared" si="1"/>
        <v>0.7999999999999998</v>
      </c>
      <c r="AH27" s="581"/>
      <c r="AI27" s="581"/>
      <c r="AJ27" s="581"/>
      <c r="AK27" s="38"/>
    </row>
    <row r="28" spans="3:37" ht="17.25" customHeight="1" thickBot="1">
      <c r="C28" s="490" t="s">
        <v>40</v>
      </c>
      <c r="D28" s="491"/>
      <c r="E28" s="491"/>
      <c r="F28" s="491"/>
      <c r="G28" s="571"/>
      <c r="H28" s="588">
        <v>0.387919766807712</v>
      </c>
      <c r="I28" s="589"/>
      <c r="J28" s="589"/>
      <c r="K28" s="589"/>
      <c r="L28" s="122" t="s">
        <v>31</v>
      </c>
      <c r="M28" s="587">
        <v>-0.109658939057725</v>
      </c>
      <c r="N28" s="587"/>
      <c r="O28" s="587"/>
      <c r="P28" s="587"/>
      <c r="Q28" s="123" t="s">
        <v>31</v>
      </c>
      <c r="R28" s="590">
        <f t="shared" si="2"/>
        <v>0.5</v>
      </c>
      <c r="S28" s="590"/>
      <c r="T28" s="590"/>
      <c r="U28" s="586"/>
      <c r="V28" s="353"/>
      <c r="W28" s="588">
        <v>0.48868822181912</v>
      </c>
      <c r="X28" s="589"/>
      <c r="Y28" s="589"/>
      <c r="Z28" s="589"/>
      <c r="AA28" s="122" t="s">
        <v>31</v>
      </c>
      <c r="AB28" s="587">
        <v>-0.010268260095149601</v>
      </c>
      <c r="AC28" s="587"/>
      <c r="AD28" s="587"/>
      <c r="AE28" s="587"/>
      <c r="AF28" s="353" t="s">
        <v>31</v>
      </c>
      <c r="AG28" s="586">
        <f t="shared" si="1"/>
        <v>0.5</v>
      </c>
      <c r="AH28" s="587"/>
      <c r="AI28" s="587"/>
      <c r="AJ28" s="587"/>
      <c r="AK28" s="40"/>
    </row>
    <row r="30" ht="14.25" thickBot="1">
      <c r="A30" s="1" t="s">
        <v>60</v>
      </c>
    </row>
    <row r="31" spans="3:34" ht="18.75" customHeight="1" thickBot="1" thickTop="1">
      <c r="C31" s="45"/>
      <c r="D31" s="68"/>
      <c r="E31" s="68"/>
      <c r="F31" s="68"/>
      <c r="G31" s="68"/>
      <c r="H31" s="68"/>
      <c r="I31" s="68"/>
      <c r="J31" s="68"/>
      <c r="K31" s="455" t="s">
        <v>55</v>
      </c>
      <c r="L31" s="456"/>
      <c r="M31" s="456"/>
      <c r="N31" s="456"/>
      <c r="O31" s="456"/>
      <c r="P31" s="456"/>
      <c r="Q31" s="456"/>
      <c r="R31" s="457"/>
      <c r="S31" s="433" t="s">
        <v>61</v>
      </c>
      <c r="T31" s="433"/>
      <c r="U31" s="433"/>
      <c r="V31" s="433"/>
      <c r="W31" s="433"/>
      <c r="X31" s="433"/>
      <c r="Y31" s="433"/>
      <c r="Z31" s="436"/>
      <c r="AA31" s="432" t="s">
        <v>56</v>
      </c>
      <c r="AB31" s="433"/>
      <c r="AC31" s="433"/>
      <c r="AD31" s="433"/>
      <c r="AE31" s="433"/>
      <c r="AF31" s="433"/>
      <c r="AG31" s="433"/>
      <c r="AH31" s="434"/>
    </row>
    <row r="32" spans="3:34" ht="18.75" customHeight="1">
      <c r="C32" s="556" t="s">
        <v>15</v>
      </c>
      <c r="D32" s="557"/>
      <c r="E32" s="557"/>
      <c r="F32" s="557"/>
      <c r="G32" s="557"/>
      <c r="H32" s="557"/>
      <c r="I32" s="557"/>
      <c r="J32" s="557"/>
      <c r="K32" s="544">
        <v>4.656319290465632</v>
      </c>
      <c r="L32" s="545"/>
      <c r="M32" s="545"/>
      <c r="N32" s="545"/>
      <c r="O32" s="545"/>
      <c r="P32" s="81" t="s">
        <v>31</v>
      </c>
      <c r="Q32" s="81"/>
      <c r="R32" s="82"/>
      <c r="S32" s="447">
        <v>3.6303630363036308</v>
      </c>
      <c r="T32" s="447"/>
      <c r="U32" s="447"/>
      <c r="V32" s="447"/>
      <c r="W32" s="447"/>
      <c r="X32" s="32" t="s">
        <v>31</v>
      </c>
      <c r="Y32" s="32"/>
      <c r="Z32" s="114"/>
      <c r="AA32" s="447">
        <v>5.726872246696035</v>
      </c>
      <c r="AB32" s="447"/>
      <c r="AC32" s="447"/>
      <c r="AD32" s="447"/>
      <c r="AE32" s="447"/>
      <c r="AF32" s="32" t="s">
        <v>31</v>
      </c>
      <c r="AG32" s="32"/>
      <c r="AH32" s="37"/>
    </row>
    <row r="33" spans="3:34" ht="18.75" customHeight="1">
      <c r="C33" s="444" t="s">
        <v>17</v>
      </c>
      <c r="D33" s="389"/>
      <c r="E33" s="389"/>
      <c r="F33" s="389"/>
      <c r="G33" s="389"/>
      <c r="H33" s="389"/>
      <c r="I33" s="389"/>
      <c r="J33" s="389"/>
      <c r="K33" s="431">
        <v>6.5443425076452595</v>
      </c>
      <c r="L33" s="406"/>
      <c r="M33" s="406"/>
      <c r="N33" s="406"/>
      <c r="O33" s="406"/>
      <c r="P33" s="72" t="s">
        <v>31</v>
      </c>
      <c r="Q33" s="72"/>
      <c r="R33" s="75"/>
      <c r="S33" s="392">
        <v>4.82695810564663</v>
      </c>
      <c r="T33" s="392"/>
      <c r="U33" s="392"/>
      <c r="V33" s="392"/>
      <c r="W33" s="392"/>
      <c r="X33" s="7" t="s">
        <v>31</v>
      </c>
      <c r="Y33" s="7"/>
      <c r="Z33" s="8"/>
      <c r="AA33" s="392">
        <v>7.826982492276004</v>
      </c>
      <c r="AB33" s="392"/>
      <c r="AC33" s="392"/>
      <c r="AD33" s="392"/>
      <c r="AE33" s="392"/>
      <c r="AF33" s="7" t="s">
        <v>31</v>
      </c>
      <c r="AG33" s="7"/>
      <c r="AH33" s="34"/>
    </row>
    <row r="34" spans="3:34" ht="18.75" customHeight="1">
      <c r="C34" s="444" t="s">
        <v>18</v>
      </c>
      <c r="D34" s="389"/>
      <c r="E34" s="389"/>
      <c r="F34" s="389"/>
      <c r="G34" s="389"/>
      <c r="H34" s="389"/>
      <c r="I34" s="389"/>
      <c r="J34" s="389"/>
      <c r="K34" s="431">
        <v>7.090464547677261</v>
      </c>
      <c r="L34" s="406"/>
      <c r="M34" s="406"/>
      <c r="N34" s="406"/>
      <c r="O34" s="406"/>
      <c r="P34" s="72" t="s">
        <v>31</v>
      </c>
      <c r="Q34" s="72"/>
      <c r="R34" s="75"/>
      <c r="S34" s="392">
        <v>5.689277899343545</v>
      </c>
      <c r="T34" s="392"/>
      <c r="U34" s="392"/>
      <c r="V34" s="392"/>
      <c r="W34" s="392"/>
      <c r="X34" s="7" t="s">
        <v>31</v>
      </c>
      <c r="Y34" s="7"/>
      <c r="Z34" s="8"/>
      <c r="AA34" s="392">
        <v>3.218390804597701</v>
      </c>
      <c r="AB34" s="392"/>
      <c r="AC34" s="392"/>
      <c r="AD34" s="392"/>
      <c r="AE34" s="392"/>
      <c r="AF34" s="7" t="s">
        <v>31</v>
      </c>
      <c r="AG34" s="7"/>
      <c r="AH34" s="34"/>
    </row>
    <row r="35" spans="3:34" ht="18.75" customHeight="1">
      <c r="C35" s="444" t="s">
        <v>19</v>
      </c>
      <c r="D35" s="389"/>
      <c r="E35" s="389"/>
      <c r="F35" s="389"/>
      <c r="G35" s="389"/>
      <c r="H35" s="389"/>
      <c r="I35" s="389"/>
      <c r="J35" s="389"/>
      <c r="K35" s="431">
        <v>3.7624492807082257</v>
      </c>
      <c r="L35" s="406"/>
      <c r="M35" s="406"/>
      <c r="N35" s="406"/>
      <c r="O35" s="406"/>
      <c r="P35" s="72" t="s">
        <v>31</v>
      </c>
      <c r="Q35" s="72"/>
      <c r="R35" s="75"/>
      <c r="S35" s="392">
        <v>4.322949777495232</v>
      </c>
      <c r="T35" s="392"/>
      <c r="U35" s="392"/>
      <c r="V35" s="392"/>
      <c r="W35" s="392"/>
      <c r="X35" s="7" t="s">
        <v>31</v>
      </c>
      <c r="Y35" s="7"/>
      <c r="Z35" s="8"/>
      <c r="AA35" s="392">
        <v>2.707581227436823</v>
      </c>
      <c r="AB35" s="392"/>
      <c r="AC35" s="392"/>
      <c r="AD35" s="392"/>
      <c r="AE35" s="392"/>
      <c r="AF35" s="7" t="s">
        <v>31</v>
      </c>
      <c r="AG35" s="7"/>
      <c r="AH35" s="34"/>
    </row>
    <row r="36" spans="3:34" ht="18.75" customHeight="1">
      <c r="C36" s="444" t="s">
        <v>20</v>
      </c>
      <c r="D36" s="389"/>
      <c r="E36" s="389"/>
      <c r="F36" s="389"/>
      <c r="G36" s="389"/>
      <c r="H36" s="389"/>
      <c r="I36" s="389"/>
      <c r="J36" s="389"/>
      <c r="K36" s="431">
        <v>3.0828516377649327</v>
      </c>
      <c r="L36" s="406"/>
      <c r="M36" s="406"/>
      <c r="N36" s="406"/>
      <c r="O36" s="406"/>
      <c r="P36" s="72" t="s">
        <v>31</v>
      </c>
      <c r="Q36" s="72"/>
      <c r="R36" s="75"/>
      <c r="S36" s="392">
        <v>1.9093078758949882</v>
      </c>
      <c r="T36" s="392"/>
      <c r="U36" s="392"/>
      <c r="V36" s="392"/>
      <c r="W36" s="392"/>
      <c r="X36" s="7" t="s">
        <v>31</v>
      </c>
      <c r="Y36" s="7"/>
      <c r="Z36" s="8"/>
      <c r="AA36" s="392">
        <v>4.426559356136821</v>
      </c>
      <c r="AB36" s="392"/>
      <c r="AC36" s="392"/>
      <c r="AD36" s="392"/>
      <c r="AE36" s="392"/>
      <c r="AF36" s="7" t="s">
        <v>31</v>
      </c>
      <c r="AG36" s="7"/>
      <c r="AH36" s="34"/>
    </row>
    <row r="37" spans="3:34" ht="18.75" customHeight="1" thickBot="1">
      <c r="C37" s="561" t="s">
        <v>21</v>
      </c>
      <c r="D37" s="428"/>
      <c r="E37" s="428"/>
      <c r="F37" s="428"/>
      <c r="G37" s="428"/>
      <c r="H37" s="428"/>
      <c r="I37" s="428"/>
      <c r="J37" s="428"/>
      <c r="K37" s="559">
        <v>2.965235173824131</v>
      </c>
      <c r="L37" s="560"/>
      <c r="M37" s="560"/>
      <c r="N37" s="560"/>
      <c r="O37" s="560"/>
      <c r="P37" s="76" t="s">
        <v>31</v>
      </c>
      <c r="Q37" s="76"/>
      <c r="R37" s="77"/>
      <c r="S37" s="449">
        <v>1.2208657047724751</v>
      </c>
      <c r="T37" s="449"/>
      <c r="U37" s="449"/>
      <c r="V37" s="449"/>
      <c r="W37" s="449"/>
      <c r="X37" s="33" t="s">
        <v>31</v>
      </c>
      <c r="Y37" s="33"/>
      <c r="Z37" s="115"/>
      <c r="AA37" s="449">
        <v>3.904923599320883</v>
      </c>
      <c r="AB37" s="449"/>
      <c r="AC37" s="449"/>
      <c r="AD37" s="449"/>
      <c r="AE37" s="449"/>
      <c r="AF37" s="33" t="s">
        <v>31</v>
      </c>
      <c r="AG37" s="33"/>
      <c r="AH37" s="117"/>
    </row>
    <row r="38" spans="3:34" ht="18.75" customHeight="1" thickBot="1" thickTop="1">
      <c r="C38" s="450" t="s">
        <v>22</v>
      </c>
      <c r="D38" s="451"/>
      <c r="E38" s="451"/>
      <c r="F38" s="451"/>
      <c r="G38" s="451"/>
      <c r="H38" s="451"/>
      <c r="I38" s="451"/>
      <c r="J38" s="451"/>
      <c r="K38" s="418">
        <v>4.542913055633212</v>
      </c>
      <c r="L38" s="419"/>
      <c r="M38" s="419"/>
      <c r="N38" s="419"/>
      <c r="O38" s="419"/>
      <c r="P38" s="79" t="s">
        <v>31</v>
      </c>
      <c r="Q38" s="79"/>
      <c r="R38" s="80"/>
      <c r="S38" s="397">
        <v>3.7198258804907005</v>
      </c>
      <c r="T38" s="397"/>
      <c r="U38" s="397"/>
      <c r="V38" s="397"/>
      <c r="W38" s="397"/>
      <c r="X38" s="78" t="s">
        <v>31</v>
      </c>
      <c r="Y38" s="78"/>
      <c r="Z38" s="373"/>
      <c r="AA38" s="397">
        <v>4.670116429495472</v>
      </c>
      <c r="AB38" s="397"/>
      <c r="AC38" s="397"/>
      <c r="AD38" s="397"/>
      <c r="AE38" s="397"/>
      <c r="AF38" s="78" t="s">
        <v>31</v>
      </c>
      <c r="AG38" s="78"/>
      <c r="AH38" s="347"/>
    </row>
    <row r="39" spans="3:34" ht="18.75" customHeight="1" thickTop="1">
      <c r="C39" s="556" t="s">
        <v>23</v>
      </c>
      <c r="D39" s="557"/>
      <c r="E39" s="557"/>
      <c r="F39" s="557"/>
      <c r="G39" s="557"/>
      <c r="H39" s="557"/>
      <c r="I39" s="557"/>
      <c r="J39" s="557"/>
      <c r="K39" s="544">
        <v>3.0762371823450736</v>
      </c>
      <c r="L39" s="545"/>
      <c r="M39" s="545"/>
      <c r="N39" s="545"/>
      <c r="O39" s="545"/>
      <c r="P39" s="81" t="s">
        <v>31</v>
      </c>
      <c r="Q39" s="81"/>
      <c r="R39" s="82"/>
      <c r="S39" s="447">
        <v>1.8079800498753118</v>
      </c>
      <c r="T39" s="447"/>
      <c r="U39" s="447"/>
      <c r="V39" s="447"/>
      <c r="W39" s="447"/>
      <c r="X39" s="32" t="s">
        <v>31</v>
      </c>
      <c r="Y39" s="32"/>
      <c r="Z39" s="114"/>
      <c r="AA39" s="447">
        <v>2.9615004935834155</v>
      </c>
      <c r="AB39" s="447"/>
      <c r="AC39" s="447"/>
      <c r="AD39" s="447"/>
      <c r="AE39" s="447"/>
      <c r="AF39" s="32" t="s">
        <v>31</v>
      </c>
      <c r="AG39" s="32"/>
      <c r="AH39" s="37"/>
    </row>
    <row r="40" spans="3:34" ht="18.75" customHeight="1" thickBot="1">
      <c r="C40" s="502" t="s">
        <v>24</v>
      </c>
      <c r="D40" s="503"/>
      <c r="E40" s="503"/>
      <c r="F40" s="503"/>
      <c r="G40" s="503"/>
      <c r="H40" s="503"/>
      <c r="I40" s="503"/>
      <c r="J40" s="503"/>
      <c r="K40" s="559">
        <v>3.399765533411489</v>
      </c>
      <c r="L40" s="560"/>
      <c r="M40" s="560"/>
      <c r="N40" s="560"/>
      <c r="O40" s="560"/>
      <c r="P40" s="76" t="s">
        <v>31</v>
      </c>
      <c r="Q40" s="76"/>
      <c r="R40" s="77"/>
      <c r="S40" s="449">
        <v>3.5246727089627394</v>
      </c>
      <c r="T40" s="449"/>
      <c r="U40" s="449"/>
      <c r="V40" s="449"/>
      <c r="W40" s="449"/>
      <c r="X40" s="33" t="s">
        <v>31</v>
      </c>
      <c r="Y40" s="33"/>
      <c r="Z40" s="115"/>
      <c r="AA40" s="449">
        <v>3.1523642732049035</v>
      </c>
      <c r="AB40" s="449"/>
      <c r="AC40" s="449"/>
      <c r="AD40" s="449"/>
      <c r="AE40" s="449"/>
      <c r="AF40" s="33" t="s">
        <v>31</v>
      </c>
      <c r="AG40" s="33"/>
      <c r="AH40" s="117"/>
    </row>
    <row r="41" spans="3:34" ht="18.75" customHeight="1" thickBot="1" thickTop="1">
      <c r="C41" s="450" t="s">
        <v>25</v>
      </c>
      <c r="D41" s="451"/>
      <c r="E41" s="451"/>
      <c r="F41" s="451"/>
      <c r="G41" s="451"/>
      <c r="H41" s="451"/>
      <c r="I41" s="451"/>
      <c r="J41" s="451"/>
      <c r="K41" s="418">
        <v>4.126829268292683</v>
      </c>
      <c r="L41" s="419"/>
      <c r="M41" s="419"/>
      <c r="N41" s="419"/>
      <c r="O41" s="419"/>
      <c r="P41" s="79" t="s">
        <v>31</v>
      </c>
      <c r="Q41" s="79"/>
      <c r="R41" s="80"/>
      <c r="S41" s="397">
        <v>3.293687099725526</v>
      </c>
      <c r="T41" s="397"/>
      <c r="U41" s="397"/>
      <c r="V41" s="397"/>
      <c r="W41" s="397"/>
      <c r="X41" s="78" t="s">
        <v>31</v>
      </c>
      <c r="Y41" s="78"/>
      <c r="Z41" s="373"/>
      <c r="AA41" s="397">
        <v>4.193429987153606</v>
      </c>
      <c r="AB41" s="397"/>
      <c r="AC41" s="397"/>
      <c r="AD41" s="397"/>
      <c r="AE41" s="397"/>
      <c r="AF41" s="78" t="s">
        <v>31</v>
      </c>
      <c r="AG41" s="78"/>
      <c r="AH41" s="347"/>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C19:G19"/>
    <mergeCell ref="H19:K19"/>
    <mergeCell ref="M19:P19"/>
    <mergeCell ref="R19:U19"/>
    <mergeCell ref="W19:Z19"/>
    <mergeCell ref="AB19:AE19"/>
    <mergeCell ref="AG19:AJ19"/>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C14:J14"/>
    <mergeCell ref="K14:P14"/>
    <mergeCell ref="S14:X14"/>
    <mergeCell ref="AA14:AF14"/>
    <mergeCell ref="C17:G18"/>
    <mergeCell ref="H17:V17"/>
    <mergeCell ref="W17:AK17"/>
    <mergeCell ref="H18:L18"/>
    <mergeCell ref="M18:Q18"/>
    <mergeCell ref="R18:V18"/>
    <mergeCell ref="W18:AA18"/>
    <mergeCell ref="AB18:AF18"/>
    <mergeCell ref="AG18:AK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 ref="C8:J8"/>
    <mergeCell ref="K8:P8"/>
    <mergeCell ref="S8:X8"/>
    <mergeCell ref="AA8:AF8"/>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tabColor theme="8" tint="0.7999799847602844"/>
    <pageSetUpPr fitToPage="1"/>
  </sheetPr>
  <dimension ref="A2:V275"/>
  <sheetViews>
    <sheetView view="pageBreakPreview" zoomScale="60" zoomScaleNormal="85" zoomScalePageLayoutView="0" workbookViewId="0" topLeftCell="A49">
      <selection activeCell="A1" sqref="A1"/>
    </sheetView>
  </sheetViews>
  <sheetFormatPr defaultColWidth="9.00390625" defaultRowHeight="13.5"/>
  <cols>
    <col min="1" max="1" width="16.75390625" style="0" customWidth="1"/>
    <col min="2" max="21" width="9.625" style="0" customWidth="1"/>
    <col min="23" max="27" width="13.625" style="0" customWidth="1"/>
  </cols>
  <sheetData>
    <row r="2" spans="1:21" ht="20.25">
      <c r="A2" s="41" t="s">
        <v>62</v>
      </c>
      <c r="B2" s="245"/>
      <c r="C2" s="245"/>
      <c r="D2" s="245"/>
      <c r="E2" s="245"/>
      <c r="F2" s="245"/>
      <c r="G2" s="245"/>
      <c r="H2" s="245"/>
      <c r="I2" s="245"/>
      <c r="J2" s="245"/>
      <c r="K2" s="245"/>
      <c r="L2" s="245"/>
      <c r="M2" s="245"/>
      <c r="N2" s="245"/>
      <c r="O2" s="245"/>
      <c r="P2" s="245"/>
      <c r="Q2" s="245"/>
      <c r="R2" s="245"/>
      <c r="S2" s="245"/>
      <c r="T2" s="245"/>
      <c r="U2" s="245"/>
    </row>
    <row r="3" ht="13.5">
      <c r="A3" s="42"/>
    </row>
    <row r="4" ht="14.25" thickBot="1">
      <c r="A4" s="42"/>
    </row>
    <row r="5" spans="1:21" s="1" customFormat="1" ht="15" thickBot="1" thickTop="1">
      <c r="A5" s="231" t="s">
        <v>63</v>
      </c>
      <c r="B5" s="126" t="s">
        <v>64</v>
      </c>
      <c r="C5" s="125"/>
      <c r="D5" s="124" t="s">
        <v>65</v>
      </c>
      <c r="E5" s="125"/>
      <c r="F5" s="124" t="s">
        <v>66</v>
      </c>
      <c r="G5" s="125"/>
      <c r="H5" s="124" t="s">
        <v>67</v>
      </c>
      <c r="I5" s="125"/>
      <c r="J5" s="124" t="s">
        <v>68</v>
      </c>
      <c r="K5" s="125"/>
      <c r="L5" s="124" t="s">
        <v>69</v>
      </c>
      <c r="M5" s="126"/>
      <c r="N5" s="135" t="s">
        <v>70</v>
      </c>
      <c r="O5" s="136"/>
      <c r="P5" s="126" t="s">
        <v>71</v>
      </c>
      <c r="Q5" s="125"/>
      <c r="R5" s="124" t="s">
        <v>72</v>
      </c>
      <c r="S5" s="126"/>
      <c r="T5" s="135" t="s">
        <v>73</v>
      </c>
      <c r="U5" s="136"/>
    </row>
    <row r="6" spans="1:21" s="1" customFormat="1" ht="14.25" thickBot="1">
      <c r="A6" s="134"/>
      <c r="B6" s="46" t="s">
        <v>74</v>
      </c>
      <c r="C6" s="43"/>
      <c r="D6" s="46" t="s">
        <v>74</v>
      </c>
      <c r="E6" s="43"/>
      <c r="F6" s="46" t="s">
        <v>74</v>
      </c>
      <c r="G6" s="43"/>
      <c r="H6" s="46" t="s">
        <v>74</v>
      </c>
      <c r="I6" s="43"/>
      <c r="J6" s="46" t="s">
        <v>74</v>
      </c>
      <c r="K6" s="43"/>
      <c r="L6" s="46" t="s">
        <v>74</v>
      </c>
      <c r="M6" s="44"/>
      <c r="N6" s="137" t="s">
        <v>74</v>
      </c>
      <c r="O6" s="138"/>
      <c r="P6" s="47" t="s">
        <v>74</v>
      </c>
      <c r="Q6" s="43"/>
      <c r="R6" s="46" t="s">
        <v>74</v>
      </c>
      <c r="S6" s="44"/>
      <c r="T6" s="137" t="s">
        <v>74</v>
      </c>
      <c r="U6" s="138"/>
    </row>
    <row r="7" spans="1:21" s="1" customFormat="1" ht="13.5">
      <c r="A7" s="134"/>
      <c r="B7" s="129"/>
      <c r="C7" s="47" t="s">
        <v>75</v>
      </c>
      <c r="D7" s="56"/>
      <c r="E7" s="47" t="s">
        <v>75</v>
      </c>
      <c r="F7" s="56"/>
      <c r="G7" s="47" t="s">
        <v>75</v>
      </c>
      <c r="H7" s="56"/>
      <c r="I7" s="47" t="s">
        <v>75</v>
      </c>
      <c r="J7" s="56"/>
      <c r="K7" s="47" t="s">
        <v>75</v>
      </c>
      <c r="L7" s="56"/>
      <c r="M7" s="47" t="s">
        <v>75</v>
      </c>
      <c r="N7" s="139"/>
      <c r="O7" s="140" t="s">
        <v>75</v>
      </c>
      <c r="P7" s="129"/>
      <c r="Q7" s="47" t="s">
        <v>75</v>
      </c>
      <c r="R7" s="56"/>
      <c r="S7" s="47" t="s">
        <v>75</v>
      </c>
      <c r="T7" s="139"/>
      <c r="U7" s="142" t="s">
        <v>75</v>
      </c>
    </row>
    <row r="8" spans="1:21" s="1" customFormat="1" ht="13.5">
      <c r="A8" s="134"/>
      <c r="B8" s="130"/>
      <c r="C8" s="1" t="s">
        <v>76</v>
      </c>
      <c r="D8" s="57"/>
      <c r="E8" s="1" t="s">
        <v>76</v>
      </c>
      <c r="F8" s="57"/>
      <c r="G8" s="1" t="s">
        <v>76</v>
      </c>
      <c r="H8" s="57"/>
      <c r="I8" s="1" t="s">
        <v>76</v>
      </c>
      <c r="J8" s="57"/>
      <c r="K8" s="1" t="s">
        <v>76</v>
      </c>
      <c r="L8" s="57"/>
      <c r="M8" s="1" t="s">
        <v>76</v>
      </c>
      <c r="N8" s="141"/>
      <c r="O8" s="142" t="s">
        <v>76</v>
      </c>
      <c r="P8" s="130"/>
      <c r="Q8" s="1" t="s">
        <v>76</v>
      </c>
      <c r="R8" s="57"/>
      <c r="S8" s="1" t="s">
        <v>76</v>
      </c>
      <c r="T8" s="141"/>
      <c r="U8" s="142" t="s">
        <v>76</v>
      </c>
    </row>
    <row r="9" spans="1:21" s="1" customFormat="1" ht="14.25" thickBot="1">
      <c r="A9" s="255" t="s">
        <v>77</v>
      </c>
      <c r="B9" s="131" t="s">
        <v>16</v>
      </c>
      <c r="C9" s="128" t="s">
        <v>9</v>
      </c>
      <c r="D9" s="127" t="s">
        <v>16</v>
      </c>
      <c r="E9" s="128" t="s">
        <v>9</v>
      </c>
      <c r="F9" s="127" t="s">
        <v>16</v>
      </c>
      <c r="G9" s="128" t="s">
        <v>9</v>
      </c>
      <c r="H9" s="127" t="s">
        <v>16</v>
      </c>
      <c r="I9" s="128" t="s">
        <v>9</v>
      </c>
      <c r="J9" s="127" t="s">
        <v>16</v>
      </c>
      <c r="K9" s="128" t="s">
        <v>9</v>
      </c>
      <c r="L9" s="127" t="s">
        <v>16</v>
      </c>
      <c r="M9" s="128" t="s">
        <v>9</v>
      </c>
      <c r="N9" s="143" t="s">
        <v>16</v>
      </c>
      <c r="O9" s="144" t="s">
        <v>9</v>
      </c>
      <c r="P9" s="131" t="s">
        <v>16</v>
      </c>
      <c r="Q9" s="128" t="s">
        <v>9</v>
      </c>
      <c r="R9" s="127" t="s">
        <v>16</v>
      </c>
      <c r="S9" s="128" t="s">
        <v>9</v>
      </c>
      <c r="T9" s="143" t="s">
        <v>16</v>
      </c>
      <c r="U9" s="144" t="s">
        <v>9</v>
      </c>
    </row>
    <row r="10" spans="1:21" s="14" customFormat="1" ht="16.5" customHeight="1">
      <c r="A10" s="256" t="s">
        <v>270</v>
      </c>
      <c r="B10" s="132">
        <v>2.9</v>
      </c>
      <c r="C10" s="232"/>
      <c r="D10" s="58">
        <v>1.9</v>
      </c>
      <c r="E10" s="232"/>
      <c r="F10" s="58">
        <v>1.6</v>
      </c>
      <c r="G10" s="232"/>
      <c r="H10" s="58">
        <v>2.7</v>
      </c>
      <c r="I10" s="232"/>
      <c r="J10" s="58">
        <v>3.2</v>
      </c>
      <c r="K10" s="232"/>
      <c r="L10" s="58">
        <v>1.9</v>
      </c>
      <c r="M10" s="232"/>
      <c r="N10" s="145">
        <v>2.2</v>
      </c>
      <c r="O10" s="146"/>
      <c r="P10" s="132"/>
      <c r="Q10" s="232"/>
      <c r="R10" s="58"/>
      <c r="S10" s="232"/>
      <c r="T10" s="145"/>
      <c r="U10" s="146"/>
    </row>
    <row r="11" spans="1:21" s="14" customFormat="1" ht="16.5" customHeight="1">
      <c r="A11" s="257" t="s">
        <v>164</v>
      </c>
      <c r="B11" s="133">
        <v>0.9</v>
      </c>
      <c r="C11" s="54">
        <f aca="true" t="shared" si="0" ref="C11:C49">ROUND(B11,1)-ROUND(B10,1)</f>
        <v>-2</v>
      </c>
      <c r="D11" s="59">
        <v>0.1</v>
      </c>
      <c r="E11" s="54">
        <f aca="true" t="shared" si="1" ref="E11:E49">ROUND(D11,1)-ROUND(D10,1)</f>
        <v>-1.7999999999999998</v>
      </c>
      <c r="F11" s="59">
        <v>0</v>
      </c>
      <c r="G11" s="54">
        <f aca="true" t="shared" si="2" ref="G11:G49">ROUND(F11,1)-ROUND(F10,1)</f>
        <v>-1.6</v>
      </c>
      <c r="H11" s="59">
        <v>1</v>
      </c>
      <c r="I11" s="54">
        <f aca="true" t="shared" si="3" ref="I11:I49">ROUND(H11,1)-ROUND(H10,1)</f>
        <v>-1.7000000000000002</v>
      </c>
      <c r="J11" s="59">
        <v>0.5</v>
      </c>
      <c r="K11" s="54">
        <f aca="true" t="shared" si="4" ref="K11:K49">ROUND(J11,1)-ROUND(J10,1)</f>
        <v>-2.7</v>
      </c>
      <c r="L11" s="59">
        <v>0.9</v>
      </c>
      <c r="M11" s="54">
        <f aca="true" t="shared" si="5" ref="M11:M49">ROUND(L11,1)-ROUND(L10,1)</f>
        <v>-0.9999999999999999</v>
      </c>
      <c r="N11" s="147">
        <v>0.5</v>
      </c>
      <c r="O11" s="148">
        <f aca="true" t="shared" si="6" ref="O11:O49">ROUND(N11,1)-ROUND(N10,1)</f>
        <v>-1.7000000000000002</v>
      </c>
      <c r="P11" s="133"/>
      <c r="Q11" s="54"/>
      <c r="R11" s="59"/>
      <c r="S11" s="54"/>
      <c r="T11" s="147"/>
      <c r="U11" s="148"/>
    </row>
    <row r="12" spans="1:21" s="14" customFormat="1" ht="16.5" customHeight="1">
      <c r="A12" s="257" t="s">
        <v>165</v>
      </c>
      <c r="B12" s="133">
        <v>0.1</v>
      </c>
      <c r="C12" s="54">
        <f t="shared" si="0"/>
        <v>-0.8</v>
      </c>
      <c r="D12" s="59">
        <v>-0.4</v>
      </c>
      <c r="E12" s="54">
        <f t="shared" si="1"/>
        <v>-0.5</v>
      </c>
      <c r="F12" s="59">
        <v>-0.4</v>
      </c>
      <c r="G12" s="54">
        <f t="shared" si="2"/>
        <v>-0.4</v>
      </c>
      <c r="H12" s="59">
        <v>0.3</v>
      </c>
      <c r="I12" s="54">
        <f t="shared" si="3"/>
        <v>-0.7</v>
      </c>
      <c r="J12" s="59">
        <v>0</v>
      </c>
      <c r="K12" s="54">
        <f t="shared" si="4"/>
        <v>-0.5</v>
      </c>
      <c r="L12" s="59">
        <v>0.1</v>
      </c>
      <c r="M12" s="54">
        <f t="shared" si="5"/>
        <v>-0.8</v>
      </c>
      <c r="N12" s="147">
        <v>-0.1</v>
      </c>
      <c r="O12" s="148">
        <f t="shared" si="6"/>
        <v>-0.6</v>
      </c>
      <c r="P12" s="133"/>
      <c r="Q12" s="54"/>
      <c r="R12" s="59"/>
      <c r="S12" s="54"/>
      <c r="T12" s="147"/>
      <c r="U12" s="148"/>
    </row>
    <row r="13" spans="1:21" s="14" customFormat="1" ht="16.5" customHeight="1">
      <c r="A13" s="257" t="s">
        <v>166</v>
      </c>
      <c r="B13" s="133">
        <v>0.2</v>
      </c>
      <c r="C13" s="54">
        <f t="shared" si="0"/>
        <v>0.1</v>
      </c>
      <c r="D13" s="59">
        <v>-0.1</v>
      </c>
      <c r="E13" s="54">
        <f t="shared" si="1"/>
        <v>0.30000000000000004</v>
      </c>
      <c r="F13" s="59">
        <v>-0.1</v>
      </c>
      <c r="G13" s="54">
        <f t="shared" si="2"/>
        <v>0.30000000000000004</v>
      </c>
      <c r="H13" s="59">
        <v>0</v>
      </c>
      <c r="I13" s="54">
        <f t="shared" si="3"/>
        <v>-0.3</v>
      </c>
      <c r="J13" s="59">
        <v>0.3</v>
      </c>
      <c r="K13" s="54">
        <f t="shared" si="4"/>
        <v>0.3</v>
      </c>
      <c r="L13" s="59">
        <v>0.3</v>
      </c>
      <c r="M13" s="54">
        <f t="shared" si="5"/>
        <v>0.19999999999999998</v>
      </c>
      <c r="N13" s="147">
        <v>0</v>
      </c>
      <c r="O13" s="148">
        <f t="shared" si="6"/>
        <v>0.1</v>
      </c>
      <c r="P13" s="133"/>
      <c r="Q13" s="54"/>
      <c r="R13" s="59"/>
      <c r="S13" s="54"/>
      <c r="T13" s="147"/>
      <c r="U13" s="148"/>
    </row>
    <row r="14" spans="1:21" s="14" customFormat="1" ht="16.5" customHeight="1">
      <c r="A14" s="257" t="s">
        <v>167</v>
      </c>
      <c r="B14" s="133">
        <v>0.1</v>
      </c>
      <c r="C14" s="54">
        <f t="shared" si="0"/>
        <v>-0.1</v>
      </c>
      <c r="D14" s="59">
        <v>0</v>
      </c>
      <c r="E14" s="54">
        <f t="shared" si="1"/>
        <v>0.1</v>
      </c>
      <c r="F14" s="59">
        <v>-0.1</v>
      </c>
      <c r="G14" s="54">
        <f t="shared" si="2"/>
        <v>0</v>
      </c>
      <c r="H14" s="59">
        <v>0.1</v>
      </c>
      <c r="I14" s="54">
        <f t="shared" si="3"/>
        <v>0.1</v>
      </c>
      <c r="J14" s="59">
        <v>0.4</v>
      </c>
      <c r="K14" s="54">
        <f t="shared" si="4"/>
        <v>0.10000000000000003</v>
      </c>
      <c r="L14" s="59">
        <v>0.4</v>
      </c>
      <c r="M14" s="54">
        <f t="shared" si="5"/>
        <v>0.10000000000000003</v>
      </c>
      <c r="N14" s="147">
        <v>0.1</v>
      </c>
      <c r="O14" s="148">
        <f t="shared" si="6"/>
        <v>0.1</v>
      </c>
      <c r="P14" s="133"/>
      <c r="Q14" s="54"/>
      <c r="R14" s="59"/>
      <c r="S14" s="54"/>
      <c r="T14" s="147"/>
      <c r="U14" s="148"/>
    </row>
    <row r="15" spans="1:21" s="14" customFormat="1" ht="16.5" customHeight="1">
      <c r="A15" s="257" t="s">
        <v>168</v>
      </c>
      <c r="B15" s="133">
        <v>0.6</v>
      </c>
      <c r="C15" s="54">
        <f t="shared" si="0"/>
        <v>0.5</v>
      </c>
      <c r="D15" s="59">
        <v>1.1</v>
      </c>
      <c r="E15" s="54">
        <f t="shared" si="1"/>
        <v>1.1</v>
      </c>
      <c r="F15" s="59">
        <v>0.4</v>
      </c>
      <c r="G15" s="54">
        <f t="shared" si="2"/>
        <v>0.5</v>
      </c>
      <c r="H15" s="59">
        <v>0.5</v>
      </c>
      <c r="I15" s="54">
        <f t="shared" si="3"/>
        <v>0.4</v>
      </c>
      <c r="J15" s="59">
        <v>0.6</v>
      </c>
      <c r="K15" s="54">
        <f t="shared" si="4"/>
        <v>0.19999999999999996</v>
      </c>
      <c r="L15" s="59">
        <v>0.7</v>
      </c>
      <c r="M15" s="54">
        <f t="shared" si="5"/>
        <v>0.29999999999999993</v>
      </c>
      <c r="N15" s="147">
        <v>0.7</v>
      </c>
      <c r="O15" s="148">
        <f t="shared" si="6"/>
        <v>0.6</v>
      </c>
      <c r="P15" s="133"/>
      <c r="Q15" s="54"/>
      <c r="R15" s="59"/>
      <c r="S15" s="54"/>
      <c r="T15" s="147"/>
      <c r="U15" s="148"/>
    </row>
    <row r="16" spans="1:21" s="14" customFormat="1" ht="16.5" customHeight="1">
      <c r="A16" s="257" t="s">
        <v>169</v>
      </c>
      <c r="B16" s="133">
        <v>0.7</v>
      </c>
      <c r="C16" s="54">
        <f t="shared" si="0"/>
        <v>0.09999999999999998</v>
      </c>
      <c r="D16" s="59">
        <v>1.7</v>
      </c>
      <c r="E16" s="54">
        <f t="shared" si="1"/>
        <v>0.5999999999999999</v>
      </c>
      <c r="F16" s="59">
        <v>0.9</v>
      </c>
      <c r="G16" s="54">
        <f t="shared" si="2"/>
        <v>0.5</v>
      </c>
      <c r="H16" s="59">
        <v>0.6</v>
      </c>
      <c r="I16" s="54">
        <f t="shared" si="3"/>
        <v>0.09999999999999998</v>
      </c>
      <c r="J16" s="59">
        <v>0.8</v>
      </c>
      <c r="K16" s="54">
        <f t="shared" si="4"/>
        <v>0.20000000000000007</v>
      </c>
      <c r="L16" s="59">
        <v>1.1</v>
      </c>
      <c r="M16" s="54">
        <f t="shared" si="5"/>
        <v>0.40000000000000013</v>
      </c>
      <c r="N16" s="147">
        <v>1.1</v>
      </c>
      <c r="O16" s="148">
        <f t="shared" si="6"/>
        <v>0.40000000000000013</v>
      </c>
      <c r="P16" s="133"/>
      <c r="Q16" s="54"/>
      <c r="R16" s="59"/>
      <c r="S16" s="54"/>
      <c r="T16" s="147"/>
      <c r="U16" s="148"/>
    </row>
    <row r="17" spans="1:21" s="14" customFormat="1" ht="16.5" customHeight="1">
      <c r="A17" s="257" t="s">
        <v>170</v>
      </c>
      <c r="B17" s="133">
        <v>1.9</v>
      </c>
      <c r="C17" s="54">
        <f t="shared" si="0"/>
        <v>1.2</v>
      </c>
      <c r="D17" s="59">
        <v>3.5</v>
      </c>
      <c r="E17" s="54">
        <f t="shared" si="1"/>
        <v>1.8</v>
      </c>
      <c r="F17" s="59">
        <v>1.5</v>
      </c>
      <c r="G17" s="54">
        <f t="shared" si="2"/>
        <v>0.6</v>
      </c>
      <c r="H17" s="59">
        <v>1.8</v>
      </c>
      <c r="I17" s="54">
        <f t="shared" si="3"/>
        <v>1.2000000000000002</v>
      </c>
      <c r="J17" s="59">
        <v>1.3</v>
      </c>
      <c r="K17" s="54">
        <f t="shared" si="4"/>
        <v>0.5</v>
      </c>
      <c r="L17" s="59">
        <v>1.9</v>
      </c>
      <c r="M17" s="54">
        <f t="shared" si="5"/>
        <v>0.7999999999999998</v>
      </c>
      <c r="N17" s="147">
        <v>2.2</v>
      </c>
      <c r="O17" s="148">
        <f t="shared" si="6"/>
        <v>1.1</v>
      </c>
      <c r="P17" s="133"/>
      <c r="Q17" s="54"/>
      <c r="R17" s="59"/>
      <c r="S17" s="54"/>
      <c r="T17" s="147"/>
      <c r="U17" s="148"/>
    </row>
    <row r="18" spans="1:21" s="14" customFormat="1" ht="16.5" customHeight="1">
      <c r="A18" s="257" t="s">
        <v>171</v>
      </c>
      <c r="B18" s="133">
        <v>2.7</v>
      </c>
      <c r="C18" s="54">
        <f t="shared" si="0"/>
        <v>0.8000000000000003</v>
      </c>
      <c r="D18" s="59">
        <v>3.3</v>
      </c>
      <c r="E18" s="54">
        <f t="shared" si="1"/>
        <v>-0.20000000000000018</v>
      </c>
      <c r="F18" s="59">
        <v>2</v>
      </c>
      <c r="G18" s="54">
        <f t="shared" si="2"/>
        <v>0.5</v>
      </c>
      <c r="H18" s="59">
        <v>3.2</v>
      </c>
      <c r="I18" s="54">
        <f t="shared" si="3"/>
        <v>1.4000000000000001</v>
      </c>
      <c r="J18" s="59">
        <v>2.6</v>
      </c>
      <c r="K18" s="54">
        <f t="shared" si="4"/>
        <v>1.3</v>
      </c>
      <c r="L18" s="59">
        <v>3.8</v>
      </c>
      <c r="M18" s="54">
        <f t="shared" si="5"/>
        <v>1.9</v>
      </c>
      <c r="N18" s="147">
        <v>3</v>
      </c>
      <c r="O18" s="148">
        <f t="shared" si="6"/>
        <v>0.7999999999999998</v>
      </c>
      <c r="P18" s="133"/>
      <c r="Q18" s="54"/>
      <c r="R18" s="59"/>
      <c r="S18" s="54"/>
      <c r="T18" s="147"/>
      <c r="U18" s="148"/>
    </row>
    <row r="19" spans="1:21" s="14" customFormat="1" ht="16.5" customHeight="1">
      <c r="A19" s="257" t="s">
        <v>267</v>
      </c>
      <c r="B19" s="133">
        <v>3.4</v>
      </c>
      <c r="C19" s="54">
        <f t="shared" si="0"/>
        <v>0.6999999999999997</v>
      </c>
      <c r="D19" s="59">
        <v>3.8</v>
      </c>
      <c r="E19" s="54">
        <f t="shared" si="1"/>
        <v>0.5</v>
      </c>
      <c r="F19" s="59">
        <v>2</v>
      </c>
      <c r="G19" s="54">
        <f t="shared" si="2"/>
        <v>0</v>
      </c>
      <c r="H19" s="59">
        <v>3.5</v>
      </c>
      <c r="I19" s="54">
        <f t="shared" si="3"/>
        <v>0.2999999999999998</v>
      </c>
      <c r="J19" s="59">
        <v>3.4</v>
      </c>
      <c r="K19" s="54">
        <f t="shared" si="4"/>
        <v>0.7999999999999998</v>
      </c>
      <c r="L19" s="59">
        <v>4</v>
      </c>
      <c r="M19" s="54">
        <f t="shared" si="5"/>
        <v>0.20000000000000018</v>
      </c>
      <c r="N19" s="147">
        <v>3.4</v>
      </c>
      <c r="O19" s="148">
        <f t="shared" si="6"/>
        <v>0.3999999999999999</v>
      </c>
      <c r="P19" s="133"/>
      <c r="Q19" s="54"/>
      <c r="R19" s="59"/>
      <c r="S19" s="54"/>
      <c r="T19" s="147"/>
      <c r="U19" s="148"/>
    </row>
    <row r="20" spans="1:21" s="14" customFormat="1" ht="16.5" customHeight="1">
      <c r="A20" s="257" t="s">
        <v>172</v>
      </c>
      <c r="B20" s="133">
        <v>6</v>
      </c>
      <c r="C20" s="54">
        <f t="shared" si="0"/>
        <v>2.6</v>
      </c>
      <c r="D20" s="59">
        <v>4.4</v>
      </c>
      <c r="E20" s="54">
        <f t="shared" si="1"/>
        <v>0.6000000000000005</v>
      </c>
      <c r="F20" s="59">
        <v>2.1</v>
      </c>
      <c r="G20" s="54">
        <f t="shared" si="2"/>
        <v>0.10000000000000009</v>
      </c>
      <c r="H20" s="59">
        <v>4.1</v>
      </c>
      <c r="I20" s="54">
        <f t="shared" si="3"/>
        <v>0.5999999999999996</v>
      </c>
      <c r="J20" s="59">
        <v>4.3</v>
      </c>
      <c r="K20" s="54">
        <f t="shared" si="4"/>
        <v>0.8999999999999999</v>
      </c>
      <c r="L20" s="59">
        <v>4.1</v>
      </c>
      <c r="M20" s="54">
        <f t="shared" si="5"/>
        <v>0.09999999999999964</v>
      </c>
      <c r="N20" s="147">
        <v>4.2</v>
      </c>
      <c r="O20" s="148">
        <f t="shared" si="6"/>
        <v>0.8000000000000003</v>
      </c>
      <c r="P20" s="133"/>
      <c r="Q20" s="54"/>
      <c r="R20" s="59"/>
      <c r="S20" s="54"/>
      <c r="T20" s="147"/>
      <c r="U20" s="148"/>
    </row>
    <row r="21" spans="1:21" s="14" customFormat="1" ht="16.5" customHeight="1">
      <c r="A21" s="257" t="s">
        <v>173</v>
      </c>
      <c r="B21" s="133">
        <v>5.3</v>
      </c>
      <c r="C21" s="54">
        <f t="shared" si="0"/>
        <v>-0.7000000000000002</v>
      </c>
      <c r="D21" s="59">
        <v>2.4</v>
      </c>
      <c r="E21" s="54">
        <f t="shared" si="1"/>
        <v>-2.0000000000000004</v>
      </c>
      <c r="F21" s="59">
        <v>1.9</v>
      </c>
      <c r="G21" s="54">
        <f t="shared" si="2"/>
        <v>-0.20000000000000018</v>
      </c>
      <c r="H21" s="59">
        <v>3.1</v>
      </c>
      <c r="I21" s="54">
        <f t="shared" si="3"/>
        <v>-0.9999999999999996</v>
      </c>
      <c r="J21" s="59">
        <v>4.5</v>
      </c>
      <c r="K21" s="54">
        <f t="shared" si="4"/>
        <v>0.20000000000000018</v>
      </c>
      <c r="L21" s="59">
        <v>2.7</v>
      </c>
      <c r="M21" s="54">
        <f t="shared" si="5"/>
        <v>-1.3999999999999995</v>
      </c>
      <c r="N21" s="147">
        <v>3</v>
      </c>
      <c r="O21" s="148">
        <f t="shared" si="6"/>
        <v>-1.2000000000000002</v>
      </c>
      <c r="P21" s="133"/>
      <c r="Q21" s="54"/>
      <c r="R21" s="59"/>
      <c r="S21" s="54"/>
      <c r="T21" s="147"/>
      <c r="U21" s="148"/>
    </row>
    <row r="22" spans="1:21" s="14" customFormat="1" ht="16.5" customHeight="1">
      <c r="A22" s="257" t="s">
        <v>174</v>
      </c>
      <c r="B22" s="133">
        <v>2.3</v>
      </c>
      <c r="C22" s="54">
        <f t="shared" si="0"/>
        <v>-3</v>
      </c>
      <c r="D22" s="59">
        <v>0.6</v>
      </c>
      <c r="E22" s="54">
        <f t="shared" si="1"/>
        <v>-1.7999999999999998</v>
      </c>
      <c r="F22" s="59">
        <v>0.9</v>
      </c>
      <c r="G22" s="54">
        <f t="shared" si="2"/>
        <v>-0.9999999999999999</v>
      </c>
      <c r="H22" s="59">
        <v>1.6</v>
      </c>
      <c r="I22" s="54">
        <f t="shared" si="3"/>
        <v>-1.5</v>
      </c>
      <c r="J22" s="59">
        <v>1</v>
      </c>
      <c r="K22" s="54">
        <f t="shared" si="4"/>
        <v>-3.5</v>
      </c>
      <c r="L22" s="59">
        <v>0.9</v>
      </c>
      <c r="M22" s="54">
        <f t="shared" si="5"/>
        <v>-1.8000000000000003</v>
      </c>
      <c r="N22" s="147">
        <v>1.1</v>
      </c>
      <c r="O22" s="148">
        <f t="shared" si="6"/>
        <v>-1.9</v>
      </c>
      <c r="P22" s="133"/>
      <c r="Q22" s="54"/>
      <c r="R22" s="59"/>
      <c r="S22" s="54"/>
      <c r="T22" s="147"/>
      <c r="U22" s="148"/>
    </row>
    <row r="23" spans="1:21" s="14" customFormat="1" ht="16.5" customHeight="1">
      <c r="A23" s="257" t="s">
        <v>175</v>
      </c>
      <c r="B23" s="133">
        <v>0.8</v>
      </c>
      <c r="C23" s="54">
        <f t="shared" si="0"/>
        <v>-1.4999999999999998</v>
      </c>
      <c r="D23" s="59">
        <v>0</v>
      </c>
      <c r="E23" s="54">
        <f t="shared" si="1"/>
        <v>-0.6</v>
      </c>
      <c r="F23" s="59">
        <v>0.3</v>
      </c>
      <c r="G23" s="54">
        <f t="shared" si="2"/>
        <v>-0.6000000000000001</v>
      </c>
      <c r="H23" s="59">
        <v>0.3</v>
      </c>
      <c r="I23" s="54">
        <f t="shared" si="3"/>
        <v>-1.3</v>
      </c>
      <c r="J23" s="59">
        <v>0.4</v>
      </c>
      <c r="K23" s="54">
        <f t="shared" si="4"/>
        <v>-0.6</v>
      </c>
      <c r="L23" s="59">
        <v>0.5</v>
      </c>
      <c r="M23" s="54">
        <f t="shared" si="5"/>
        <v>-0.4</v>
      </c>
      <c r="N23" s="147">
        <v>0.3</v>
      </c>
      <c r="O23" s="148">
        <f t="shared" si="6"/>
        <v>-0.8</v>
      </c>
      <c r="P23" s="133">
        <v>0.1</v>
      </c>
      <c r="Q23" s="54"/>
      <c r="R23" s="59">
        <v>0.8</v>
      </c>
      <c r="S23" s="54"/>
      <c r="T23" s="147">
        <v>0.4</v>
      </c>
      <c r="U23" s="148"/>
    </row>
    <row r="24" spans="1:21" s="14" customFormat="1" ht="16.5" customHeight="1">
      <c r="A24" s="257" t="s">
        <v>176</v>
      </c>
      <c r="B24" s="133">
        <v>0.8</v>
      </c>
      <c r="C24" s="54">
        <f t="shared" si="0"/>
        <v>0</v>
      </c>
      <c r="D24" s="59">
        <v>1</v>
      </c>
      <c r="E24" s="54">
        <f t="shared" si="1"/>
        <v>1</v>
      </c>
      <c r="F24" s="59">
        <v>0.8</v>
      </c>
      <c r="G24" s="54">
        <f t="shared" si="2"/>
        <v>0.5</v>
      </c>
      <c r="H24" s="59">
        <v>0.4</v>
      </c>
      <c r="I24" s="54">
        <f t="shared" si="3"/>
        <v>0.10000000000000003</v>
      </c>
      <c r="J24" s="59">
        <v>0.7</v>
      </c>
      <c r="K24" s="54">
        <f t="shared" si="4"/>
        <v>0.29999999999999993</v>
      </c>
      <c r="L24" s="59">
        <v>0.5</v>
      </c>
      <c r="M24" s="54">
        <f t="shared" si="5"/>
        <v>0</v>
      </c>
      <c r="N24" s="147">
        <v>0.8</v>
      </c>
      <c r="O24" s="148">
        <f t="shared" si="6"/>
        <v>0.5</v>
      </c>
      <c r="P24" s="133">
        <v>0.1</v>
      </c>
      <c r="Q24" s="54">
        <f aca="true" t="shared" si="7" ref="Q24:Q49">ROUND(P24,1)-ROUND(P23,1)</f>
        <v>0</v>
      </c>
      <c r="R24" s="59">
        <v>0.7</v>
      </c>
      <c r="S24" s="54">
        <f aca="true" t="shared" si="8" ref="S24:S49">ROUND(R24,1)-ROUND(R23,1)</f>
        <v>-0.10000000000000009</v>
      </c>
      <c r="T24" s="147">
        <v>0.6</v>
      </c>
      <c r="U24" s="148">
        <f aca="true" t="shared" si="9" ref="U24:U49">ROUND(T24,1)-ROUND(T23,1)</f>
        <v>0.19999999999999996</v>
      </c>
    </row>
    <row r="25" spans="1:21" s="14" customFormat="1" ht="16.5" customHeight="1">
      <c r="A25" s="257" t="s">
        <v>177</v>
      </c>
      <c r="B25" s="133">
        <v>1</v>
      </c>
      <c r="C25" s="54">
        <f t="shared" si="0"/>
        <v>0.19999999999999996</v>
      </c>
      <c r="D25" s="59">
        <v>0.9</v>
      </c>
      <c r="E25" s="54">
        <f t="shared" si="1"/>
        <v>-0.09999999999999998</v>
      </c>
      <c r="F25" s="59">
        <v>0.7</v>
      </c>
      <c r="G25" s="54">
        <f t="shared" si="2"/>
        <v>-0.10000000000000009</v>
      </c>
      <c r="H25" s="59">
        <v>0.2</v>
      </c>
      <c r="I25" s="54">
        <f t="shared" si="3"/>
        <v>-0.2</v>
      </c>
      <c r="J25" s="59">
        <v>1.2</v>
      </c>
      <c r="K25" s="54">
        <f t="shared" si="4"/>
        <v>0.5</v>
      </c>
      <c r="L25" s="59">
        <v>0.9</v>
      </c>
      <c r="M25" s="54">
        <f t="shared" si="5"/>
        <v>0.4</v>
      </c>
      <c r="N25" s="147">
        <v>0.8</v>
      </c>
      <c r="O25" s="148">
        <f t="shared" si="6"/>
        <v>0</v>
      </c>
      <c r="P25" s="133">
        <v>0</v>
      </c>
      <c r="Q25" s="54">
        <f t="shared" si="7"/>
        <v>-0.1</v>
      </c>
      <c r="R25" s="59">
        <v>0.5</v>
      </c>
      <c r="S25" s="54">
        <f t="shared" si="8"/>
        <v>-0.19999999999999996</v>
      </c>
      <c r="T25" s="147">
        <v>0.6</v>
      </c>
      <c r="U25" s="148">
        <f t="shared" si="9"/>
        <v>0</v>
      </c>
    </row>
    <row r="26" spans="1:21" s="14" customFormat="1" ht="16.5" customHeight="1">
      <c r="A26" s="257" t="s">
        <v>178</v>
      </c>
      <c r="B26" s="133">
        <v>0.8</v>
      </c>
      <c r="C26" s="54">
        <f t="shared" si="0"/>
        <v>-0.19999999999999996</v>
      </c>
      <c r="D26" s="59">
        <v>0.7</v>
      </c>
      <c r="E26" s="54">
        <f t="shared" si="1"/>
        <v>-0.20000000000000007</v>
      </c>
      <c r="F26" s="59">
        <v>0.3</v>
      </c>
      <c r="G26" s="54">
        <f t="shared" si="2"/>
        <v>-0.39999999999999997</v>
      </c>
      <c r="H26" s="59">
        <v>0.1</v>
      </c>
      <c r="I26" s="54">
        <f t="shared" si="3"/>
        <v>-0.1</v>
      </c>
      <c r="J26" s="59">
        <v>0.8</v>
      </c>
      <c r="K26" s="54">
        <f t="shared" si="4"/>
        <v>-0.3999999999999999</v>
      </c>
      <c r="L26" s="59">
        <v>1</v>
      </c>
      <c r="M26" s="54">
        <f t="shared" si="5"/>
        <v>0.09999999999999998</v>
      </c>
      <c r="N26" s="147">
        <v>0.6</v>
      </c>
      <c r="O26" s="148">
        <f t="shared" si="6"/>
        <v>-0.20000000000000007</v>
      </c>
      <c r="P26" s="133">
        <v>0.2</v>
      </c>
      <c r="Q26" s="54">
        <f t="shared" si="7"/>
        <v>0.2</v>
      </c>
      <c r="R26" s="59">
        <v>0.5</v>
      </c>
      <c r="S26" s="54">
        <f t="shared" si="8"/>
        <v>0</v>
      </c>
      <c r="T26" s="147">
        <v>0.5</v>
      </c>
      <c r="U26" s="148">
        <f t="shared" si="9"/>
        <v>-0.09999999999999998</v>
      </c>
    </row>
    <row r="27" spans="1:21" s="14" customFormat="1" ht="16.5" customHeight="1">
      <c r="A27" s="257" t="s">
        <v>179</v>
      </c>
      <c r="B27" s="133">
        <v>0.2</v>
      </c>
      <c r="C27" s="54">
        <f t="shared" si="0"/>
        <v>-0.6000000000000001</v>
      </c>
      <c r="D27" s="59">
        <v>0.7</v>
      </c>
      <c r="E27" s="54">
        <f t="shared" si="1"/>
        <v>0</v>
      </c>
      <c r="F27" s="59">
        <v>0.3</v>
      </c>
      <c r="G27" s="54">
        <f t="shared" si="2"/>
        <v>0</v>
      </c>
      <c r="H27" s="59">
        <v>0.1</v>
      </c>
      <c r="I27" s="54">
        <f t="shared" si="3"/>
        <v>0</v>
      </c>
      <c r="J27" s="59">
        <v>0.5</v>
      </c>
      <c r="K27" s="54">
        <f t="shared" si="4"/>
        <v>-0.30000000000000004</v>
      </c>
      <c r="L27" s="59">
        <v>0.8</v>
      </c>
      <c r="M27" s="54">
        <f t="shared" si="5"/>
        <v>-0.19999999999999996</v>
      </c>
      <c r="N27" s="147">
        <v>0.5</v>
      </c>
      <c r="O27" s="148">
        <f t="shared" si="6"/>
        <v>-0.09999999999999998</v>
      </c>
      <c r="P27" s="133">
        <v>0.2</v>
      </c>
      <c r="Q27" s="54">
        <f t="shared" si="7"/>
        <v>0</v>
      </c>
      <c r="R27" s="59">
        <v>0.8</v>
      </c>
      <c r="S27" s="54">
        <f t="shared" si="8"/>
        <v>0.30000000000000004</v>
      </c>
      <c r="T27" s="147">
        <v>0.5</v>
      </c>
      <c r="U27" s="148">
        <f t="shared" si="9"/>
        <v>0</v>
      </c>
    </row>
    <row r="28" spans="1:21" s="14" customFormat="1" ht="16.5" customHeight="1">
      <c r="A28" s="257" t="s">
        <v>180</v>
      </c>
      <c r="B28" s="133">
        <v>-0.1</v>
      </c>
      <c r="C28" s="54">
        <f t="shared" si="0"/>
        <v>-0.30000000000000004</v>
      </c>
      <c r="D28" s="59">
        <v>-0.3</v>
      </c>
      <c r="E28" s="54">
        <f t="shared" si="1"/>
        <v>-1</v>
      </c>
      <c r="F28" s="59">
        <v>-0.5</v>
      </c>
      <c r="G28" s="54">
        <f t="shared" si="2"/>
        <v>-0.8</v>
      </c>
      <c r="H28" s="59">
        <v>-0.3</v>
      </c>
      <c r="I28" s="54">
        <f t="shared" si="3"/>
        <v>-0.4</v>
      </c>
      <c r="J28" s="59">
        <v>-0.7</v>
      </c>
      <c r="K28" s="54">
        <f t="shared" si="4"/>
        <v>-1.2</v>
      </c>
      <c r="L28" s="59">
        <v>-0.9</v>
      </c>
      <c r="M28" s="54">
        <f t="shared" si="5"/>
        <v>-1.7000000000000002</v>
      </c>
      <c r="N28" s="147">
        <v>-0.4</v>
      </c>
      <c r="O28" s="148">
        <f t="shared" si="6"/>
        <v>-0.9</v>
      </c>
      <c r="P28" s="133">
        <v>-0.4</v>
      </c>
      <c r="Q28" s="54">
        <f t="shared" si="7"/>
        <v>-0.6000000000000001</v>
      </c>
      <c r="R28" s="59">
        <v>0.3</v>
      </c>
      <c r="S28" s="54">
        <f t="shared" si="8"/>
        <v>-0.5</v>
      </c>
      <c r="T28" s="147">
        <v>-0.3</v>
      </c>
      <c r="U28" s="148">
        <f t="shared" si="9"/>
        <v>-0.8</v>
      </c>
    </row>
    <row r="29" spans="1:21" s="14" customFormat="1" ht="16.5" customHeight="1">
      <c r="A29" s="257" t="s">
        <v>181</v>
      </c>
      <c r="B29" s="133">
        <v>0.5</v>
      </c>
      <c r="C29" s="54">
        <f t="shared" si="0"/>
        <v>0.6</v>
      </c>
      <c r="D29" s="59">
        <v>-0.2</v>
      </c>
      <c r="E29" s="54">
        <f t="shared" si="1"/>
        <v>0.09999999999999998</v>
      </c>
      <c r="F29" s="59">
        <v>-0.4</v>
      </c>
      <c r="G29" s="54">
        <f t="shared" si="2"/>
        <v>0.09999999999999998</v>
      </c>
      <c r="H29" s="59">
        <v>-1</v>
      </c>
      <c r="I29" s="54">
        <f t="shared" si="3"/>
        <v>-0.7</v>
      </c>
      <c r="J29" s="59">
        <v>0.3</v>
      </c>
      <c r="K29" s="54">
        <f t="shared" si="4"/>
        <v>1</v>
      </c>
      <c r="L29" s="59">
        <v>-0.7</v>
      </c>
      <c r="M29" s="54">
        <f t="shared" si="5"/>
        <v>0.20000000000000007</v>
      </c>
      <c r="N29" s="147">
        <v>-0.3</v>
      </c>
      <c r="O29" s="148">
        <f t="shared" si="6"/>
        <v>0.10000000000000003</v>
      </c>
      <c r="P29" s="133">
        <v>0</v>
      </c>
      <c r="Q29" s="54">
        <f t="shared" si="7"/>
        <v>0.4</v>
      </c>
      <c r="R29" s="59">
        <v>-0.1</v>
      </c>
      <c r="S29" s="54">
        <f t="shared" si="8"/>
        <v>-0.4</v>
      </c>
      <c r="T29" s="147">
        <v>-0.3</v>
      </c>
      <c r="U29" s="148">
        <f t="shared" si="9"/>
        <v>0</v>
      </c>
    </row>
    <row r="30" spans="1:21" s="14" customFormat="1" ht="16.5" customHeight="1">
      <c r="A30" s="257" t="s">
        <v>182</v>
      </c>
      <c r="B30" s="133">
        <v>0.1</v>
      </c>
      <c r="C30" s="54">
        <f t="shared" si="0"/>
        <v>-0.4</v>
      </c>
      <c r="D30" s="59">
        <v>0.1</v>
      </c>
      <c r="E30" s="54">
        <f t="shared" si="1"/>
        <v>0.30000000000000004</v>
      </c>
      <c r="F30" s="59">
        <v>-0.3</v>
      </c>
      <c r="G30" s="54">
        <f t="shared" si="2"/>
        <v>0.10000000000000003</v>
      </c>
      <c r="H30" s="59">
        <v>-0.7</v>
      </c>
      <c r="I30" s="54">
        <f t="shared" si="3"/>
        <v>0.30000000000000004</v>
      </c>
      <c r="J30" s="59">
        <v>-0.2</v>
      </c>
      <c r="K30" s="54">
        <f t="shared" si="4"/>
        <v>-0.5</v>
      </c>
      <c r="L30" s="59">
        <v>0.7</v>
      </c>
      <c r="M30" s="54">
        <f t="shared" si="5"/>
        <v>1.4</v>
      </c>
      <c r="N30" s="147">
        <v>0</v>
      </c>
      <c r="O30" s="148">
        <f t="shared" si="6"/>
        <v>0.3</v>
      </c>
      <c r="P30" s="133">
        <v>0.1</v>
      </c>
      <c r="Q30" s="54">
        <f t="shared" si="7"/>
        <v>0.1</v>
      </c>
      <c r="R30" s="59">
        <v>0.1</v>
      </c>
      <c r="S30" s="54">
        <f t="shared" si="8"/>
        <v>0.2</v>
      </c>
      <c r="T30" s="147">
        <v>0</v>
      </c>
      <c r="U30" s="148">
        <f t="shared" si="9"/>
        <v>0.3</v>
      </c>
    </row>
    <row r="31" spans="1:21" s="14" customFormat="1" ht="16.5" customHeight="1">
      <c r="A31" s="257" t="s">
        <v>183</v>
      </c>
      <c r="B31" s="133">
        <v>0</v>
      </c>
      <c r="C31" s="54">
        <f t="shared" si="0"/>
        <v>-0.1</v>
      </c>
      <c r="D31" s="59">
        <v>-0.2</v>
      </c>
      <c r="E31" s="54">
        <f t="shared" si="1"/>
        <v>-0.30000000000000004</v>
      </c>
      <c r="F31" s="59">
        <v>0.3</v>
      </c>
      <c r="G31" s="54">
        <f t="shared" si="2"/>
        <v>0.6</v>
      </c>
      <c r="H31" s="59">
        <v>-1.3</v>
      </c>
      <c r="I31" s="54">
        <f t="shared" si="3"/>
        <v>-0.6000000000000001</v>
      </c>
      <c r="J31" s="59">
        <v>0.2</v>
      </c>
      <c r="K31" s="54">
        <f t="shared" si="4"/>
        <v>0.4</v>
      </c>
      <c r="L31" s="59">
        <v>0.5</v>
      </c>
      <c r="M31" s="54">
        <f t="shared" si="5"/>
        <v>-0.19999999999999996</v>
      </c>
      <c r="N31" s="147">
        <v>-0.2</v>
      </c>
      <c r="O31" s="148">
        <f t="shared" si="6"/>
        <v>-0.2</v>
      </c>
      <c r="P31" s="133">
        <v>0</v>
      </c>
      <c r="Q31" s="54">
        <f t="shared" si="7"/>
        <v>-0.1</v>
      </c>
      <c r="R31" s="59">
        <v>0.2</v>
      </c>
      <c r="S31" s="54">
        <f t="shared" si="8"/>
        <v>0.1</v>
      </c>
      <c r="T31" s="147">
        <v>-0.1</v>
      </c>
      <c r="U31" s="148">
        <f t="shared" si="9"/>
        <v>-0.1</v>
      </c>
    </row>
    <row r="32" spans="1:21" s="14" customFormat="1" ht="16.5" customHeight="1">
      <c r="A32" s="257" t="s">
        <v>184</v>
      </c>
      <c r="B32" s="133">
        <v>-0.4</v>
      </c>
      <c r="C32" s="54">
        <f t="shared" si="0"/>
        <v>-0.4</v>
      </c>
      <c r="D32" s="59">
        <v>0.2</v>
      </c>
      <c r="E32" s="54">
        <f t="shared" si="1"/>
        <v>0.4</v>
      </c>
      <c r="F32" s="59">
        <v>-0.3</v>
      </c>
      <c r="G32" s="54">
        <f t="shared" si="2"/>
        <v>-0.6</v>
      </c>
      <c r="H32" s="59">
        <v>-2</v>
      </c>
      <c r="I32" s="54">
        <f t="shared" si="3"/>
        <v>-0.7</v>
      </c>
      <c r="J32" s="59">
        <v>0.1</v>
      </c>
      <c r="K32" s="54">
        <f t="shared" si="4"/>
        <v>-0.1</v>
      </c>
      <c r="L32" s="59">
        <v>-0.1</v>
      </c>
      <c r="M32" s="54">
        <f t="shared" si="5"/>
        <v>-0.6</v>
      </c>
      <c r="N32" s="147">
        <v>-0.4</v>
      </c>
      <c r="O32" s="148">
        <f t="shared" si="6"/>
        <v>-0.2</v>
      </c>
      <c r="P32" s="133">
        <v>-0.2</v>
      </c>
      <c r="Q32" s="54">
        <f t="shared" si="7"/>
        <v>-0.2</v>
      </c>
      <c r="R32" s="59">
        <v>0.1</v>
      </c>
      <c r="S32" s="54">
        <f t="shared" si="8"/>
        <v>-0.1</v>
      </c>
      <c r="T32" s="147">
        <v>-0.3</v>
      </c>
      <c r="U32" s="148">
        <f t="shared" si="9"/>
        <v>-0.19999999999999998</v>
      </c>
    </row>
    <row r="33" spans="1:21" s="14" customFormat="1" ht="16.5" customHeight="1">
      <c r="A33" s="257" t="s">
        <v>185</v>
      </c>
      <c r="B33" s="133">
        <v>-0.7998416155216789</v>
      </c>
      <c r="C33" s="54">
        <f t="shared" si="0"/>
        <v>-0.4</v>
      </c>
      <c r="D33" s="59">
        <v>-0.09030906837549357</v>
      </c>
      <c r="E33" s="54">
        <f t="shared" si="1"/>
        <v>-0.30000000000000004</v>
      </c>
      <c r="F33" s="59">
        <v>-0.4505159133846825</v>
      </c>
      <c r="G33" s="54">
        <f t="shared" si="2"/>
        <v>-0.2</v>
      </c>
      <c r="H33" s="59">
        <v>-2.053130315056289</v>
      </c>
      <c r="I33" s="54">
        <f t="shared" si="3"/>
        <v>-0.10000000000000009</v>
      </c>
      <c r="J33" s="59">
        <v>-1.1711101069438168</v>
      </c>
      <c r="K33" s="54">
        <f t="shared" si="4"/>
        <v>-1.3</v>
      </c>
      <c r="L33" s="59">
        <v>-0.3239579353080923</v>
      </c>
      <c r="M33" s="54">
        <f t="shared" si="5"/>
        <v>-0.19999999999999998</v>
      </c>
      <c r="N33" s="147">
        <v>-0.7430629350985937</v>
      </c>
      <c r="O33" s="148">
        <f t="shared" si="6"/>
        <v>-0.29999999999999993</v>
      </c>
      <c r="P33" s="133">
        <v>-0.2648687695641705</v>
      </c>
      <c r="Q33" s="54">
        <f t="shared" si="7"/>
        <v>-0.09999999999999998</v>
      </c>
      <c r="R33" s="59">
        <v>-0.10872251050160613</v>
      </c>
      <c r="S33" s="54">
        <f t="shared" si="8"/>
        <v>-0.2</v>
      </c>
      <c r="T33" s="147">
        <v>-0.5590539033848269</v>
      </c>
      <c r="U33" s="148">
        <f t="shared" si="9"/>
        <v>-0.3</v>
      </c>
    </row>
    <row r="34" spans="1:21" s="14" customFormat="1" ht="16.5" customHeight="1">
      <c r="A34" s="257" t="s">
        <v>186</v>
      </c>
      <c r="B34" s="133">
        <v>-0.09894838576063696</v>
      </c>
      <c r="C34" s="54">
        <f t="shared" si="0"/>
        <v>0.7000000000000001</v>
      </c>
      <c r="D34" s="59">
        <v>0.2137624336691946</v>
      </c>
      <c r="E34" s="54">
        <f t="shared" si="1"/>
        <v>0.30000000000000004</v>
      </c>
      <c r="F34" s="59">
        <v>-0.24557768312804573</v>
      </c>
      <c r="G34" s="54">
        <f t="shared" si="2"/>
        <v>0.3</v>
      </c>
      <c r="H34" s="59">
        <v>-1.4278542318823462</v>
      </c>
      <c r="I34" s="54">
        <f t="shared" si="3"/>
        <v>0.7000000000000002</v>
      </c>
      <c r="J34" s="59">
        <v>-0.5659655831739963</v>
      </c>
      <c r="K34" s="54">
        <f t="shared" si="4"/>
        <v>0.6</v>
      </c>
      <c r="L34" s="59">
        <v>-0.13961092639197603</v>
      </c>
      <c r="M34" s="54">
        <f t="shared" si="5"/>
        <v>0.19999999999999998</v>
      </c>
      <c r="N34" s="147">
        <v>-0.34512024309759515</v>
      </c>
      <c r="O34" s="148">
        <f t="shared" si="6"/>
        <v>0.39999999999999997</v>
      </c>
      <c r="P34" s="133">
        <v>-0.164259471648232</v>
      </c>
      <c r="Q34" s="54">
        <f t="shared" si="7"/>
        <v>0.09999999999999998</v>
      </c>
      <c r="R34" s="59">
        <v>-0.019405417992703563</v>
      </c>
      <c r="S34" s="54">
        <f t="shared" si="8"/>
        <v>0.1</v>
      </c>
      <c r="T34" s="147">
        <v>-0.2604569501593293</v>
      </c>
      <c r="U34" s="148">
        <f t="shared" si="9"/>
        <v>0.3</v>
      </c>
    </row>
    <row r="35" spans="1:21" s="14" customFormat="1" ht="16.5" customHeight="1">
      <c r="A35" s="257" t="s">
        <v>187</v>
      </c>
      <c r="B35" s="133">
        <v>0.06952491309385864</v>
      </c>
      <c r="C35" s="54">
        <f t="shared" si="0"/>
        <v>0.2</v>
      </c>
      <c r="D35" s="59">
        <v>2.423706912932771</v>
      </c>
      <c r="E35" s="54">
        <f t="shared" si="1"/>
        <v>2.1999999999999997</v>
      </c>
      <c r="F35" s="59">
        <v>0.39425706472196903</v>
      </c>
      <c r="G35" s="54">
        <f t="shared" si="2"/>
        <v>0.6000000000000001</v>
      </c>
      <c r="H35" s="59">
        <v>-0.4268346530864561</v>
      </c>
      <c r="I35" s="54">
        <f t="shared" si="3"/>
        <v>0.9999999999999999</v>
      </c>
      <c r="J35" s="59">
        <v>0.9478489631692973</v>
      </c>
      <c r="K35" s="54">
        <f t="shared" si="4"/>
        <v>1.5</v>
      </c>
      <c r="L35" s="59">
        <v>2.251705129402971</v>
      </c>
      <c r="M35" s="54">
        <f t="shared" si="5"/>
        <v>2.4</v>
      </c>
      <c r="N35" s="147">
        <v>1.1389872696291385</v>
      </c>
      <c r="O35" s="148">
        <f t="shared" si="6"/>
        <v>1.4000000000000001</v>
      </c>
      <c r="P35" s="133">
        <v>0.1445606076337585</v>
      </c>
      <c r="Q35" s="54">
        <f t="shared" si="7"/>
        <v>0.30000000000000004</v>
      </c>
      <c r="R35" s="59">
        <v>0.39183163259173787</v>
      </c>
      <c r="S35" s="54">
        <f t="shared" si="8"/>
        <v>0.4</v>
      </c>
      <c r="T35" s="147">
        <v>0.8010023392744628</v>
      </c>
      <c r="U35" s="148">
        <f t="shared" si="9"/>
        <v>1.1</v>
      </c>
    </row>
    <row r="36" spans="1:21" s="14" customFormat="1" ht="16.5" customHeight="1">
      <c r="A36" s="257" t="s">
        <v>188</v>
      </c>
      <c r="B36" s="133">
        <v>1.0165024785091297</v>
      </c>
      <c r="C36" s="54">
        <f t="shared" si="0"/>
        <v>0.9</v>
      </c>
      <c r="D36" s="59">
        <v>2.0480941616649777</v>
      </c>
      <c r="E36" s="54">
        <f t="shared" si="1"/>
        <v>-0.3999999999999999</v>
      </c>
      <c r="F36" s="59">
        <v>0.27226599562724313</v>
      </c>
      <c r="G36" s="54">
        <f t="shared" si="2"/>
        <v>-0.10000000000000003</v>
      </c>
      <c r="H36" s="59">
        <v>-0.46275723632797533</v>
      </c>
      <c r="I36" s="54">
        <f t="shared" si="3"/>
        <v>-0.09999999999999998</v>
      </c>
      <c r="J36" s="59">
        <v>2.1580274347250117</v>
      </c>
      <c r="K36" s="54">
        <f t="shared" si="4"/>
        <v>1.3000000000000003</v>
      </c>
      <c r="L36" s="59">
        <v>6.023564876936933</v>
      </c>
      <c r="M36" s="54">
        <f t="shared" si="5"/>
        <v>3.7</v>
      </c>
      <c r="N36" s="147">
        <v>1.8129185063890756</v>
      </c>
      <c r="O36" s="148">
        <f t="shared" si="6"/>
        <v>0.7</v>
      </c>
      <c r="P36" s="133">
        <v>0.3080826386371874</v>
      </c>
      <c r="Q36" s="54">
        <f t="shared" si="7"/>
        <v>0.19999999999999998</v>
      </c>
      <c r="R36" s="59">
        <v>0.4677819433904563</v>
      </c>
      <c r="S36" s="54">
        <f t="shared" si="8"/>
        <v>0.09999999999999998</v>
      </c>
      <c r="T36" s="147">
        <v>1.2477097479878658</v>
      </c>
      <c r="U36" s="148">
        <f t="shared" si="9"/>
        <v>0.3999999999999999</v>
      </c>
    </row>
    <row r="37" spans="1:21" s="14" customFormat="1" ht="16.5" customHeight="1">
      <c r="A37" s="257" t="s">
        <v>189</v>
      </c>
      <c r="B37" s="133">
        <v>0.17535989559969006</v>
      </c>
      <c r="C37" s="54">
        <f t="shared" si="0"/>
        <v>-0.8</v>
      </c>
      <c r="D37" s="59">
        <v>1.0377486272752847</v>
      </c>
      <c r="E37" s="54">
        <f t="shared" si="1"/>
        <v>-1</v>
      </c>
      <c r="F37" s="59">
        <v>0.14841328735431492</v>
      </c>
      <c r="G37" s="54">
        <f t="shared" si="2"/>
        <v>-0.19999999999999998</v>
      </c>
      <c r="H37" s="59">
        <v>-0.09206437930524274</v>
      </c>
      <c r="I37" s="54">
        <f t="shared" si="3"/>
        <v>0.4</v>
      </c>
      <c r="J37" s="59">
        <v>1.6879185395835243</v>
      </c>
      <c r="K37" s="54">
        <f t="shared" si="4"/>
        <v>-0.5000000000000002</v>
      </c>
      <c r="L37" s="59">
        <v>2.7415648070939005</v>
      </c>
      <c r="M37" s="54">
        <f t="shared" si="5"/>
        <v>-3.3</v>
      </c>
      <c r="N37" s="147">
        <v>0.8709532443783222</v>
      </c>
      <c r="O37" s="148">
        <f t="shared" si="6"/>
        <v>-0.9</v>
      </c>
      <c r="P37" s="133">
        <v>0.4998220698133351</v>
      </c>
      <c r="Q37" s="54">
        <f t="shared" si="7"/>
        <v>0.2</v>
      </c>
      <c r="R37" s="59">
        <v>0.4930745439060469</v>
      </c>
      <c r="S37" s="54">
        <f t="shared" si="8"/>
        <v>0</v>
      </c>
      <c r="T37" s="147">
        <v>0.7322595604883809</v>
      </c>
      <c r="U37" s="148">
        <f t="shared" si="9"/>
        <v>-0.5</v>
      </c>
    </row>
    <row r="38" spans="1:21" s="14" customFormat="1" ht="16.5" customHeight="1">
      <c r="A38" s="257" t="s">
        <v>190</v>
      </c>
      <c r="B38" s="133">
        <v>-0.6573035150332504</v>
      </c>
      <c r="C38" s="54">
        <f t="shared" si="0"/>
        <v>-0.8999999999999999</v>
      </c>
      <c r="D38" s="59">
        <v>-1.1267001099873917</v>
      </c>
      <c r="E38" s="54">
        <f t="shared" si="1"/>
        <v>-2.1</v>
      </c>
      <c r="F38" s="59">
        <v>-1.1916583912611718</v>
      </c>
      <c r="G38" s="54">
        <f t="shared" si="2"/>
        <v>-1.3</v>
      </c>
      <c r="H38" s="59">
        <v>-1.189999128843976</v>
      </c>
      <c r="I38" s="54">
        <f t="shared" si="3"/>
        <v>-1.0999999999999999</v>
      </c>
      <c r="J38" s="59">
        <v>-0.41697070780777645</v>
      </c>
      <c r="K38" s="54">
        <f t="shared" si="4"/>
        <v>-2.1</v>
      </c>
      <c r="L38" s="59">
        <v>-1.534216335540839</v>
      </c>
      <c r="M38" s="54">
        <f t="shared" si="5"/>
        <v>-4.2</v>
      </c>
      <c r="N38" s="147">
        <v>-1.1009545702626604</v>
      </c>
      <c r="O38" s="148">
        <f t="shared" si="6"/>
        <v>-2</v>
      </c>
      <c r="P38" s="133">
        <v>0.059437809762431654</v>
      </c>
      <c r="Q38" s="54">
        <f t="shared" si="7"/>
        <v>-0.4</v>
      </c>
      <c r="R38" s="59">
        <v>-0.01024380249948781</v>
      </c>
      <c r="S38" s="54">
        <f t="shared" si="8"/>
        <v>-0.5</v>
      </c>
      <c r="T38" s="147">
        <v>-0.6718413671645685</v>
      </c>
      <c r="U38" s="148">
        <f t="shared" si="9"/>
        <v>-1.4</v>
      </c>
    </row>
    <row r="39" spans="1:21" s="14" customFormat="1" ht="16.5" customHeight="1">
      <c r="A39" s="257" t="s">
        <v>191</v>
      </c>
      <c r="B39" s="133">
        <v>-0.8115728175805643</v>
      </c>
      <c r="C39" s="54">
        <f t="shared" si="0"/>
        <v>-0.10000000000000009</v>
      </c>
      <c r="D39" s="59">
        <v>-2.336948931613984</v>
      </c>
      <c r="E39" s="54">
        <f t="shared" si="1"/>
        <v>-1.1999999999999997</v>
      </c>
      <c r="F39" s="59">
        <v>-1.8444330922485412</v>
      </c>
      <c r="G39" s="54">
        <f t="shared" si="2"/>
        <v>-0.6000000000000001</v>
      </c>
      <c r="H39" s="59">
        <v>-1.4194923316969212</v>
      </c>
      <c r="I39" s="54">
        <f t="shared" si="3"/>
        <v>-0.19999999999999996</v>
      </c>
      <c r="J39" s="59">
        <v>-3.2191454439561604</v>
      </c>
      <c r="K39" s="54">
        <f t="shared" si="4"/>
        <v>-2.8000000000000003</v>
      </c>
      <c r="L39" s="59">
        <v>-4.77299880525687</v>
      </c>
      <c r="M39" s="54">
        <f t="shared" si="5"/>
        <v>-3.3</v>
      </c>
      <c r="N39" s="147">
        <v>-2.229783892551573</v>
      </c>
      <c r="O39" s="148">
        <f t="shared" si="6"/>
        <v>-1.1</v>
      </c>
      <c r="P39" s="133">
        <v>-0.24297646165527714</v>
      </c>
      <c r="Q39" s="54">
        <f t="shared" si="7"/>
        <v>-0.30000000000000004</v>
      </c>
      <c r="R39" s="59">
        <v>-0.22252752568741657</v>
      </c>
      <c r="S39" s="54">
        <f t="shared" si="8"/>
        <v>-0.2</v>
      </c>
      <c r="T39" s="147">
        <v>-1.450141577449215</v>
      </c>
      <c r="U39" s="148">
        <f t="shared" si="9"/>
        <v>-0.8</v>
      </c>
    </row>
    <row r="40" spans="1:21" s="14" customFormat="1" ht="16.5" customHeight="1">
      <c r="A40" s="257" t="s">
        <v>192</v>
      </c>
      <c r="B40" s="133">
        <v>-0.44241513286633954</v>
      </c>
      <c r="C40" s="54">
        <f t="shared" si="0"/>
        <v>0.4</v>
      </c>
      <c r="D40" s="59">
        <v>-0.258049080593342</v>
      </c>
      <c r="E40" s="54">
        <f t="shared" si="1"/>
        <v>1.9999999999999998</v>
      </c>
      <c r="F40" s="59">
        <v>-2.1401330097393387</v>
      </c>
      <c r="G40" s="54">
        <f t="shared" si="2"/>
        <v>-0.30000000000000004</v>
      </c>
      <c r="H40" s="59">
        <v>-1.5754416449464232</v>
      </c>
      <c r="I40" s="54">
        <f t="shared" si="3"/>
        <v>-0.20000000000000018</v>
      </c>
      <c r="J40" s="59">
        <v>-0.9628610729023385</v>
      </c>
      <c r="K40" s="54">
        <f t="shared" si="4"/>
        <v>2.2</v>
      </c>
      <c r="L40" s="59">
        <v>-1.134985037608174</v>
      </c>
      <c r="M40" s="54">
        <f t="shared" si="5"/>
        <v>3.6999999999999997</v>
      </c>
      <c r="N40" s="147">
        <v>-1.0324050743848732</v>
      </c>
      <c r="O40" s="148">
        <f t="shared" si="6"/>
        <v>1.2000000000000002</v>
      </c>
      <c r="P40" s="133">
        <v>-0.014403440364612805</v>
      </c>
      <c r="Q40" s="54">
        <f t="shared" si="7"/>
        <v>0.2</v>
      </c>
      <c r="R40" s="59">
        <v>-0.09501087346663008</v>
      </c>
      <c r="S40" s="54">
        <f t="shared" si="8"/>
        <v>0.1</v>
      </c>
      <c r="T40" s="147">
        <v>-0.6478577771100983</v>
      </c>
      <c r="U40" s="148">
        <f t="shared" si="9"/>
        <v>0.9</v>
      </c>
    </row>
    <row r="41" spans="1:21" s="14" customFormat="1" ht="16.5" customHeight="1">
      <c r="A41" s="257" t="s">
        <v>200</v>
      </c>
      <c r="B41" s="133">
        <v>0.16437139049311417</v>
      </c>
      <c r="C41" s="54">
        <f t="shared" si="0"/>
        <v>0.6000000000000001</v>
      </c>
      <c r="D41" s="59">
        <v>1.6401789286103938</v>
      </c>
      <c r="E41" s="54">
        <f t="shared" si="1"/>
        <v>1.9000000000000001</v>
      </c>
      <c r="F41" s="59">
        <v>0.08818074011007389</v>
      </c>
      <c r="G41" s="54">
        <f t="shared" si="2"/>
        <v>2.2</v>
      </c>
      <c r="H41" s="59">
        <v>0.4637866581372569</v>
      </c>
      <c r="I41" s="54">
        <f t="shared" si="3"/>
        <v>2.1</v>
      </c>
      <c r="J41" s="59">
        <v>1.2187871581450653</v>
      </c>
      <c r="K41" s="54">
        <f t="shared" si="4"/>
        <v>2.2</v>
      </c>
      <c r="L41" s="59">
        <v>3.2873966424455023</v>
      </c>
      <c r="M41" s="54">
        <f t="shared" si="5"/>
        <v>4.4</v>
      </c>
      <c r="N41" s="147">
        <v>1.2522811953463615</v>
      </c>
      <c r="O41" s="148">
        <f t="shared" si="6"/>
        <v>2.3</v>
      </c>
      <c r="P41" s="133">
        <v>0.05563503417580671</v>
      </c>
      <c r="Q41" s="54">
        <f t="shared" si="7"/>
        <v>0.1</v>
      </c>
      <c r="R41" s="59">
        <v>-0.12490692032379719</v>
      </c>
      <c r="S41" s="54">
        <f t="shared" si="8"/>
        <v>0</v>
      </c>
      <c r="T41" s="147">
        <v>0.7738422502579964</v>
      </c>
      <c r="U41" s="148">
        <f t="shared" si="9"/>
        <v>1.4</v>
      </c>
    </row>
    <row r="42" spans="1:21" s="14" customFormat="1" ht="16.5" customHeight="1">
      <c r="A42" s="257" t="s">
        <v>204</v>
      </c>
      <c r="B42" s="133">
        <v>0.9482571985278198</v>
      </c>
      <c r="C42" s="54">
        <f t="shared" si="0"/>
        <v>0.7</v>
      </c>
      <c r="D42" s="59">
        <v>1.2846260387811634</v>
      </c>
      <c r="E42" s="54">
        <f t="shared" si="1"/>
        <v>-0.30000000000000004</v>
      </c>
      <c r="F42" s="59">
        <v>0.7266608023865071</v>
      </c>
      <c r="G42" s="54">
        <f t="shared" si="2"/>
        <v>0.6</v>
      </c>
      <c r="H42" s="59">
        <v>1.1130239820634984</v>
      </c>
      <c r="I42" s="54">
        <f t="shared" si="3"/>
        <v>0.6000000000000001</v>
      </c>
      <c r="J42" s="59">
        <v>1.8302658486707566</v>
      </c>
      <c r="K42" s="54">
        <f t="shared" si="4"/>
        <v>0.6000000000000001</v>
      </c>
      <c r="L42" s="59">
        <v>3.466416647133891</v>
      </c>
      <c r="M42" s="54">
        <f t="shared" si="5"/>
        <v>0.20000000000000018</v>
      </c>
      <c r="N42" s="147">
        <v>1.5682508421365653</v>
      </c>
      <c r="O42" s="148">
        <f t="shared" si="6"/>
        <v>0.30000000000000004</v>
      </c>
      <c r="P42" s="133">
        <v>0.1751076182237</v>
      </c>
      <c r="Q42" s="54">
        <f t="shared" si="7"/>
        <v>0.1</v>
      </c>
      <c r="R42" s="59">
        <v>0.42520696298096117</v>
      </c>
      <c r="S42" s="54">
        <f t="shared" si="8"/>
        <v>0.5</v>
      </c>
      <c r="T42" s="147">
        <v>1.0120074827219934</v>
      </c>
      <c r="U42" s="148">
        <f t="shared" si="9"/>
        <v>0.19999999999999996</v>
      </c>
    </row>
    <row r="43" spans="1:21" s="14" customFormat="1" ht="16.5" customHeight="1">
      <c r="A43" s="257" t="s">
        <v>207</v>
      </c>
      <c r="B43" s="133">
        <v>2.8583076644319623</v>
      </c>
      <c r="C43" s="54">
        <f t="shared" si="0"/>
        <v>2</v>
      </c>
      <c r="D43" s="59">
        <v>2.0065092114299365</v>
      </c>
      <c r="E43" s="54">
        <f t="shared" si="1"/>
        <v>0.7</v>
      </c>
      <c r="F43" s="59">
        <v>0.680908376669535</v>
      </c>
      <c r="G43" s="54">
        <f t="shared" si="2"/>
        <v>0</v>
      </c>
      <c r="H43" s="59">
        <v>2.08309261674067</v>
      </c>
      <c r="I43" s="54">
        <f t="shared" si="3"/>
        <v>1</v>
      </c>
      <c r="J43" s="59">
        <v>3.612249299115808</v>
      </c>
      <c r="K43" s="54">
        <f t="shared" si="4"/>
        <v>1.8</v>
      </c>
      <c r="L43" s="59">
        <v>3.1309054429228005</v>
      </c>
      <c r="M43" s="54">
        <f t="shared" si="5"/>
        <v>-0.3999999999999999</v>
      </c>
      <c r="N43" s="147">
        <v>2.230128617504059</v>
      </c>
      <c r="O43" s="148">
        <f t="shared" si="6"/>
        <v>0.6000000000000001</v>
      </c>
      <c r="P43" s="133">
        <v>0.44798250134079276</v>
      </c>
      <c r="Q43" s="54">
        <f t="shared" si="7"/>
        <v>0.2</v>
      </c>
      <c r="R43" s="59">
        <v>0.816173206297169</v>
      </c>
      <c r="S43" s="54">
        <f t="shared" si="8"/>
        <v>0.4</v>
      </c>
      <c r="T43" s="147">
        <v>1.569998377668343</v>
      </c>
      <c r="U43" s="148">
        <f t="shared" si="9"/>
        <v>0.6000000000000001</v>
      </c>
    </row>
    <row r="44" spans="1:21" s="14" customFormat="1" ht="16.5" customHeight="1">
      <c r="A44" s="257" t="s">
        <v>217</v>
      </c>
      <c r="B44" s="133">
        <v>2.6838484642960956</v>
      </c>
      <c r="C44" s="54">
        <f t="shared" si="0"/>
        <v>-0.19999999999999973</v>
      </c>
      <c r="D44" s="59">
        <v>2.2560137457044673</v>
      </c>
      <c r="E44" s="54">
        <f t="shared" si="1"/>
        <v>0.2999999999999998</v>
      </c>
      <c r="F44" s="59">
        <v>1.8501764226906723</v>
      </c>
      <c r="G44" s="54">
        <f t="shared" si="2"/>
        <v>1.2</v>
      </c>
      <c r="H44" s="59">
        <v>2.229401809815522</v>
      </c>
      <c r="I44" s="54">
        <f t="shared" si="3"/>
        <v>0.10000000000000009</v>
      </c>
      <c r="J44" s="59">
        <v>2.3239646439566988</v>
      </c>
      <c r="K44" s="54">
        <f t="shared" si="4"/>
        <v>-1.3000000000000003</v>
      </c>
      <c r="L44" s="59">
        <v>2.396888174192707</v>
      </c>
      <c r="M44" s="54">
        <f t="shared" si="5"/>
        <v>-0.7000000000000002</v>
      </c>
      <c r="N44" s="147">
        <v>2.2784355938284895</v>
      </c>
      <c r="O44" s="148">
        <f t="shared" si="6"/>
        <v>0.09999999999999964</v>
      </c>
      <c r="P44" s="133">
        <v>0.8205763867369074</v>
      </c>
      <c r="Q44" s="54">
        <f t="shared" si="7"/>
        <v>0.4</v>
      </c>
      <c r="R44" s="59">
        <v>0.9671179883945842</v>
      </c>
      <c r="S44" s="54">
        <f t="shared" si="8"/>
        <v>0.19999999999999996</v>
      </c>
      <c r="T44" s="147">
        <v>1.7739571099830986</v>
      </c>
      <c r="U44" s="148">
        <f t="shared" si="9"/>
        <v>0.19999999999999996</v>
      </c>
    </row>
    <row r="45" spans="1:21" s="14" customFormat="1" ht="16.5" customHeight="1">
      <c r="A45" s="257" t="s">
        <v>218</v>
      </c>
      <c r="B45" s="133">
        <v>1.2888907857112373</v>
      </c>
      <c r="C45" s="54">
        <f t="shared" si="0"/>
        <v>-1.4000000000000001</v>
      </c>
      <c r="D45" s="59">
        <v>0.8008496469372524</v>
      </c>
      <c r="E45" s="54">
        <f t="shared" si="1"/>
        <v>-1.4999999999999998</v>
      </c>
      <c r="F45" s="59">
        <v>0.3779386330151816</v>
      </c>
      <c r="G45" s="54">
        <f t="shared" si="2"/>
        <v>-1.5</v>
      </c>
      <c r="H45" s="59">
        <v>1.164530408896704</v>
      </c>
      <c r="I45" s="54">
        <f t="shared" si="3"/>
        <v>-1.0000000000000002</v>
      </c>
      <c r="J45" s="59">
        <v>0.7267209710908801</v>
      </c>
      <c r="K45" s="54">
        <f t="shared" si="4"/>
        <v>-1.5999999999999999</v>
      </c>
      <c r="L45" s="59">
        <v>0.5360345269298229</v>
      </c>
      <c r="M45" s="54">
        <f t="shared" si="5"/>
        <v>-1.9</v>
      </c>
      <c r="N45" s="147">
        <v>0.8303390683247038</v>
      </c>
      <c r="O45" s="148">
        <f t="shared" si="6"/>
        <v>-1.4999999999999998</v>
      </c>
      <c r="P45" s="133">
        <v>0.5113075614723979</v>
      </c>
      <c r="Q45" s="54">
        <f t="shared" si="7"/>
        <v>-0.30000000000000004</v>
      </c>
      <c r="R45" s="59">
        <v>0.4039185583214534</v>
      </c>
      <c r="S45" s="54">
        <f t="shared" si="8"/>
        <v>-0.6</v>
      </c>
      <c r="T45" s="147">
        <v>0.6968415977653354</v>
      </c>
      <c r="U45" s="148">
        <f t="shared" si="9"/>
        <v>-1.1</v>
      </c>
    </row>
    <row r="46" spans="1:21" s="14" customFormat="1" ht="16.5" customHeight="1">
      <c r="A46" s="257" t="s">
        <v>220</v>
      </c>
      <c r="B46" s="133">
        <v>1.980440097799511</v>
      </c>
      <c r="C46" s="54">
        <f t="shared" si="0"/>
        <v>0.7</v>
      </c>
      <c r="D46" s="59">
        <v>0.7591573353577529</v>
      </c>
      <c r="E46" s="54">
        <f t="shared" si="1"/>
        <v>0</v>
      </c>
      <c r="F46" s="59">
        <v>1.1006979062811566</v>
      </c>
      <c r="G46" s="54">
        <f t="shared" si="2"/>
        <v>0.7000000000000001</v>
      </c>
      <c r="H46" s="59">
        <v>1.2302104538597853</v>
      </c>
      <c r="I46" s="54">
        <f t="shared" si="3"/>
        <v>0</v>
      </c>
      <c r="J46" s="59">
        <v>1.7814646086897397</v>
      </c>
      <c r="K46" s="54">
        <f t="shared" si="4"/>
        <v>1.1</v>
      </c>
      <c r="L46" s="59">
        <v>-0.7219933294094565</v>
      </c>
      <c r="M46" s="54">
        <f t="shared" si="5"/>
        <v>-1.2</v>
      </c>
      <c r="N46" s="147">
        <v>0.8198779549684923</v>
      </c>
      <c r="O46" s="148">
        <f t="shared" si="6"/>
        <v>0</v>
      </c>
      <c r="P46" s="133">
        <v>0.5687885702723665</v>
      </c>
      <c r="Q46" s="54">
        <f t="shared" si="7"/>
        <v>0.09999999999999998</v>
      </c>
      <c r="R46" s="59">
        <v>0.6954425332653346</v>
      </c>
      <c r="S46" s="54">
        <f t="shared" si="8"/>
        <v>0.29999999999999993</v>
      </c>
      <c r="T46" s="147">
        <v>0.7475391002376041</v>
      </c>
      <c r="U46" s="148">
        <f t="shared" si="9"/>
        <v>0</v>
      </c>
    </row>
    <row r="47" spans="1:21" s="14" customFormat="1" ht="16.5" customHeight="1">
      <c r="A47" s="257" t="s">
        <v>221</v>
      </c>
      <c r="B47" s="133">
        <v>2.1410863195853054</v>
      </c>
      <c r="C47" s="54">
        <f t="shared" si="0"/>
        <v>0.10000000000000009</v>
      </c>
      <c r="D47" s="59">
        <v>1.1333837841643055</v>
      </c>
      <c r="E47" s="54">
        <f t="shared" si="1"/>
        <v>0.30000000000000004</v>
      </c>
      <c r="F47" s="59">
        <v>0.9849779616803094</v>
      </c>
      <c r="G47" s="54">
        <f t="shared" si="2"/>
        <v>-0.10000000000000009</v>
      </c>
      <c r="H47" s="59">
        <v>1.169206094627105</v>
      </c>
      <c r="I47" s="54">
        <f t="shared" si="3"/>
        <v>0</v>
      </c>
      <c r="J47" s="59">
        <v>1.7210144927536233</v>
      </c>
      <c r="K47" s="54">
        <f t="shared" si="4"/>
        <v>-0.10000000000000009</v>
      </c>
      <c r="L47" s="59">
        <v>0.5205027294655326</v>
      </c>
      <c r="M47" s="54">
        <f t="shared" si="5"/>
        <v>1.2</v>
      </c>
      <c r="N47" s="147">
        <v>1.173276977172111</v>
      </c>
      <c r="O47" s="148">
        <f t="shared" si="6"/>
        <v>0.3999999999999999</v>
      </c>
      <c r="P47" s="133">
        <v>0.4789948051046499</v>
      </c>
      <c r="Q47" s="54">
        <f t="shared" si="7"/>
        <v>-0.09999999999999998</v>
      </c>
      <c r="R47" s="59">
        <v>0.9279052831872959</v>
      </c>
      <c r="S47" s="54">
        <f t="shared" si="8"/>
        <v>0.20000000000000007</v>
      </c>
      <c r="T47" s="147">
        <v>0.9711495426846761</v>
      </c>
      <c r="U47" s="148">
        <f t="shared" si="9"/>
        <v>0.30000000000000004</v>
      </c>
    </row>
    <row r="48" spans="1:21" s="14" customFormat="1" ht="16.5" customHeight="1">
      <c r="A48" s="257" t="s">
        <v>222</v>
      </c>
      <c r="B48" s="133">
        <v>1.5455479843161142</v>
      </c>
      <c r="C48" s="54">
        <f t="shared" si="0"/>
        <v>-0.6000000000000001</v>
      </c>
      <c r="D48" s="59">
        <v>1.514215738473006</v>
      </c>
      <c r="E48" s="54">
        <f t="shared" si="1"/>
        <v>0.3999999999999999</v>
      </c>
      <c r="F48" s="59">
        <v>0.6896127085770581</v>
      </c>
      <c r="G48" s="54">
        <f t="shared" si="2"/>
        <v>-0.30000000000000004</v>
      </c>
      <c r="H48" s="59">
        <v>1.1822236552205923</v>
      </c>
      <c r="I48" s="54">
        <f t="shared" si="3"/>
        <v>0</v>
      </c>
      <c r="J48" s="59">
        <v>2.03910027328148</v>
      </c>
      <c r="K48" s="54">
        <f t="shared" si="4"/>
        <v>0.30000000000000004</v>
      </c>
      <c r="L48" s="59">
        <v>2.66081303968177</v>
      </c>
      <c r="M48" s="54">
        <f t="shared" si="5"/>
        <v>2.2</v>
      </c>
      <c r="N48" s="147">
        <v>1.6320452609927736</v>
      </c>
      <c r="O48" s="148">
        <f t="shared" si="6"/>
        <v>0.40000000000000013</v>
      </c>
      <c r="P48" s="133">
        <v>0.6665045001216249</v>
      </c>
      <c r="Q48" s="54">
        <f t="shared" si="7"/>
        <v>0.19999999999999996</v>
      </c>
      <c r="R48" s="59">
        <v>1.0644397357596909</v>
      </c>
      <c r="S48" s="54">
        <f t="shared" si="8"/>
        <v>0.20000000000000007</v>
      </c>
      <c r="T48" s="147">
        <v>1.3158953473258108</v>
      </c>
      <c r="U48" s="148">
        <f t="shared" si="9"/>
        <v>0.30000000000000004</v>
      </c>
    </row>
    <row r="49" spans="1:21" s="14" customFormat="1" ht="16.5" customHeight="1">
      <c r="A49" s="257" t="s">
        <v>268</v>
      </c>
      <c r="B49" s="133">
        <v>1.9043383334007198</v>
      </c>
      <c r="C49" s="54">
        <f t="shared" si="0"/>
        <v>0.3999999999999999</v>
      </c>
      <c r="D49" s="59">
        <v>1.3464294945602369</v>
      </c>
      <c r="E49" s="54">
        <f t="shared" si="1"/>
        <v>-0.19999999999999996</v>
      </c>
      <c r="F49" s="59">
        <v>1.4998523767345733</v>
      </c>
      <c r="G49" s="54">
        <f t="shared" si="2"/>
        <v>0.8</v>
      </c>
      <c r="H49" s="59">
        <v>1.938436056875763</v>
      </c>
      <c r="I49" s="54">
        <f t="shared" si="3"/>
        <v>0.7</v>
      </c>
      <c r="J49" s="59">
        <v>2.2997920735933466</v>
      </c>
      <c r="K49" s="54">
        <f t="shared" si="4"/>
        <v>0.2999999999999998</v>
      </c>
      <c r="L49" s="59">
        <v>0.6147483723139687</v>
      </c>
      <c r="M49" s="54">
        <f t="shared" si="5"/>
        <v>-2.1</v>
      </c>
      <c r="N49" s="147">
        <v>1.5758523797109008</v>
      </c>
      <c r="O49" s="148">
        <f t="shared" si="6"/>
        <v>0</v>
      </c>
      <c r="P49" s="133">
        <v>1.0641300002351668</v>
      </c>
      <c r="Q49" s="54">
        <f t="shared" si="7"/>
        <v>0.40000000000000013</v>
      </c>
      <c r="R49" s="59">
        <v>1.4236199958128823</v>
      </c>
      <c r="S49" s="54">
        <f t="shared" si="8"/>
        <v>0.2999999999999998</v>
      </c>
      <c r="T49" s="147">
        <v>1.4264786177389375</v>
      </c>
      <c r="U49" s="148">
        <f t="shared" si="9"/>
        <v>0.09999999999999987</v>
      </c>
    </row>
    <row r="50" spans="1:21" s="14" customFormat="1" ht="15.75" customHeight="1">
      <c r="A50" s="257" t="s">
        <v>295</v>
      </c>
      <c r="B50" s="133">
        <v>0.843280708509819</v>
      </c>
      <c r="C50" s="54">
        <f>ROUND(B50,1)-ROUND(B49,1)</f>
        <v>-1.0999999999999999</v>
      </c>
      <c r="D50" s="59">
        <v>0.5808895030451917</v>
      </c>
      <c r="E50" s="54">
        <f>ROUND(D50,1)-ROUND(D49,1)</f>
        <v>-0.7000000000000001</v>
      </c>
      <c r="F50" s="59">
        <v>0.5656961834364158</v>
      </c>
      <c r="G50" s="54">
        <f>ROUND(F50,1)-ROUND(F49,1)</f>
        <v>-0.9</v>
      </c>
      <c r="H50" s="59">
        <v>0.9507876298222657</v>
      </c>
      <c r="I50" s="54">
        <f>ROUND(H50,1)-ROUND(H49,1)</f>
        <v>-0.8999999999999999</v>
      </c>
      <c r="J50" s="59">
        <v>0.6421956330696951</v>
      </c>
      <c r="K50" s="54">
        <f>ROUND(J50,1)-ROUND(J49,1)</f>
        <v>-1.6999999999999997</v>
      </c>
      <c r="L50" s="59">
        <v>-0.44110222411181677</v>
      </c>
      <c r="M50" s="54">
        <f>ROUND(L50,1)-ROUND(L49,1)</f>
        <v>-1</v>
      </c>
      <c r="N50" s="147">
        <v>0.5358366953946301</v>
      </c>
      <c r="O50" s="148">
        <f>ROUND(N50,1)-ROUND(N49,1)</f>
        <v>-1.1</v>
      </c>
      <c r="P50" s="133">
        <v>0.4922224589814618</v>
      </c>
      <c r="Q50" s="54">
        <f>ROUND(P50,1)-ROUND(P49,1)</f>
        <v>-0.6000000000000001</v>
      </c>
      <c r="R50" s="59">
        <v>1.0959509822500157</v>
      </c>
      <c r="S50" s="54">
        <f>ROUND(R50,1)-ROUND(R49,1)</f>
        <v>-0.2999999999999998</v>
      </c>
      <c r="T50" s="147">
        <v>0.5789182787208844</v>
      </c>
      <c r="U50" s="148">
        <f>ROUND(T50,1)-ROUND(T49,1)</f>
        <v>-0.7999999999999999</v>
      </c>
    </row>
    <row r="51" spans="1:21" s="14" customFormat="1" ht="15.75" customHeight="1" thickBot="1">
      <c r="A51" s="257" t="s">
        <v>298</v>
      </c>
      <c r="B51" s="133">
        <f>AVERAGE(B95:B106)</f>
        <v>1.0389872767822825</v>
      </c>
      <c r="C51" s="54">
        <f>ROUND(B51,1)-ROUND(B50,1)</f>
        <v>0.19999999999999996</v>
      </c>
      <c r="D51" s="59">
        <f>AVERAGE(D95:D106)</f>
        <v>0.683345766549246</v>
      </c>
      <c r="E51" s="54">
        <f>ROUND(D51,1)-ROUND(D50,1)</f>
        <v>0.09999999999999998</v>
      </c>
      <c r="F51" s="59">
        <f>AVERAGE(F95:F106)</f>
        <v>0.603838500814053</v>
      </c>
      <c r="G51" s="54">
        <f>ROUND(F51,1)-ROUND(F50,1)</f>
        <v>0</v>
      </c>
      <c r="H51" s="59">
        <f>AVERAGE(H95:H106)</f>
        <v>0.37931003001098534</v>
      </c>
      <c r="I51" s="54">
        <f>ROUND(H51,1)-ROUND(H50,1)</f>
        <v>-0.6</v>
      </c>
      <c r="J51" s="59">
        <f>AVERAGE(J95:J106)</f>
        <v>0.5083057147277548</v>
      </c>
      <c r="K51" s="54">
        <f>ROUND(J51,1)-ROUND(J50,1)</f>
        <v>-0.09999999999999998</v>
      </c>
      <c r="L51" s="59">
        <f>AVERAGE(L95:L106)</f>
        <v>0.623416916654333</v>
      </c>
      <c r="M51" s="54">
        <f>ROUND(L51,1)-ROUND(L50,1)</f>
        <v>1</v>
      </c>
      <c r="N51" s="147">
        <f>AVERAGE(N95:N106)</f>
        <v>0.6183692878570041</v>
      </c>
      <c r="O51" s="148">
        <f>ROUND(N51,1)-ROUND(N50,1)</f>
        <v>0.09999999999999998</v>
      </c>
      <c r="P51" s="133">
        <f>AVERAGE(P95:P106)</f>
        <v>0.32877998662823155</v>
      </c>
      <c r="Q51" s="54">
        <f>ROUND(P51,1)-ROUND(P50,1)</f>
        <v>-0.2</v>
      </c>
      <c r="R51" s="59">
        <f>AVERAGE(R95:R106)</f>
        <v>0.6821139063440121</v>
      </c>
      <c r="S51" s="54">
        <f>ROUND(R51,1)-ROUND(R50,1)</f>
        <v>-0.40000000000000013</v>
      </c>
      <c r="T51" s="147">
        <f>AVERAGE(T95:T106)</f>
        <v>0.5356274319044795</v>
      </c>
      <c r="U51" s="148">
        <f>ROUND(T51,1)-ROUND(T50,1)</f>
        <v>-0.09999999999999998</v>
      </c>
    </row>
    <row r="52" spans="1:21" s="14" customFormat="1" ht="15.75" customHeight="1" hidden="1">
      <c r="A52" s="297" t="s">
        <v>174</v>
      </c>
      <c r="B52" s="298">
        <f>AVERAGE(B107:B118)</f>
        <v>1.1447432251512677</v>
      </c>
      <c r="C52" s="299">
        <f aca="true" t="shared" si="10" ref="C52:C62">ROUND(B52,1)-ROUND(B51,1)</f>
        <v>0.10000000000000009</v>
      </c>
      <c r="D52" s="300">
        <f>AVERAGE(D107:D118)</f>
        <v>2.3971195612038034</v>
      </c>
      <c r="E52" s="299">
        <f aca="true" t="shared" si="11" ref="E52:E62">ROUND(D52,1)-ROUND(D51,1)</f>
        <v>1.7</v>
      </c>
      <c r="F52" s="300">
        <f>AVERAGE(F107:F118)</f>
        <v>1.7675978191700177</v>
      </c>
      <c r="G52" s="299">
        <f aca="true" t="shared" si="12" ref="G52:G62">ROUND(F52,1)-ROUND(F51,1)</f>
        <v>1.2000000000000002</v>
      </c>
      <c r="H52" s="300">
        <f>AVERAGE(H107:H118)</f>
        <v>0.8610463303523432</v>
      </c>
      <c r="I52" s="299">
        <f aca="true" t="shared" si="13" ref="I52:I62">ROUND(H52,1)-ROUND(H51,1)</f>
        <v>0.5</v>
      </c>
      <c r="J52" s="300">
        <f>AVERAGE(J107:J118)</f>
        <v>0.9828871664530237</v>
      </c>
      <c r="K52" s="299">
        <f aca="true" t="shared" si="14" ref="K52:K62">ROUND(J52,1)-ROUND(J51,1)</f>
        <v>0.5</v>
      </c>
      <c r="L52" s="300">
        <f>AVERAGE(L107:L118)</f>
        <v>3.3371339113400933</v>
      </c>
      <c r="M52" s="299">
        <f aca="true" t="shared" si="15" ref="M52:M62">ROUND(L52,1)-ROUND(L51,1)</f>
        <v>2.6999999999999997</v>
      </c>
      <c r="N52" s="301">
        <f>AVERAGE(N107:N118)</f>
        <v>1.662062604389111</v>
      </c>
      <c r="O52" s="302">
        <f aca="true" t="shared" si="16" ref="O52:O62">ROUND(N52,1)-ROUND(N51,1)</f>
        <v>1.1</v>
      </c>
      <c r="P52" s="298">
        <f>AVERAGE(P107:P118)</f>
        <v>0.35785842063922435</v>
      </c>
      <c r="Q52" s="299">
        <f aca="true" t="shared" si="17" ref="Q52:Q62">ROUND(P52,1)-ROUND(P51,1)</f>
        <v>0.10000000000000003</v>
      </c>
      <c r="R52" s="300">
        <f>AVERAGE(R107:R118)</f>
        <v>0.8780716609001896</v>
      </c>
      <c r="S52" s="299">
        <f aca="true" t="shared" si="18" ref="S52:S62">ROUND(R52,1)-ROUND(R51,1)</f>
        <v>0.20000000000000007</v>
      </c>
      <c r="T52" s="301">
        <f>AVERAGE(T107:T118)</f>
        <v>1.2229677355848951</v>
      </c>
      <c r="U52" s="302">
        <f aca="true" t="shared" si="19" ref="U52:U62">ROUND(T52,1)-ROUND(T51,1)</f>
        <v>0.7</v>
      </c>
    </row>
    <row r="53" spans="1:21" s="14" customFormat="1" ht="15.75" customHeight="1" hidden="1">
      <c r="A53" s="297" t="s">
        <v>175</v>
      </c>
      <c r="B53" s="298">
        <f>_xlfn.IFERROR(AVERAGE(B119:B130),0)</f>
        <v>0</v>
      </c>
      <c r="C53" s="299">
        <f t="shared" si="10"/>
        <v>-1.1</v>
      </c>
      <c r="D53" s="300">
        <f>_xlfn.IFERROR(AVERAGE(D119:D130),0)</f>
        <v>0</v>
      </c>
      <c r="E53" s="299">
        <f t="shared" si="11"/>
        <v>-2.4</v>
      </c>
      <c r="F53" s="300">
        <f>_xlfn.IFERROR(AVERAGE(F119:F130),0)</f>
        <v>0</v>
      </c>
      <c r="G53" s="299">
        <f t="shared" si="12"/>
        <v>-1.8</v>
      </c>
      <c r="H53" s="300">
        <f>_xlfn.IFERROR(AVERAGE(H119:H130),0)</f>
        <v>0</v>
      </c>
      <c r="I53" s="299">
        <f t="shared" si="13"/>
        <v>-0.9</v>
      </c>
      <c r="J53" s="300">
        <f>_xlfn.IFERROR(AVERAGE(J119:J130),0)</f>
        <v>0</v>
      </c>
      <c r="K53" s="299">
        <f t="shared" si="14"/>
        <v>-1</v>
      </c>
      <c r="L53" s="300">
        <f>_xlfn.IFERROR(AVERAGE(L119:L130),0)</f>
        <v>0</v>
      </c>
      <c r="M53" s="299">
        <f t="shared" si="15"/>
        <v>-3.3</v>
      </c>
      <c r="N53" s="301">
        <f>_xlfn.IFERROR(AVERAGE(N119:N130),0)</f>
        <v>0</v>
      </c>
      <c r="O53" s="302">
        <f t="shared" si="16"/>
        <v>-1.7</v>
      </c>
      <c r="P53" s="298">
        <f>_xlfn.IFERROR(AVERAGE(P119:P130),0)</f>
        <v>0</v>
      </c>
      <c r="Q53" s="299">
        <f t="shared" si="17"/>
        <v>-0.4</v>
      </c>
      <c r="R53" s="300">
        <f>_xlfn.IFERROR(AVERAGE(R119:R130),0)</f>
        <v>0</v>
      </c>
      <c r="S53" s="299">
        <f t="shared" si="18"/>
        <v>-0.9</v>
      </c>
      <c r="T53" s="301">
        <f>_xlfn.IFERROR(AVERAGE(T119:T130),0)</f>
        <v>0</v>
      </c>
      <c r="U53" s="302">
        <f t="shared" si="19"/>
        <v>-1.2</v>
      </c>
    </row>
    <row r="54" spans="1:21" s="14" customFormat="1" ht="15.75" customHeight="1" hidden="1">
      <c r="A54" s="297" t="s">
        <v>176</v>
      </c>
      <c r="B54" s="298">
        <f>_xlfn.IFERROR(AVERAGE(B131:B142),0)</f>
        <v>0</v>
      </c>
      <c r="C54" s="299">
        <f t="shared" si="10"/>
        <v>0</v>
      </c>
      <c r="D54" s="300">
        <f>_xlfn.IFERROR(AVERAGE(D131:D142),0)</f>
        <v>0</v>
      </c>
      <c r="E54" s="299">
        <f t="shared" si="11"/>
        <v>0</v>
      </c>
      <c r="F54" s="300">
        <f>_xlfn.IFERROR(AVERAGE(F131:F142),0)</f>
        <v>0</v>
      </c>
      <c r="G54" s="299">
        <f t="shared" si="12"/>
        <v>0</v>
      </c>
      <c r="H54" s="300">
        <f>_xlfn.IFERROR(AVERAGE(H131:H142),0)</f>
        <v>0</v>
      </c>
      <c r="I54" s="299">
        <f t="shared" si="13"/>
        <v>0</v>
      </c>
      <c r="J54" s="300">
        <f>_xlfn.IFERROR(AVERAGE(J131:J142),0)</f>
        <v>0</v>
      </c>
      <c r="K54" s="299">
        <f t="shared" si="14"/>
        <v>0</v>
      </c>
      <c r="L54" s="300">
        <f>_xlfn.IFERROR(AVERAGE(L131:L142),0)</f>
        <v>0</v>
      </c>
      <c r="M54" s="299">
        <f t="shared" si="15"/>
        <v>0</v>
      </c>
      <c r="N54" s="301">
        <f>_xlfn.IFERROR(AVERAGE(N131:N142),0)</f>
        <v>0</v>
      </c>
      <c r="O54" s="302">
        <f t="shared" si="16"/>
        <v>0</v>
      </c>
      <c r="P54" s="298">
        <f>_xlfn.IFERROR(AVERAGE(P131:P142),0)</f>
        <v>0</v>
      </c>
      <c r="Q54" s="299">
        <f t="shared" si="17"/>
        <v>0</v>
      </c>
      <c r="R54" s="300">
        <f>_xlfn.IFERROR(AVERAGE(R131:R142),0)</f>
        <v>0</v>
      </c>
      <c r="S54" s="299">
        <f t="shared" si="18"/>
        <v>0</v>
      </c>
      <c r="T54" s="301">
        <f>_xlfn.IFERROR(AVERAGE(T131:T142),0)</f>
        <v>0</v>
      </c>
      <c r="U54" s="302">
        <f t="shared" si="19"/>
        <v>0</v>
      </c>
    </row>
    <row r="55" spans="1:21" s="14" customFormat="1" ht="15.75" customHeight="1" hidden="1">
      <c r="A55" s="297" t="s">
        <v>177</v>
      </c>
      <c r="B55" s="298">
        <f>_xlfn.IFERROR(AVERAGE(B143:B154),0)</f>
        <v>0</v>
      </c>
      <c r="C55" s="299">
        <f t="shared" si="10"/>
        <v>0</v>
      </c>
      <c r="D55" s="300">
        <f>_xlfn.IFERROR(AVERAGE(D143:D154),0)</f>
        <v>0</v>
      </c>
      <c r="E55" s="299">
        <f t="shared" si="11"/>
        <v>0</v>
      </c>
      <c r="F55" s="300">
        <f>_xlfn.IFERROR(AVERAGE(F143:F154),0)</f>
        <v>0</v>
      </c>
      <c r="G55" s="299">
        <f t="shared" si="12"/>
        <v>0</v>
      </c>
      <c r="H55" s="300">
        <f>_xlfn.IFERROR(AVERAGE(H143:H154),0)</f>
        <v>0</v>
      </c>
      <c r="I55" s="299">
        <f t="shared" si="13"/>
        <v>0</v>
      </c>
      <c r="J55" s="300">
        <f>_xlfn.IFERROR(AVERAGE(J143:J154),0)</f>
        <v>0</v>
      </c>
      <c r="K55" s="299">
        <f t="shared" si="14"/>
        <v>0</v>
      </c>
      <c r="L55" s="300">
        <f>_xlfn.IFERROR(AVERAGE(L143:L154),0)</f>
        <v>0</v>
      </c>
      <c r="M55" s="299">
        <f t="shared" si="15"/>
        <v>0</v>
      </c>
      <c r="N55" s="301">
        <f>_xlfn.IFERROR(AVERAGE(N143:N154),0)</f>
        <v>0</v>
      </c>
      <c r="O55" s="302">
        <f t="shared" si="16"/>
        <v>0</v>
      </c>
      <c r="P55" s="298">
        <f>_xlfn.IFERROR(AVERAGE(P143:P154),0)</f>
        <v>0</v>
      </c>
      <c r="Q55" s="299">
        <f t="shared" si="17"/>
        <v>0</v>
      </c>
      <c r="R55" s="300">
        <f>_xlfn.IFERROR(AVERAGE(R143:R154),0)</f>
        <v>0</v>
      </c>
      <c r="S55" s="299">
        <f t="shared" si="18"/>
        <v>0</v>
      </c>
      <c r="T55" s="301">
        <f>_xlfn.IFERROR(AVERAGE(T143:T154),0)</f>
        <v>0</v>
      </c>
      <c r="U55" s="302">
        <f t="shared" si="19"/>
        <v>0</v>
      </c>
    </row>
    <row r="56" spans="1:21" s="14" customFormat="1" ht="15.75" customHeight="1" hidden="1">
      <c r="A56" s="297" t="s">
        <v>178</v>
      </c>
      <c r="B56" s="298">
        <f>_xlfn.IFERROR(AVERAGE(B155:B166),0)</f>
        <v>0</v>
      </c>
      <c r="C56" s="299">
        <f t="shared" si="10"/>
        <v>0</v>
      </c>
      <c r="D56" s="300">
        <f>_xlfn.IFERROR(AVERAGE(D155:D166),0)</f>
        <v>0</v>
      </c>
      <c r="E56" s="299">
        <f t="shared" si="11"/>
        <v>0</v>
      </c>
      <c r="F56" s="300">
        <f>_xlfn.IFERROR(AVERAGE(F155:F166),0)</f>
        <v>0</v>
      </c>
      <c r="G56" s="299">
        <f t="shared" si="12"/>
        <v>0</v>
      </c>
      <c r="H56" s="300">
        <f>_xlfn.IFERROR(AVERAGE(H155:H166),0)</f>
        <v>0</v>
      </c>
      <c r="I56" s="299">
        <f t="shared" si="13"/>
        <v>0</v>
      </c>
      <c r="J56" s="300">
        <f>_xlfn.IFERROR(AVERAGE(J155:J166),0)</f>
        <v>0</v>
      </c>
      <c r="K56" s="299">
        <f t="shared" si="14"/>
        <v>0</v>
      </c>
      <c r="L56" s="300">
        <f>_xlfn.IFERROR(AVERAGE(L155:L166),0)</f>
        <v>0</v>
      </c>
      <c r="M56" s="299">
        <f t="shared" si="15"/>
        <v>0</v>
      </c>
      <c r="N56" s="301">
        <f>_xlfn.IFERROR(AVERAGE(N155:N166),0)</f>
        <v>0</v>
      </c>
      <c r="O56" s="302">
        <f t="shared" si="16"/>
        <v>0</v>
      </c>
      <c r="P56" s="298">
        <f>_xlfn.IFERROR(AVERAGE(P155:P166),0)</f>
        <v>0</v>
      </c>
      <c r="Q56" s="299">
        <f t="shared" si="17"/>
        <v>0</v>
      </c>
      <c r="R56" s="300">
        <f>_xlfn.IFERROR(AVERAGE(R155:R166),0)</f>
        <v>0</v>
      </c>
      <c r="S56" s="299">
        <f t="shared" si="18"/>
        <v>0</v>
      </c>
      <c r="T56" s="301">
        <f>_xlfn.IFERROR(AVERAGE(T155:T166),0)</f>
        <v>0</v>
      </c>
      <c r="U56" s="302">
        <f t="shared" si="19"/>
        <v>0</v>
      </c>
    </row>
    <row r="57" spans="1:21" s="14" customFormat="1" ht="15.75" customHeight="1" hidden="1">
      <c r="A57" s="297" t="s">
        <v>179</v>
      </c>
      <c r="B57" s="298">
        <f>_xlfn.IFERROR(AVERAGE(B167:B178),0)</f>
        <v>0</v>
      </c>
      <c r="C57" s="299">
        <f t="shared" si="10"/>
        <v>0</v>
      </c>
      <c r="D57" s="300">
        <f>_xlfn.IFERROR(AVERAGE(D167:D178),0)</f>
        <v>0</v>
      </c>
      <c r="E57" s="299">
        <f t="shared" si="11"/>
        <v>0</v>
      </c>
      <c r="F57" s="300">
        <f>_xlfn.IFERROR(AVERAGE(F167:F178),0)</f>
        <v>0</v>
      </c>
      <c r="G57" s="299">
        <f t="shared" si="12"/>
        <v>0</v>
      </c>
      <c r="H57" s="300">
        <f>_xlfn.IFERROR(AVERAGE(H167:H178),0)</f>
        <v>0</v>
      </c>
      <c r="I57" s="299">
        <f t="shared" si="13"/>
        <v>0</v>
      </c>
      <c r="J57" s="300">
        <f>_xlfn.IFERROR(AVERAGE(J167:J178),0)</f>
        <v>0</v>
      </c>
      <c r="K57" s="299">
        <f t="shared" si="14"/>
        <v>0</v>
      </c>
      <c r="L57" s="300">
        <f>_xlfn.IFERROR(AVERAGE(L167:L178),0)</f>
        <v>0</v>
      </c>
      <c r="M57" s="299">
        <f t="shared" si="15"/>
        <v>0</v>
      </c>
      <c r="N57" s="301">
        <f>_xlfn.IFERROR(AVERAGE(N167:N178),0)</f>
        <v>0</v>
      </c>
      <c r="O57" s="302">
        <f t="shared" si="16"/>
        <v>0</v>
      </c>
      <c r="P57" s="298">
        <f>_xlfn.IFERROR(AVERAGE(P167:P178),0)</f>
        <v>0</v>
      </c>
      <c r="Q57" s="299">
        <f t="shared" si="17"/>
        <v>0</v>
      </c>
      <c r="R57" s="300">
        <f>_xlfn.IFERROR(AVERAGE(R167:R178),0)</f>
        <v>0</v>
      </c>
      <c r="S57" s="299">
        <f t="shared" si="18"/>
        <v>0</v>
      </c>
      <c r="T57" s="301">
        <f>_xlfn.IFERROR(AVERAGE(T167:T178),0)</f>
        <v>0</v>
      </c>
      <c r="U57" s="302">
        <f t="shared" si="19"/>
        <v>0</v>
      </c>
    </row>
    <row r="58" spans="1:21" s="14" customFormat="1" ht="15.75" customHeight="1" hidden="1">
      <c r="A58" s="297" t="s">
        <v>180</v>
      </c>
      <c r="B58" s="298">
        <f>_xlfn.IFERROR(AVERAGE(B179:B190),0)</f>
        <v>0</v>
      </c>
      <c r="C58" s="299">
        <f t="shared" si="10"/>
        <v>0</v>
      </c>
      <c r="D58" s="300">
        <f>_xlfn.IFERROR(AVERAGE(D179:D190),0)</f>
        <v>0</v>
      </c>
      <c r="E58" s="299">
        <f t="shared" si="11"/>
        <v>0</v>
      </c>
      <c r="F58" s="300">
        <f>_xlfn.IFERROR(AVERAGE(F179:F190),0)</f>
        <v>0</v>
      </c>
      <c r="G58" s="299">
        <f t="shared" si="12"/>
        <v>0</v>
      </c>
      <c r="H58" s="300">
        <f>_xlfn.IFERROR(AVERAGE(H179:H190),0)</f>
        <v>0</v>
      </c>
      <c r="I58" s="299">
        <f t="shared" si="13"/>
        <v>0</v>
      </c>
      <c r="J58" s="300">
        <f>_xlfn.IFERROR(AVERAGE(J179:J190),0)</f>
        <v>0</v>
      </c>
      <c r="K58" s="299">
        <f t="shared" si="14"/>
        <v>0</v>
      </c>
      <c r="L58" s="300">
        <f>_xlfn.IFERROR(AVERAGE(L179:L190),0)</f>
        <v>0</v>
      </c>
      <c r="M58" s="299">
        <f t="shared" si="15"/>
        <v>0</v>
      </c>
      <c r="N58" s="301">
        <f>_xlfn.IFERROR(AVERAGE(N179:N190),0)</f>
        <v>0</v>
      </c>
      <c r="O58" s="302">
        <f t="shared" si="16"/>
        <v>0</v>
      </c>
      <c r="P58" s="298">
        <f>_xlfn.IFERROR(AVERAGE(P179:P190),0)</f>
        <v>0</v>
      </c>
      <c r="Q58" s="299">
        <f t="shared" si="17"/>
        <v>0</v>
      </c>
      <c r="R58" s="300">
        <f>_xlfn.IFERROR(AVERAGE(R179:R190),0)</f>
        <v>0</v>
      </c>
      <c r="S58" s="299">
        <f t="shared" si="18"/>
        <v>0</v>
      </c>
      <c r="T58" s="301">
        <f>_xlfn.IFERROR(AVERAGE(T179:T190),0)</f>
        <v>0</v>
      </c>
      <c r="U58" s="302">
        <f t="shared" si="19"/>
        <v>0</v>
      </c>
    </row>
    <row r="59" spans="1:21" s="14" customFormat="1" ht="15.75" customHeight="1" hidden="1">
      <c r="A59" s="297" t="s">
        <v>181</v>
      </c>
      <c r="B59" s="298">
        <f>_xlfn.IFERROR(AVERAGE(B191:B202),0)</f>
        <v>0</v>
      </c>
      <c r="C59" s="299">
        <f t="shared" si="10"/>
        <v>0</v>
      </c>
      <c r="D59" s="300">
        <f>_xlfn.IFERROR(AVERAGE(D191:D202),0)</f>
        <v>0</v>
      </c>
      <c r="E59" s="299">
        <f t="shared" si="11"/>
        <v>0</v>
      </c>
      <c r="F59" s="300">
        <f>_xlfn.IFERROR(AVERAGE(F191:F202),0)</f>
        <v>0</v>
      </c>
      <c r="G59" s="299">
        <f t="shared" si="12"/>
        <v>0</v>
      </c>
      <c r="H59" s="300">
        <f>_xlfn.IFERROR(AVERAGE(H191:H202),0)</f>
        <v>0</v>
      </c>
      <c r="I59" s="299">
        <f t="shared" si="13"/>
        <v>0</v>
      </c>
      <c r="J59" s="300">
        <f>_xlfn.IFERROR(AVERAGE(J191:J202),0)</f>
        <v>0</v>
      </c>
      <c r="K59" s="299">
        <f t="shared" si="14"/>
        <v>0</v>
      </c>
      <c r="L59" s="300">
        <f>_xlfn.IFERROR(AVERAGE(L191:L202),0)</f>
        <v>0</v>
      </c>
      <c r="M59" s="299">
        <f t="shared" si="15"/>
        <v>0</v>
      </c>
      <c r="N59" s="301">
        <f>_xlfn.IFERROR(AVERAGE(N191:N202),0)</f>
        <v>0</v>
      </c>
      <c r="O59" s="302">
        <f t="shared" si="16"/>
        <v>0</v>
      </c>
      <c r="P59" s="298">
        <f>_xlfn.IFERROR(AVERAGE(P191:P202),0)</f>
        <v>0</v>
      </c>
      <c r="Q59" s="299">
        <f t="shared" si="17"/>
        <v>0</v>
      </c>
      <c r="R59" s="300">
        <f>_xlfn.IFERROR(AVERAGE(R191:R202),0)</f>
        <v>0</v>
      </c>
      <c r="S59" s="299">
        <f t="shared" si="18"/>
        <v>0</v>
      </c>
      <c r="T59" s="301">
        <f>_xlfn.IFERROR(AVERAGE(T191:T202),0)</f>
        <v>0</v>
      </c>
      <c r="U59" s="302">
        <f t="shared" si="19"/>
        <v>0</v>
      </c>
    </row>
    <row r="60" spans="1:21" s="14" customFormat="1" ht="15.75" customHeight="1" hidden="1">
      <c r="A60" s="297" t="s">
        <v>182</v>
      </c>
      <c r="B60" s="298">
        <f>_xlfn.IFERROR(AVERAGE(B203:B214),0)</f>
        <v>0</v>
      </c>
      <c r="C60" s="299">
        <f t="shared" si="10"/>
        <v>0</v>
      </c>
      <c r="D60" s="300">
        <f>_xlfn.IFERROR(AVERAGE(D203:D214),0)</f>
        <v>0</v>
      </c>
      <c r="E60" s="299">
        <f t="shared" si="11"/>
        <v>0</v>
      </c>
      <c r="F60" s="300">
        <f>_xlfn.IFERROR(AVERAGE(F203:F214),0)</f>
        <v>0</v>
      </c>
      <c r="G60" s="299">
        <f t="shared" si="12"/>
        <v>0</v>
      </c>
      <c r="H60" s="300">
        <f>_xlfn.IFERROR(AVERAGE(H203:H214),0)</f>
        <v>0</v>
      </c>
      <c r="I60" s="299">
        <f t="shared" si="13"/>
        <v>0</v>
      </c>
      <c r="J60" s="300">
        <f>_xlfn.IFERROR(AVERAGE(J203:J214),0)</f>
        <v>0</v>
      </c>
      <c r="K60" s="299">
        <f t="shared" si="14"/>
        <v>0</v>
      </c>
      <c r="L60" s="300">
        <f>_xlfn.IFERROR(AVERAGE(L203:L214),0)</f>
        <v>0</v>
      </c>
      <c r="M60" s="299">
        <f t="shared" si="15"/>
        <v>0</v>
      </c>
      <c r="N60" s="301">
        <f>_xlfn.IFERROR(AVERAGE(N203:N214),0)</f>
        <v>0</v>
      </c>
      <c r="O60" s="302">
        <f t="shared" si="16"/>
        <v>0</v>
      </c>
      <c r="P60" s="298">
        <f>_xlfn.IFERROR(AVERAGE(P203:P214),0)</f>
        <v>0</v>
      </c>
      <c r="Q60" s="299">
        <f t="shared" si="17"/>
        <v>0</v>
      </c>
      <c r="R60" s="300">
        <f>_xlfn.IFERROR(AVERAGE(R203:R214),0)</f>
        <v>0</v>
      </c>
      <c r="S60" s="299">
        <f t="shared" si="18"/>
        <v>0</v>
      </c>
      <c r="T60" s="301">
        <f>_xlfn.IFERROR(AVERAGE(T203:T214),0)</f>
        <v>0</v>
      </c>
      <c r="U60" s="302">
        <f t="shared" si="19"/>
        <v>0</v>
      </c>
    </row>
    <row r="61" spans="1:21" s="14" customFormat="1" ht="15.75" customHeight="1" hidden="1">
      <c r="A61" s="297" t="s">
        <v>183</v>
      </c>
      <c r="B61" s="298">
        <f>_xlfn.IFERROR(AVERAGE(B215:B226),0)</f>
        <v>0</v>
      </c>
      <c r="C61" s="299">
        <f t="shared" si="10"/>
        <v>0</v>
      </c>
      <c r="D61" s="300">
        <f>_xlfn.IFERROR(AVERAGE(D215:D226),0)</f>
        <v>0</v>
      </c>
      <c r="E61" s="299">
        <f t="shared" si="11"/>
        <v>0</v>
      </c>
      <c r="F61" s="300">
        <f>_xlfn.IFERROR(AVERAGE(F215:F226),0)</f>
        <v>0</v>
      </c>
      <c r="G61" s="299">
        <f t="shared" si="12"/>
        <v>0</v>
      </c>
      <c r="H61" s="300">
        <f>_xlfn.IFERROR(AVERAGE(H215:H226),0)</f>
        <v>0</v>
      </c>
      <c r="I61" s="299">
        <f t="shared" si="13"/>
        <v>0</v>
      </c>
      <c r="J61" s="300">
        <f>_xlfn.IFERROR(AVERAGE(J215:J226),0)</f>
        <v>0</v>
      </c>
      <c r="K61" s="299">
        <f t="shared" si="14"/>
        <v>0</v>
      </c>
      <c r="L61" s="300">
        <f>_xlfn.IFERROR(AVERAGE(L215:L226),0)</f>
        <v>0</v>
      </c>
      <c r="M61" s="299">
        <f t="shared" si="15"/>
        <v>0</v>
      </c>
      <c r="N61" s="301">
        <f>_xlfn.IFERROR(AVERAGE(N215:N226),0)</f>
        <v>0</v>
      </c>
      <c r="O61" s="302">
        <f t="shared" si="16"/>
        <v>0</v>
      </c>
      <c r="P61" s="298">
        <f>_xlfn.IFERROR(AVERAGE(P215:P226),0)</f>
        <v>0</v>
      </c>
      <c r="Q61" s="299">
        <f t="shared" si="17"/>
        <v>0</v>
      </c>
      <c r="R61" s="300">
        <f>_xlfn.IFERROR(AVERAGE(R215:R226),0)</f>
        <v>0</v>
      </c>
      <c r="S61" s="299">
        <f t="shared" si="18"/>
        <v>0</v>
      </c>
      <c r="T61" s="301">
        <f>_xlfn.IFERROR(AVERAGE(T215:T226),0)</f>
        <v>0</v>
      </c>
      <c r="U61" s="302">
        <f t="shared" si="19"/>
        <v>0</v>
      </c>
    </row>
    <row r="62" spans="1:21" s="14" customFormat="1" ht="15.75" customHeight="1" hidden="1">
      <c r="A62" s="297" t="s">
        <v>184</v>
      </c>
      <c r="B62" s="298">
        <f>_xlfn.IFERROR(AVERAGE(B227:B238),0)</f>
        <v>0</v>
      </c>
      <c r="C62" s="299">
        <f t="shared" si="10"/>
        <v>0</v>
      </c>
      <c r="D62" s="300">
        <f>_xlfn.IFERROR(AVERAGE(D227:D238),0)</f>
        <v>0</v>
      </c>
      <c r="E62" s="299">
        <f t="shared" si="11"/>
        <v>0</v>
      </c>
      <c r="F62" s="300">
        <f>_xlfn.IFERROR(AVERAGE(F227:F238),0)</f>
        <v>0</v>
      </c>
      <c r="G62" s="299">
        <f t="shared" si="12"/>
        <v>0</v>
      </c>
      <c r="H62" s="300">
        <f>_xlfn.IFERROR(AVERAGE(H227:H238),0)</f>
        <v>0</v>
      </c>
      <c r="I62" s="299">
        <f t="shared" si="13"/>
        <v>0</v>
      </c>
      <c r="J62" s="300">
        <f>_xlfn.IFERROR(AVERAGE(J227:J238),0)</f>
        <v>0</v>
      </c>
      <c r="K62" s="299">
        <f t="shared" si="14"/>
        <v>0</v>
      </c>
      <c r="L62" s="300">
        <f>_xlfn.IFERROR(AVERAGE(L227:L238),0)</f>
        <v>0</v>
      </c>
      <c r="M62" s="299">
        <f t="shared" si="15"/>
        <v>0</v>
      </c>
      <c r="N62" s="301">
        <f>_xlfn.IFERROR(AVERAGE(N227:N238),0)</f>
        <v>0</v>
      </c>
      <c r="O62" s="302">
        <f t="shared" si="16"/>
        <v>0</v>
      </c>
      <c r="P62" s="298">
        <f>_xlfn.IFERROR(AVERAGE(P227:P238),0)</f>
        <v>0</v>
      </c>
      <c r="Q62" s="299">
        <f t="shared" si="17"/>
        <v>0</v>
      </c>
      <c r="R62" s="300">
        <f>_xlfn.IFERROR(AVERAGE(R227:R238),0)</f>
        <v>0</v>
      </c>
      <c r="S62" s="299">
        <f t="shared" si="18"/>
        <v>0</v>
      </c>
      <c r="T62" s="301">
        <f>_xlfn.IFERROR(AVERAGE(T227:T238),0)</f>
        <v>0</v>
      </c>
      <c r="U62" s="302">
        <f t="shared" si="19"/>
        <v>0</v>
      </c>
    </row>
    <row r="63" spans="1:21" s="291" customFormat="1" ht="16.5" customHeight="1" hidden="1">
      <c r="A63" s="297" t="s">
        <v>272</v>
      </c>
      <c r="B63" s="298">
        <v>0.7274490785645005</v>
      </c>
      <c r="C63" s="299"/>
      <c r="D63" s="300">
        <v>1.45472786556308</v>
      </c>
      <c r="E63" s="299"/>
      <c r="F63" s="300">
        <v>0.9960159362549801</v>
      </c>
      <c r="G63" s="299"/>
      <c r="H63" s="300">
        <v>0.39032006245121</v>
      </c>
      <c r="I63" s="299"/>
      <c r="J63" s="300">
        <v>0.7892659826361484</v>
      </c>
      <c r="K63" s="299"/>
      <c r="L63" s="300">
        <v>1.5101043748612037</v>
      </c>
      <c r="M63" s="299"/>
      <c r="N63" s="301">
        <v>1.0081847254593745</v>
      </c>
      <c r="O63" s="302"/>
      <c r="P63" s="298">
        <v>0.33165104542177365</v>
      </c>
      <c r="Q63" s="299"/>
      <c r="R63" s="300">
        <v>0.6371455877668047</v>
      </c>
      <c r="S63" s="299"/>
      <c r="T63" s="301">
        <v>0.802860849139291</v>
      </c>
      <c r="U63" s="302"/>
    </row>
    <row r="64" spans="1:21" s="291" customFormat="1" ht="16.5" customHeight="1" hidden="1">
      <c r="A64" s="297" t="s">
        <v>273</v>
      </c>
      <c r="B64" s="298">
        <v>0.6087437742114</v>
      </c>
      <c r="C64" s="299"/>
      <c r="D64" s="300">
        <v>1.3568813267284083</v>
      </c>
      <c r="E64" s="299"/>
      <c r="F64" s="300">
        <v>0.5409060175794456</v>
      </c>
      <c r="G64" s="299"/>
      <c r="H64" s="300">
        <v>0.7537688442211055</v>
      </c>
      <c r="I64" s="299"/>
      <c r="J64" s="300">
        <v>2.285318559556787</v>
      </c>
      <c r="K64" s="299"/>
      <c r="L64" s="300">
        <v>3.6230110159118727</v>
      </c>
      <c r="M64" s="299"/>
      <c r="N64" s="301">
        <v>1.6397937918174839</v>
      </c>
      <c r="O64" s="302"/>
      <c r="P64" s="298">
        <v>0.6399554813578185</v>
      </c>
      <c r="Q64" s="299"/>
      <c r="R64" s="300">
        <v>0.5830009205277692</v>
      </c>
      <c r="S64" s="299"/>
      <c r="T64" s="301">
        <v>1.2691328754227538</v>
      </c>
      <c r="U64" s="302"/>
    </row>
    <row r="65" spans="1:21" s="291" customFormat="1" ht="16.5" customHeight="1" hidden="1">
      <c r="A65" s="297" t="s">
        <v>274</v>
      </c>
      <c r="B65" s="298">
        <v>1.0596026490066226</v>
      </c>
      <c r="C65" s="299"/>
      <c r="D65" s="300">
        <v>2.4878173890741215</v>
      </c>
      <c r="E65" s="299"/>
      <c r="F65" s="300">
        <v>0.7304601899196494</v>
      </c>
      <c r="G65" s="299"/>
      <c r="H65" s="300">
        <v>0.8067542213883677</v>
      </c>
      <c r="I65" s="299"/>
      <c r="J65" s="300">
        <v>1.495016611295681</v>
      </c>
      <c r="K65" s="299"/>
      <c r="L65" s="300">
        <v>4.621380846325167</v>
      </c>
      <c r="M65" s="299"/>
      <c r="N65" s="301">
        <v>2.0272948638088226</v>
      </c>
      <c r="O65" s="302"/>
      <c r="P65" s="298">
        <v>0.2640722724113968</v>
      </c>
      <c r="Q65" s="299"/>
      <c r="R65" s="300">
        <v>0.992489270386266</v>
      </c>
      <c r="S65" s="299"/>
      <c r="T65" s="301">
        <v>1.448464068294731</v>
      </c>
      <c r="U65" s="302"/>
    </row>
    <row r="66" spans="1:21" s="291" customFormat="1" ht="16.5" customHeight="1" hidden="1">
      <c r="A66" s="297" t="s">
        <v>275</v>
      </c>
      <c r="B66" s="298">
        <v>1.2750455373406193</v>
      </c>
      <c r="C66" s="299"/>
      <c r="D66" s="300">
        <v>2.275920202304018</v>
      </c>
      <c r="E66" s="299"/>
      <c r="F66" s="300">
        <v>0.9495982468955442</v>
      </c>
      <c r="G66" s="299"/>
      <c r="H66" s="300">
        <v>1.0610573343261356</v>
      </c>
      <c r="I66" s="299"/>
      <c r="J66" s="300">
        <v>1.7691659646166806</v>
      </c>
      <c r="K66" s="299"/>
      <c r="L66" s="300">
        <v>4.250495891187305</v>
      </c>
      <c r="M66" s="299"/>
      <c r="N66" s="301">
        <v>2.0334650244015804</v>
      </c>
      <c r="O66" s="302"/>
      <c r="P66" s="298">
        <v>0.2402487280949689</v>
      </c>
      <c r="Q66" s="299"/>
      <c r="R66" s="300">
        <v>0.9668508287292817</v>
      </c>
      <c r="S66" s="299"/>
      <c r="T66" s="301">
        <v>1.440447183603268</v>
      </c>
      <c r="U66" s="302"/>
    </row>
    <row r="67" spans="1:21" s="291" customFormat="1" ht="16.5" customHeight="1" hidden="1">
      <c r="A67" s="297" t="s">
        <v>276</v>
      </c>
      <c r="B67" s="298">
        <v>1.9554342883128695</v>
      </c>
      <c r="C67" s="299"/>
      <c r="D67" s="300">
        <v>3.237139272271016</v>
      </c>
      <c r="E67" s="299"/>
      <c r="F67" s="300">
        <v>1.7322834645669292</v>
      </c>
      <c r="G67" s="299"/>
      <c r="H67" s="300">
        <v>1.5611990008326395</v>
      </c>
      <c r="I67" s="299"/>
      <c r="J67" s="300">
        <v>3.888419273034658</v>
      </c>
      <c r="K67" s="299"/>
      <c r="L67" s="300">
        <v>6.352288488210818</v>
      </c>
      <c r="M67" s="299"/>
      <c r="N67" s="301">
        <v>3.1913645430012902</v>
      </c>
      <c r="O67" s="302"/>
      <c r="P67" s="298">
        <v>0.6250868176135574</v>
      </c>
      <c r="Q67" s="299"/>
      <c r="R67" s="300">
        <v>0.7948335817188277</v>
      </c>
      <c r="S67" s="299"/>
      <c r="T67" s="301">
        <v>2.196597219765838</v>
      </c>
      <c r="U67" s="302"/>
    </row>
    <row r="68" spans="1:21" s="291" customFormat="1" ht="16.5" customHeight="1" hidden="1">
      <c r="A68" s="297" t="s">
        <v>277</v>
      </c>
      <c r="B68" s="298">
        <v>1.9036046982584043</v>
      </c>
      <c r="C68" s="299"/>
      <c r="D68" s="300">
        <v>2.572592969943963</v>
      </c>
      <c r="E68" s="299"/>
      <c r="F68" s="300">
        <v>1.173512154233026</v>
      </c>
      <c r="G68" s="299"/>
      <c r="H68" s="300">
        <v>2.260519247985676</v>
      </c>
      <c r="I68" s="299"/>
      <c r="J68" s="300">
        <v>2.052545155993432</v>
      </c>
      <c r="K68" s="299"/>
      <c r="L68" s="300">
        <v>3.500129634430905</v>
      </c>
      <c r="M68" s="299"/>
      <c r="N68" s="301">
        <v>2.469207868775903</v>
      </c>
      <c r="O68" s="302"/>
      <c r="P68" s="298">
        <v>0.6584723441615452</v>
      </c>
      <c r="Q68" s="299"/>
      <c r="R68" s="300">
        <v>1.24822695035461</v>
      </c>
      <c r="S68" s="299"/>
      <c r="T68" s="301">
        <v>1.8624954528919608</v>
      </c>
      <c r="U68" s="302"/>
    </row>
    <row r="69" spans="1:21" s="291" customFormat="1" ht="16.5" customHeight="1" hidden="1">
      <c r="A69" s="297" t="s">
        <v>278</v>
      </c>
      <c r="B69" s="298">
        <v>2.793994995829858</v>
      </c>
      <c r="C69" s="299"/>
      <c r="D69" s="300">
        <v>2.131484334874165</v>
      </c>
      <c r="E69" s="299"/>
      <c r="F69" s="300">
        <v>1.4567266495287061</v>
      </c>
      <c r="G69" s="299"/>
      <c r="H69" s="300">
        <v>3.6158452326116994</v>
      </c>
      <c r="I69" s="299"/>
      <c r="J69" s="300">
        <v>2.5552486187845305</v>
      </c>
      <c r="K69" s="299"/>
      <c r="L69" s="300">
        <v>3.23656990323657</v>
      </c>
      <c r="M69" s="299"/>
      <c r="N69" s="301">
        <v>2.819155484426936</v>
      </c>
      <c r="O69" s="302"/>
      <c r="P69" s="298">
        <v>1.3301259374557803</v>
      </c>
      <c r="Q69" s="299"/>
      <c r="R69" s="300">
        <v>1.9001701644923426</v>
      </c>
      <c r="S69" s="299"/>
      <c r="T69" s="301">
        <v>2.3063452438615446</v>
      </c>
      <c r="U69" s="302"/>
    </row>
    <row r="70" spans="1:21" s="291" customFormat="1" ht="16.5" customHeight="1" hidden="1">
      <c r="A70" s="297" t="s">
        <v>279</v>
      </c>
      <c r="B70" s="298">
        <v>2.4254674077817078</v>
      </c>
      <c r="C70" s="299"/>
      <c r="D70" s="300">
        <v>1.1523226503420958</v>
      </c>
      <c r="E70" s="299"/>
      <c r="F70" s="300">
        <v>0.9779951100244498</v>
      </c>
      <c r="G70" s="299"/>
      <c r="H70" s="300">
        <v>2.376543209876543</v>
      </c>
      <c r="I70" s="299"/>
      <c r="J70" s="300">
        <v>2.813299232736573</v>
      </c>
      <c r="K70" s="299"/>
      <c r="L70" s="300">
        <v>0.9760425909494232</v>
      </c>
      <c r="M70" s="299"/>
      <c r="N70" s="301">
        <v>1.7707509881422925</v>
      </c>
      <c r="O70" s="302"/>
      <c r="P70" s="298">
        <v>1.0685335298452467</v>
      </c>
      <c r="Q70" s="299"/>
      <c r="R70" s="300">
        <v>1.8443997317236756</v>
      </c>
      <c r="S70" s="299"/>
      <c r="T70" s="301">
        <v>1.6001899335232668</v>
      </c>
      <c r="U70" s="302"/>
    </row>
    <row r="71" spans="1:21" s="291" customFormat="1" ht="16.5" customHeight="1" hidden="1">
      <c r="A71" s="297" t="s">
        <v>280</v>
      </c>
      <c r="B71" s="298">
        <v>2.0581113801452786</v>
      </c>
      <c r="C71" s="299"/>
      <c r="D71" s="300">
        <v>0.10643959552953698</v>
      </c>
      <c r="E71" s="299"/>
      <c r="F71" s="300">
        <v>1.7692852087756548</v>
      </c>
      <c r="G71" s="299"/>
      <c r="H71" s="300">
        <v>2.0157756354075373</v>
      </c>
      <c r="I71" s="299"/>
      <c r="J71" s="300">
        <v>2.3391812865497075</v>
      </c>
      <c r="K71" s="299"/>
      <c r="L71" s="300">
        <v>0.7991182143841279</v>
      </c>
      <c r="M71" s="299"/>
      <c r="N71" s="301">
        <v>1.3538640325392215</v>
      </c>
      <c r="O71" s="302"/>
      <c r="P71" s="298">
        <v>1.1416861826697893</v>
      </c>
      <c r="Q71" s="299"/>
      <c r="R71" s="300">
        <v>0.7303218826075196</v>
      </c>
      <c r="S71" s="299"/>
      <c r="T71" s="301">
        <v>1.2185010274342982</v>
      </c>
      <c r="U71" s="302"/>
    </row>
    <row r="72" spans="1:21" s="291" customFormat="1" ht="16.5" customHeight="1" hidden="1">
      <c r="A72" s="297" t="s">
        <v>281</v>
      </c>
      <c r="B72" s="298">
        <v>2.625622453598914</v>
      </c>
      <c r="C72" s="299"/>
      <c r="D72" s="300">
        <v>-0.4199475065616798</v>
      </c>
      <c r="E72" s="299"/>
      <c r="F72" s="300">
        <v>0.7342143906020557</v>
      </c>
      <c r="G72" s="299"/>
      <c r="H72" s="300">
        <v>1.9045379731953915</v>
      </c>
      <c r="I72" s="299"/>
      <c r="J72" s="300">
        <v>3.125</v>
      </c>
      <c r="K72" s="299"/>
      <c r="L72" s="300">
        <v>0.548033526756931</v>
      </c>
      <c r="M72" s="299"/>
      <c r="N72" s="301">
        <v>1.1863136863136865</v>
      </c>
      <c r="O72" s="302"/>
      <c r="P72" s="298">
        <v>1.0837849103793247</v>
      </c>
      <c r="Q72" s="299"/>
      <c r="R72" s="300">
        <v>1.0367298578199051</v>
      </c>
      <c r="S72" s="299"/>
      <c r="T72" s="301">
        <v>1.139568994697055</v>
      </c>
      <c r="U72" s="302"/>
    </row>
    <row r="73" spans="1:21" s="291" customFormat="1" ht="16.5" customHeight="1" hidden="1">
      <c r="A73" s="297" t="s">
        <v>282</v>
      </c>
      <c r="B73" s="298">
        <v>1.456058242329693</v>
      </c>
      <c r="C73" s="299"/>
      <c r="D73" s="300">
        <v>0.4260651629072682</v>
      </c>
      <c r="E73" s="299"/>
      <c r="F73" s="300">
        <v>1.488095238095238</v>
      </c>
      <c r="G73" s="299"/>
      <c r="H73" s="300">
        <v>1.5228426395939088</v>
      </c>
      <c r="I73" s="299"/>
      <c r="J73" s="300">
        <v>2.8181818181818183</v>
      </c>
      <c r="K73" s="299"/>
      <c r="L73" s="300">
        <v>0</v>
      </c>
      <c r="M73" s="299"/>
      <c r="N73" s="301">
        <v>1.0263929618768328</v>
      </c>
      <c r="O73" s="302"/>
      <c r="P73" s="298">
        <v>0.8604794099569761</v>
      </c>
      <c r="Q73" s="299"/>
      <c r="R73" s="300">
        <v>1.278772378516624</v>
      </c>
      <c r="S73" s="299"/>
      <c r="T73" s="301">
        <v>1.015228426395939</v>
      </c>
      <c r="U73" s="302"/>
    </row>
    <row r="74" spans="1:21" s="291" customFormat="1" ht="16.5" customHeight="1" hidden="1">
      <c r="A74" s="297" t="s">
        <v>269</v>
      </c>
      <c r="B74" s="298">
        <v>1.1581067472306144</v>
      </c>
      <c r="C74" s="299"/>
      <c r="D74" s="300">
        <v>0.6060606060606061</v>
      </c>
      <c r="E74" s="299"/>
      <c r="F74" s="300">
        <v>0.3167062549485352</v>
      </c>
      <c r="G74" s="299"/>
      <c r="H74" s="300">
        <v>2.247191011235955</v>
      </c>
      <c r="I74" s="299"/>
      <c r="J74" s="300">
        <v>2.3161551823972206</v>
      </c>
      <c r="K74" s="299"/>
      <c r="L74" s="300">
        <v>1.098546042003231</v>
      </c>
      <c r="M74" s="299"/>
      <c r="N74" s="301">
        <v>1.3524542380785822</v>
      </c>
      <c r="O74" s="302"/>
      <c r="P74" s="298">
        <v>0.931439914490762</v>
      </c>
      <c r="Q74" s="299"/>
      <c r="R74" s="300">
        <v>2.066590126291619</v>
      </c>
      <c r="S74" s="299"/>
      <c r="T74" s="301">
        <v>1.365029581581011</v>
      </c>
      <c r="U74" s="302"/>
    </row>
    <row r="75" spans="1:21" s="291" customFormat="1" ht="16.5" customHeight="1" hidden="1">
      <c r="A75" s="297" t="s">
        <v>228</v>
      </c>
      <c r="B75" s="298">
        <v>0.8893280632411068</v>
      </c>
      <c r="C75" s="299">
        <f aca="true" t="shared" si="20" ref="C75:E90">ROUND(B75,1)-ROUND(B63,1)</f>
        <v>0.20000000000000007</v>
      </c>
      <c r="D75" s="300">
        <v>2.160410477990818</v>
      </c>
      <c r="E75" s="299">
        <f t="shared" si="20"/>
        <v>0.7000000000000002</v>
      </c>
      <c r="F75" s="300">
        <v>0.06958942240779402</v>
      </c>
      <c r="G75" s="299">
        <f aca="true" t="shared" si="21" ref="G75:G93">ROUND(F75,1)-ROUND(F63,1)</f>
        <v>-0.9</v>
      </c>
      <c r="H75" s="300">
        <v>2.096317280453258</v>
      </c>
      <c r="I75" s="299">
        <f aca="true" t="shared" si="22" ref="I75:I93">ROUND(H75,1)-ROUND(H63,1)</f>
        <v>1.7000000000000002</v>
      </c>
      <c r="J75" s="300">
        <v>1.276595744680851</v>
      </c>
      <c r="K75" s="299">
        <f aca="true" t="shared" si="23" ref="K75:K93">ROUND(J75,1)-ROUND(J63,1)</f>
        <v>0.5</v>
      </c>
      <c r="L75" s="300">
        <v>1.0086027884900624</v>
      </c>
      <c r="M75" s="299">
        <f aca="true" t="shared" si="24" ref="M75:M93">ROUND(L75,1)-ROUND(L63,1)</f>
        <v>-0.5</v>
      </c>
      <c r="N75" s="301">
        <v>1.523081446633343</v>
      </c>
      <c r="O75" s="302">
        <f aca="true" t="shared" si="25" ref="O75:O93">ROUND(N75,1)-ROUND(N63,1)</f>
        <v>0.5</v>
      </c>
      <c r="P75" s="298">
        <v>1.0939422945439627</v>
      </c>
      <c r="Q75" s="299">
        <f aca="true" t="shared" si="26" ref="Q75:Q93">ROUND(P75,1)-ROUND(P63,1)</f>
        <v>0.8</v>
      </c>
      <c r="R75" s="300">
        <v>1.203635470400393</v>
      </c>
      <c r="S75" s="299">
        <f aca="true" t="shared" si="27" ref="S75:S93">ROUND(R75,1)-ROUND(R63,1)</f>
        <v>0.6</v>
      </c>
      <c r="T75" s="301">
        <v>1.3667265490154636</v>
      </c>
      <c r="U75" s="302">
        <f aca="true" t="shared" si="28" ref="U75:U93">ROUND(T75,1)-ROUND(T63,1)</f>
        <v>0.5999999999999999</v>
      </c>
    </row>
    <row r="76" spans="1:21" s="291" customFormat="1" ht="16.5" customHeight="1" hidden="1">
      <c r="A76" s="297" t="s">
        <v>273</v>
      </c>
      <c r="B76" s="298">
        <v>1.541733120680489</v>
      </c>
      <c r="C76" s="299">
        <f t="shared" si="20"/>
        <v>0.9</v>
      </c>
      <c r="D76" s="300">
        <v>1.0752688172043012</v>
      </c>
      <c r="E76" s="299">
        <f t="shared" si="20"/>
        <v>-0.2999999999999998</v>
      </c>
      <c r="F76" s="300">
        <v>0.13386880856760375</v>
      </c>
      <c r="G76" s="299">
        <f t="shared" si="21"/>
        <v>-0.4</v>
      </c>
      <c r="H76" s="300">
        <v>0.8840864440078585</v>
      </c>
      <c r="I76" s="299">
        <f t="shared" si="22"/>
        <v>0.09999999999999998</v>
      </c>
      <c r="J76" s="300">
        <v>0.7182761372705506</v>
      </c>
      <c r="K76" s="299">
        <f t="shared" si="23"/>
        <v>-1.5999999999999999</v>
      </c>
      <c r="L76" s="300">
        <v>0.45706823375775385</v>
      </c>
      <c r="M76" s="299">
        <f t="shared" si="24"/>
        <v>-3.1</v>
      </c>
      <c r="N76" s="301">
        <v>0.8410672853828306</v>
      </c>
      <c r="O76" s="302">
        <f t="shared" si="25"/>
        <v>-0.8</v>
      </c>
      <c r="P76" s="298">
        <v>1.0975772988890375</v>
      </c>
      <c r="Q76" s="299">
        <f t="shared" si="26"/>
        <v>0.5000000000000001</v>
      </c>
      <c r="R76" s="300">
        <v>1.7887087758524316</v>
      </c>
      <c r="S76" s="299">
        <f t="shared" si="27"/>
        <v>1.2000000000000002</v>
      </c>
      <c r="T76" s="301">
        <v>1.02866838700555</v>
      </c>
      <c r="U76" s="302">
        <f t="shared" si="28"/>
        <v>-0.30000000000000004</v>
      </c>
    </row>
    <row r="77" spans="1:21" s="291" customFormat="1" ht="16.5" customHeight="1" hidden="1">
      <c r="A77" s="297" t="s">
        <v>294</v>
      </c>
      <c r="B77" s="298">
        <v>2.0675743822491177</v>
      </c>
      <c r="C77" s="299">
        <f t="shared" si="20"/>
        <v>1</v>
      </c>
      <c r="D77" s="300">
        <v>2.223442217952237</v>
      </c>
      <c r="E77" s="299">
        <f t="shared" si="20"/>
        <v>-0.2999999999999998</v>
      </c>
      <c r="F77" s="300">
        <v>4.4692737430167595</v>
      </c>
      <c r="G77" s="299">
        <f t="shared" si="21"/>
        <v>3.8</v>
      </c>
      <c r="H77" s="300">
        <v>0.38410400354557545</v>
      </c>
      <c r="I77" s="299">
        <f t="shared" si="22"/>
        <v>-0.4</v>
      </c>
      <c r="J77" s="300">
        <v>2.20125786163522</v>
      </c>
      <c r="K77" s="299">
        <f t="shared" si="23"/>
        <v>0.7000000000000002</v>
      </c>
      <c r="L77" s="300">
        <v>-0.59447983014862</v>
      </c>
      <c r="M77" s="299">
        <f t="shared" si="24"/>
        <v>-5.199999999999999</v>
      </c>
      <c r="N77" s="301">
        <v>1.327057222253729</v>
      </c>
      <c r="O77" s="302">
        <f t="shared" si="25"/>
        <v>-0.7</v>
      </c>
      <c r="P77" s="298">
        <v>1.1226374875657241</v>
      </c>
      <c r="Q77" s="299">
        <f t="shared" si="26"/>
        <v>0.8</v>
      </c>
      <c r="R77" s="300">
        <v>1.1432009626955475</v>
      </c>
      <c r="S77" s="299">
        <f t="shared" si="27"/>
        <v>0.10000000000000009</v>
      </c>
      <c r="T77" s="301">
        <v>1.2538401085946989</v>
      </c>
      <c r="U77" s="302">
        <f t="shared" si="28"/>
        <v>-0.09999999999999987</v>
      </c>
    </row>
    <row r="78" spans="1:21" s="291" customFormat="1" ht="16.5" customHeight="1" hidden="1">
      <c r="A78" s="297" t="s">
        <v>275</v>
      </c>
      <c r="B78" s="298">
        <v>0.9994739610731194</v>
      </c>
      <c r="C78" s="299">
        <f t="shared" si="20"/>
        <v>-0.30000000000000004</v>
      </c>
      <c r="D78" s="300">
        <v>1.8512898330804248</v>
      </c>
      <c r="E78" s="299">
        <f t="shared" si="20"/>
        <v>-0.3999999999999999</v>
      </c>
      <c r="F78" s="300">
        <v>0.12445550715619166</v>
      </c>
      <c r="G78" s="299">
        <f t="shared" si="21"/>
        <v>-0.8</v>
      </c>
      <c r="H78" s="300">
        <v>2.1303792074989345</v>
      </c>
      <c r="I78" s="299">
        <f t="shared" si="22"/>
        <v>1</v>
      </c>
      <c r="J78" s="300">
        <v>3.0232558139534884</v>
      </c>
      <c r="K78" s="299">
        <f t="shared" si="23"/>
        <v>1.2</v>
      </c>
      <c r="L78" s="300">
        <v>4.216867469879518</v>
      </c>
      <c r="M78" s="299">
        <f t="shared" si="24"/>
        <v>-0.09999999999999964</v>
      </c>
      <c r="N78" s="301">
        <v>2.2271594234312344</v>
      </c>
      <c r="O78" s="302">
        <f t="shared" si="25"/>
        <v>0.20000000000000018</v>
      </c>
      <c r="P78" s="298">
        <v>0.7051191651389085</v>
      </c>
      <c r="Q78" s="299">
        <f t="shared" si="26"/>
        <v>0.49999999999999994</v>
      </c>
      <c r="R78" s="300">
        <v>1.5933903806432577</v>
      </c>
      <c r="S78" s="299">
        <f t="shared" si="27"/>
        <v>0.6000000000000001</v>
      </c>
      <c r="T78" s="301">
        <v>1.7799129052325984</v>
      </c>
      <c r="U78" s="302">
        <f t="shared" si="28"/>
        <v>0.40000000000000013</v>
      </c>
    </row>
    <row r="79" spans="1:21" s="291" customFormat="1" ht="16.5" customHeight="1" hidden="1">
      <c r="A79" s="297" t="s">
        <v>276</v>
      </c>
      <c r="B79" s="298">
        <v>1.8138424821002388</v>
      </c>
      <c r="C79" s="299">
        <f t="shared" si="20"/>
        <v>-0.19999999999999996</v>
      </c>
      <c r="D79" s="300">
        <v>1.9783698232656293</v>
      </c>
      <c r="E79" s="299">
        <f t="shared" si="20"/>
        <v>-1.2000000000000002</v>
      </c>
      <c r="F79" s="300">
        <v>1.040118870728083</v>
      </c>
      <c r="G79" s="299">
        <f t="shared" si="21"/>
        <v>-0.7</v>
      </c>
      <c r="H79" s="300">
        <v>2.174757281553398</v>
      </c>
      <c r="I79" s="299">
        <f t="shared" si="22"/>
        <v>0.6000000000000001</v>
      </c>
      <c r="J79" s="300">
        <v>3.8919777601270846</v>
      </c>
      <c r="K79" s="299">
        <f t="shared" si="23"/>
        <v>0</v>
      </c>
      <c r="L79" s="300">
        <v>0.998278829604131</v>
      </c>
      <c r="M79" s="299">
        <f t="shared" si="24"/>
        <v>-5.4</v>
      </c>
      <c r="N79" s="301">
        <v>1.950734794205324</v>
      </c>
      <c r="O79" s="302">
        <f t="shared" si="25"/>
        <v>-1.2000000000000002</v>
      </c>
      <c r="P79" s="298">
        <v>1.1049723756906076</v>
      </c>
      <c r="Q79" s="299">
        <f t="shared" si="26"/>
        <v>0.5000000000000001</v>
      </c>
      <c r="R79" s="300">
        <v>1.8272425249169437</v>
      </c>
      <c r="S79" s="299">
        <f t="shared" si="27"/>
        <v>1</v>
      </c>
      <c r="T79" s="301">
        <v>1.7353651987110634</v>
      </c>
      <c r="U79" s="302">
        <f t="shared" si="28"/>
        <v>-0.5000000000000002</v>
      </c>
    </row>
    <row r="80" spans="1:21" s="291" customFormat="1" ht="16.5" customHeight="1" hidden="1">
      <c r="A80" s="297" t="s">
        <v>277</v>
      </c>
      <c r="B80" s="298">
        <v>1.8363064008394543</v>
      </c>
      <c r="C80" s="299">
        <f t="shared" si="20"/>
        <v>-0.09999999999999987</v>
      </c>
      <c r="D80" s="300">
        <v>2.2441346480788846</v>
      </c>
      <c r="E80" s="299">
        <f t="shared" si="20"/>
        <v>-0.3999999999999999</v>
      </c>
      <c r="F80" s="300">
        <v>2.6033690658499236</v>
      </c>
      <c r="G80" s="299">
        <f t="shared" si="21"/>
        <v>1.4000000000000001</v>
      </c>
      <c r="H80" s="300">
        <v>2.6837260102980185</v>
      </c>
      <c r="I80" s="299">
        <f t="shared" si="22"/>
        <v>0.40000000000000036</v>
      </c>
      <c r="J80" s="300">
        <v>2.8666666666666667</v>
      </c>
      <c r="K80" s="299">
        <f t="shared" si="23"/>
        <v>0.7999999999999998</v>
      </c>
      <c r="L80" s="300">
        <v>-2.501136880400182</v>
      </c>
      <c r="M80" s="299">
        <f t="shared" si="24"/>
        <v>-6</v>
      </c>
      <c r="N80" s="301">
        <v>1.8141565709365968</v>
      </c>
      <c r="O80" s="302">
        <f t="shared" si="25"/>
        <v>-0.7</v>
      </c>
      <c r="P80" s="298">
        <v>1.5647226173541962</v>
      </c>
      <c r="Q80" s="299">
        <f t="shared" si="26"/>
        <v>0.9000000000000001</v>
      </c>
      <c r="R80" s="300">
        <v>1.8031784841075795</v>
      </c>
      <c r="S80" s="299">
        <f t="shared" si="27"/>
        <v>0.6000000000000001</v>
      </c>
      <c r="T80" s="301">
        <v>1.7420963837746644</v>
      </c>
      <c r="U80" s="302">
        <f t="shared" si="28"/>
        <v>-0.19999999999999996</v>
      </c>
    </row>
    <row r="81" spans="1:21" s="291" customFormat="1" ht="16.5" customHeight="1" hidden="1">
      <c r="A81" s="297" t="s">
        <v>278</v>
      </c>
      <c r="B81" s="298">
        <v>3.4851301115241635</v>
      </c>
      <c r="C81" s="299">
        <f t="shared" si="20"/>
        <v>0.7000000000000002</v>
      </c>
      <c r="D81" s="300">
        <v>2.8728211749515817</v>
      </c>
      <c r="E81" s="299">
        <f t="shared" si="20"/>
        <v>0.7999999999999998</v>
      </c>
      <c r="F81" s="300">
        <v>2.55500354861604</v>
      </c>
      <c r="G81" s="299">
        <f t="shared" si="21"/>
        <v>1.1</v>
      </c>
      <c r="H81" s="300">
        <v>2.5169267000294377</v>
      </c>
      <c r="I81" s="299">
        <f t="shared" si="22"/>
        <v>-1.1</v>
      </c>
      <c r="J81" s="300">
        <v>1.9417475728155338</v>
      </c>
      <c r="K81" s="299">
        <f t="shared" si="23"/>
        <v>-0.7000000000000002</v>
      </c>
      <c r="L81" s="300">
        <v>0.5355230274901821</v>
      </c>
      <c r="M81" s="299">
        <f t="shared" si="24"/>
        <v>-2.7</v>
      </c>
      <c r="N81" s="301">
        <v>2.3418405047462056</v>
      </c>
      <c r="O81" s="302">
        <f t="shared" si="25"/>
        <v>-0.5</v>
      </c>
      <c r="P81" s="298">
        <v>0.8475716399838558</v>
      </c>
      <c r="Q81" s="299">
        <f t="shared" si="26"/>
        <v>-0.5</v>
      </c>
      <c r="R81" s="300">
        <v>1.6009148084619784</v>
      </c>
      <c r="S81" s="299">
        <f t="shared" si="27"/>
        <v>-0.2999999999999998</v>
      </c>
      <c r="T81" s="301">
        <v>1.8615902397980648</v>
      </c>
      <c r="U81" s="302">
        <f t="shared" si="28"/>
        <v>-0.3999999999999999</v>
      </c>
    </row>
    <row r="82" spans="1:21" s="291" customFormat="1" ht="16.5" customHeight="1" hidden="1">
      <c r="A82" s="297" t="s">
        <v>296</v>
      </c>
      <c r="B82" s="298">
        <v>2.55125284738041</v>
      </c>
      <c r="C82" s="299">
        <f t="shared" si="20"/>
        <v>0.20000000000000018</v>
      </c>
      <c r="D82" s="300">
        <v>1.9756838905775076</v>
      </c>
      <c r="E82" s="299">
        <f t="shared" si="20"/>
        <v>0.8</v>
      </c>
      <c r="F82" s="300">
        <v>2.5316455696202533</v>
      </c>
      <c r="G82" s="299">
        <f t="shared" si="21"/>
        <v>1.5</v>
      </c>
      <c r="H82" s="300">
        <v>2.5977774570645114</v>
      </c>
      <c r="I82" s="299">
        <f t="shared" si="22"/>
        <v>0.20000000000000018</v>
      </c>
      <c r="J82" s="300">
        <v>0.9938837920489296</v>
      </c>
      <c r="K82" s="299">
        <f t="shared" si="23"/>
        <v>-1.7999999999999998</v>
      </c>
      <c r="L82" s="300">
        <v>-0.8633633633633633</v>
      </c>
      <c r="M82" s="299">
        <f t="shared" si="24"/>
        <v>-1.9</v>
      </c>
      <c r="N82" s="301">
        <v>1.827660945463066</v>
      </c>
      <c r="O82" s="302">
        <f t="shared" si="25"/>
        <v>0</v>
      </c>
      <c r="P82" s="298">
        <v>1.1578484537593434</v>
      </c>
      <c r="Q82" s="299">
        <f t="shared" si="26"/>
        <v>0.09999999999999987</v>
      </c>
      <c r="R82" s="300">
        <v>0.9216589861751152</v>
      </c>
      <c r="S82" s="299">
        <f t="shared" si="27"/>
        <v>-0.9</v>
      </c>
      <c r="T82" s="301">
        <v>1.540804118478773</v>
      </c>
      <c r="U82" s="302">
        <f t="shared" si="28"/>
        <v>-0.10000000000000009</v>
      </c>
    </row>
    <row r="83" spans="1:21" s="1" customFormat="1" ht="16.5" customHeight="1" hidden="1">
      <c r="A83" s="297" t="s">
        <v>321</v>
      </c>
      <c r="B83" s="298">
        <v>1.6769638128861428</v>
      </c>
      <c r="C83" s="299">
        <f t="shared" si="20"/>
        <v>-0.40000000000000013</v>
      </c>
      <c r="D83" s="300">
        <v>0.3629165291982844</v>
      </c>
      <c r="E83" s="299">
        <f t="shared" si="20"/>
        <v>0.30000000000000004</v>
      </c>
      <c r="F83" s="300">
        <v>3.7456445993031355</v>
      </c>
      <c r="G83" s="299">
        <f t="shared" si="21"/>
        <v>1.9000000000000001</v>
      </c>
      <c r="H83" s="300">
        <v>1.541771244173539</v>
      </c>
      <c r="I83" s="299">
        <f t="shared" si="22"/>
        <v>-0.5</v>
      </c>
      <c r="J83" s="300">
        <v>2.358490566037736</v>
      </c>
      <c r="K83" s="299">
        <f t="shared" si="23"/>
        <v>0.10000000000000009</v>
      </c>
      <c r="L83" s="300">
        <v>-3.3692722371967654</v>
      </c>
      <c r="M83" s="299">
        <f t="shared" si="24"/>
        <v>-4.2</v>
      </c>
      <c r="N83" s="301">
        <v>0.856903550028993</v>
      </c>
      <c r="O83" s="302">
        <f t="shared" si="25"/>
        <v>-0.4999999999999999</v>
      </c>
      <c r="P83" s="298">
        <v>1.3457556935817805</v>
      </c>
      <c r="Q83" s="299">
        <f t="shared" si="26"/>
        <v>0.19999999999999996</v>
      </c>
      <c r="R83" s="300">
        <v>1.2788632326820604</v>
      </c>
      <c r="S83" s="299">
        <f t="shared" si="27"/>
        <v>0.6000000000000001</v>
      </c>
      <c r="T83" s="301">
        <v>1.0235372120006632</v>
      </c>
      <c r="U83" s="302">
        <f t="shared" si="28"/>
        <v>-0.19999999999999996</v>
      </c>
    </row>
    <row r="84" spans="1:21" s="14" customFormat="1" ht="16.5" customHeight="1" hidden="1">
      <c r="A84" s="297" t="s">
        <v>322</v>
      </c>
      <c r="B84" s="298">
        <v>0.8172043010752689</v>
      </c>
      <c r="C84" s="299">
        <f t="shared" si="20"/>
        <v>-1.8</v>
      </c>
      <c r="D84" s="300">
        <v>0.4629629629629629</v>
      </c>
      <c r="E84" s="299">
        <f t="shared" si="20"/>
        <v>0.9</v>
      </c>
      <c r="F84" s="300">
        <v>2.414113277623027</v>
      </c>
      <c r="G84" s="299">
        <f t="shared" si="21"/>
        <v>1.7</v>
      </c>
      <c r="H84" s="300">
        <v>1.0169491525423728</v>
      </c>
      <c r="I84" s="299">
        <f t="shared" si="22"/>
        <v>-0.8999999999999999</v>
      </c>
      <c r="J84" s="300">
        <v>0.42589437819420783</v>
      </c>
      <c r="K84" s="299">
        <f t="shared" si="23"/>
        <v>-2.7</v>
      </c>
      <c r="L84" s="300">
        <v>-1.4514896867838043</v>
      </c>
      <c r="M84" s="299">
        <f t="shared" si="24"/>
        <v>-2</v>
      </c>
      <c r="N84" s="301">
        <v>0.5166931637519873</v>
      </c>
      <c r="O84" s="302">
        <f t="shared" si="25"/>
        <v>-0.7</v>
      </c>
      <c r="P84" s="298">
        <v>1.0109639755090418</v>
      </c>
      <c r="Q84" s="299">
        <f t="shared" si="26"/>
        <v>-0.10000000000000009</v>
      </c>
      <c r="R84" s="300">
        <v>1.2903225806451613</v>
      </c>
      <c r="S84" s="299">
        <f t="shared" si="27"/>
        <v>0.30000000000000004</v>
      </c>
      <c r="T84" s="301">
        <v>0.7427034405235056</v>
      </c>
      <c r="U84" s="302">
        <f t="shared" si="28"/>
        <v>-0.40000000000000013</v>
      </c>
    </row>
    <row r="85" spans="1:21" s="1" customFormat="1" ht="16.5" customHeight="1" hidden="1">
      <c r="A85" s="297" t="s">
        <v>323</v>
      </c>
      <c r="B85" s="298">
        <v>0.6276150627615062</v>
      </c>
      <c r="C85" s="299">
        <f t="shared" si="20"/>
        <v>-0.9</v>
      </c>
      <c r="D85" s="300">
        <v>-0.5532503457814661</v>
      </c>
      <c r="E85" s="299">
        <f t="shared" si="20"/>
        <v>-1</v>
      </c>
      <c r="F85" s="300">
        <v>1.0050251256281406</v>
      </c>
      <c r="G85" s="299">
        <f t="shared" si="21"/>
        <v>-0.5</v>
      </c>
      <c r="H85" s="300">
        <v>0.8569151056197688</v>
      </c>
      <c r="I85" s="299">
        <f t="shared" si="22"/>
        <v>-0.6</v>
      </c>
      <c r="J85" s="300">
        <v>0</v>
      </c>
      <c r="K85" s="299">
        <f t="shared" si="23"/>
        <v>-2.8</v>
      </c>
      <c r="L85" s="300">
        <v>-0.6966434452184928</v>
      </c>
      <c r="M85" s="299">
        <f t="shared" si="24"/>
        <v>-0.7</v>
      </c>
      <c r="N85" s="301">
        <v>0.216677151044943</v>
      </c>
      <c r="O85" s="302">
        <f t="shared" si="25"/>
        <v>-0.8</v>
      </c>
      <c r="P85" s="298">
        <v>0.9888220120378332</v>
      </c>
      <c r="Q85" s="299">
        <f t="shared" si="26"/>
        <v>0.09999999999999998</v>
      </c>
      <c r="R85" s="300">
        <v>1.36986301369863</v>
      </c>
      <c r="S85" s="299">
        <f t="shared" si="27"/>
        <v>0.09999999999999987</v>
      </c>
      <c r="T85" s="301">
        <v>0.5662751677852349</v>
      </c>
      <c r="U85" s="302">
        <f t="shared" si="28"/>
        <v>-0.4</v>
      </c>
    </row>
    <row r="86" spans="1:21" s="14" customFormat="1" ht="16.5" customHeight="1" hidden="1">
      <c r="A86" s="297" t="s">
        <v>324</v>
      </c>
      <c r="B86" s="298">
        <v>-0.05624296962879641</v>
      </c>
      <c r="C86" s="299">
        <f t="shared" si="20"/>
        <v>-1.3</v>
      </c>
      <c r="D86" s="300">
        <v>0.8615188257817485</v>
      </c>
      <c r="E86" s="299">
        <f t="shared" si="20"/>
        <v>0.30000000000000004</v>
      </c>
      <c r="F86" s="300">
        <v>-0.8999999999999999</v>
      </c>
      <c r="G86" s="299">
        <f t="shared" si="21"/>
        <v>-1.2</v>
      </c>
      <c r="H86" s="300">
        <v>0.4153481012658227</v>
      </c>
      <c r="I86" s="299">
        <f t="shared" si="22"/>
        <v>-1.8000000000000003</v>
      </c>
      <c r="J86" s="300">
        <v>0.10266940451745381</v>
      </c>
      <c r="K86" s="299">
        <f t="shared" si="23"/>
        <v>-2.1999999999999997</v>
      </c>
      <c r="L86" s="300">
        <v>-0.9171195652173914</v>
      </c>
      <c r="M86" s="299">
        <f t="shared" si="24"/>
        <v>-2</v>
      </c>
      <c r="N86" s="301">
        <v>0.08061265618702136</v>
      </c>
      <c r="O86" s="302">
        <f t="shared" si="25"/>
        <v>-1.2999999999999998</v>
      </c>
      <c r="P86" s="298">
        <v>-0.5959137343927355</v>
      </c>
      <c r="Q86" s="299">
        <f t="shared" si="26"/>
        <v>-1.5</v>
      </c>
      <c r="R86" s="300">
        <v>-0.23889154323936934</v>
      </c>
      <c r="S86" s="299">
        <f t="shared" si="27"/>
        <v>-2.3000000000000003</v>
      </c>
      <c r="T86" s="301">
        <v>-0.14566945519623756</v>
      </c>
      <c r="U86" s="302">
        <f t="shared" si="28"/>
        <v>-1.5</v>
      </c>
    </row>
    <row r="87" spans="1:21" s="1" customFormat="1" ht="16.5" customHeight="1" hidden="1">
      <c r="A87" s="297" t="s">
        <v>326</v>
      </c>
      <c r="B87" s="298">
        <v>0.4440497335701598</v>
      </c>
      <c r="C87" s="299">
        <f t="shared" si="20"/>
        <v>-0.5</v>
      </c>
      <c r="D87" s="300">
        <v>-0.15267175572519084</v>
      </c>
      <c r="E87" s="299">
        <f t="shared" si="20"/>
        <v>-2.4000000000000004</v>
      </c>
      <c r="F87" s="300">
        <v>0.08</v>
      </c>
      <c r="G87" s="299">
        <f t="shared" si="21"/>
        <v>0</v>
      </c>
      <c r="H87" s="300">
        <v>0.6895110739657334</v>
      </c>
      <c r="I87" s="299">
        <f t="shared" si="22"/>
        <v>-1.4000000000000001</v>
      </c>
      <c r="J87" s="300">
        <v>0.08849557522123894</v>
      </c>
      <c r="K87" s="299">
        <f t="shared" si="23"/>
        <v>-1.2</v>
      </c>
      <c r="L87" s="300">
        <v>-1.3398692810457515</v>
      </c>
      <c r="M87" s="299">
        <f t="shared" si="24"/>
        <v>-2.3</v>
      </c>
      <c r="N87" s="301">
        <v>-0.012189176011701608</v>
      </c>
      <c r="O87" s="302">
        <f t="shared" si="25"/>
        <v>-1.5</v>
      </c>
      <c r="P87" s="298">
        <v>0.2614689802709769</v>
      </c>
      <c r="Q87" s="299">
        <f t="shared" si="26"/>
        <v>-0.8</v>
      </c>
      <c r="R87" s="300">
        <v>0.7695126419934042</v>
      </c>
      <c r="S87" s="299">
        <f t="shared" si="27"/>
        <v>-0.3999999999999999</v>
      </c>
      <c r="T87" s="301">
        <v>0.14881492504809263</v>
      </c>
      <c r="U87" s="302">
        <f t="shared" si="28"/>
        <v>-1.2999999999999998</v>
      </c>
    </row>
    <row r="88" spans="1:21" s="14" customFormat="1" ht="16.5" customHeight="1" hidden="1">
      <c r="A88" s="297" t="s">
        <v>327</v>
      </c>
      <c r="B88" s="298">
        <v>0.8756567425569177</v>
      </c>
      <c r="C88" s="299">
        <f t="shared" si="20"/>
        <v>-0.6</v>
      </c>
      <c r="D88" s="300">
        <v>1.662777129521587</v>
      </c>
      <c r="E88" s="299">
        <f t="shared" si="20"/>
        <v>0.5999999999999999</v>
      </c>
      <c r="F88" s="300">
        <v>0</v>
      </c>
      <c r="G88" s="299">
        <f t="shared" si="21"/>
        <v>-0.1</v>
      </c>
      <c r="H88" s="300">
        <v>1.093815734118637</v>
      </c>
      <c r="I88" s="299">
        <f t="shared" si="22"/>
        <v>0.20000000000000007</v>
      </c>
      <c r="J88" s="300">
        <v>0.32760032760032765</v>
      </c>
      <c r="K88" s="299">
        <f t="shared" si="23"/>
        <v>-0.39999999999999997</v>
      </c>
      <c r="L88" s="300">
        <v>-0.6554307116104869</v>
      </c>
      <c r="M88" s="299">
        <f t="shared" si="24"/>
        <v>-1.2</v>
      </c>
      <c r="N88" s="301">
        <v>0.6902927580893683</v>
      </c>
      <c r="O88" s="302">
        <f t="shared" si="25"/>
        <v>-0.10000000000000009</v>
      </c>
      <c r="P88" s="298">
        <v>-0.02426301103967002</v>
      </c>
      <c r="Q88" s="299">
        <f t="shared" si="26"/>
        <v>-1.1</v>
      </c>
      <c r="R88" s="300">
        <v>0.7013658176448875</v>
      </c>
      <c r="S88" s="299">
        <f t="shared" si="27"/>
        <v>-1.1</v>
      </c>
      <c r="T88" s="301">
        <v>0.47466607793354676</v>
      </c>
      <c r="U88" s="302">
        <f t="shared" si="28"/>
        <v>-0.5</v>
      </c>
    </row>
    <row r="89" spans="1:21" s="14" customFormat="1" ht="16.5" customHeight="1" hidden="1">
      <c r="A89" s="297" t="s">
        <v>329</v>
      </c>
      <c r="B89" s="298">
        <v>0.05425935973955508</v>
      </c>
      <c r="C89" s="299">
        <f t="shared" si="20"/>
        <v>-2</v>
      </c>
      <c r="D89" s="300">
        <v>1.2461921905289393</v>
      </c>
      <c r="E89" s="299">
        <f t="shared" si="20"/>
        <v>-1.0000000000000002</v>
      </c>
      <c r="F89" s="300">
        <v>-3.239289446185998</v>
      </c>
      <c r="G89" s="299">
        <f t="shared" si="21"/>
        <v>-7.7</v>
      </c>
      <c r="H89" s="300">
        <v>1.0356985456148085</v>
      </c>
      <c r="I89" s="299">
        <f t="shared" si="22"/>
        <v>0.6</v>
      </c>
      <c r="J89" s="300">
        <v>0.3469812630117973</v>
      </c>
      <c r="K89" s="299">
        <f t="shared" si="23"/>
        <v>-1.9000000000000001</v>
      </c>
      <c r="L89" s="300">
        <v>0.13214403700033034</v>
      </c>
      <c r="M89" s="299">
        <f t="shared" si="24"/>
        <v>0.7</v>
      </c>
      <c r="N89" s="301">
        <v>0.46053058312252704</v>
      </c>
      <c r="O89" s="302">
        <f t="shared" si="25"/>
        <v>-0.8</v>
      </c>
      <c r="P89" s="298">
        <v>0.2007024586051179</v>
      </c>
      <c r="Q89" s="299">
        <f t="shared" si="26"/>
        <v>-0.9000000000000001</v>
      </c>
      <c r="R89" s="300">
        <v>0.3592814371257485</v>
      </c>
      <c r="S89" s="299">
        <f t="shared" si="27"/>
        <v>-0.7000000000000001</v>
      </c>
      <c r="T89" s="301">
        <v>0.37074225689348883</v>
      </c>
      <c r="U89" s="302">
        <f t="shared" si="28"/>
        <v>-0.9</v>
      </c>
    </row>
    <row r="90" spans="1:21" s="14" customFormat="1" ht="16.5" customHeight="1" hidden="1">
      <c r="A90" s="297" t="s">
        <v>331</v>
      </c>
      <c r="B90" s="298">
        <v>1.27901468498342</v>
      </c>
      <c r="C90" s="299">
        <f t="shared" si="20"/>
        <v>0.30000000000000004</v>
      </c>
      <c r="D90" s="300">
        <v>0.6920415224913495</v>
      </c>
      <c r="E90" s="299">
        <f t="shared" si="20"/>
        <v>-1.2</v>
      </c>
      <c r="F90" s="300">
        <v>0.8832188420019628</v>
      </c>
      <c r="G90" s="299">
        <f t="shared" si="21"/>
        <v>0.8</v>
      </c>
      <c r="H90" s="300">
        <v>0.5843543826578699</v>
      </c>
      <c r="I90" s="299">
        <f t="shared" si="22"/>
        <v>-1.5</v>
      </c>
      <c r="J90" s="300">
        <v>0.9561752988047808</v>
      </c>
      <c r="K90" s="299">
        <f t="shared" si="23"/>
        <v>-2</v>
      </c>
      <c r="L90" s="300">
        <v>0.34471952366029457</v>
      </c>
      <c r="M90" s="299">
        <f t="shared" si="24"/>
        <v>-3.9000000000000004</v>
      </c>
      <c r="N90" s="301">
        <v>0.6972903541501009</v>
      </c>
      <c r="O90" s="302">
        <f t="shared" si="25"/>
        <v>-1.5000000000000002</v>
      </c>
      <c r="P90" s="298">
        <v>0.28215377380672463</v>
      </c>
      <c r="Q90" s="299">
        <f t="shared" si="26"/>
        <v>-0.39999999999999997</v>
      </c>
      <c r="R90" s="300">
        <v>1.3139204545454546</v>
      </c>
      <c r="S90" s="299">
        <f t="shared" si="27"/>
        <v>-0.30000000000000004</v>
      </c>
      <c r="T90" s="301">
        <v>0.6324310650139134</v>
      </c>
      <c r="U90" s="302">
        <f t="shared" si="28"/>
        <v>-1.2000000000000002</v>
      </c>
    </row>
    <row r="91" spans="1:21" s="14" customFormat="1" ht="16.5" customHeight="1" hidden="1">
      <c r="A91" s="297" t="s">
        <v>332</v>
      </c>
      <c r="B91" s="298">
        <v>1.2563983248022337</v>
      </c>
      <c r="C91" s="299">
        <f aca="true" t="shared" si="29" ref="C91:C105">ROUND(B91,1)-ROUND(B79,1)</f>
        <v>-0.5</v>
      </c>
      <c r="D91" s="300">
        <v>1.2979683972911964</v>
      </c>
      <c r="E91" s="299">
        <f aca="true" t="shared" si="30" ref="E91:E103">ROUND(D91,1)-ROUND(D79,1)</f>
        <v>-0.7</v>
      </c>
      <c r="F91" s="300">
        <v>0.41459369817578773</v>
      </c>
      <c r="G91" s="299">
        <f t="shared" si="21"/>
        <v>-0.6</v>
      </c>
      <c r="H91" s="300">
        <v>1.176956431963659</v>
      </c>
      <c r="I91" s="299">
        <f t="shared" si="22"/>
        <v>-1.0000000000000002</v>
      </c>
      <c r="J91" s="300">
        <v>0.8710801393728222</v>
      </c>
      <c r="K91" s="299">
        <f t="shared" si="23"/>
        <v>-3</v>
      </c>
      <c r="L91" s="300">
        <v>-0.05321979776476849</v>
      </c>
      <c r="M91" s="299">
        <f t="shared" si="24"/>
        <v>-1.1</v>
      </c>
      <c r="N91" s="301">
        <v>0.8589620374819797</v>
      </c>
      <c r="O91" s="302">
        <f t="shared" si="25"/>
        <v>-1.1</v>
      </c>
      <c r="P91" s="298">
        <v>0.4762444721623767</v>
      </c>
      <c r="Q91" s="299">
        <f t="shared" si="26"/>
        <v>-0.6000000000000001</v>
      </c>
      <c r="R91" s="300">
        <v>1.1498516320474776</v>
      </c>
      <c r="S91" s="299">
        <f t="shared" si="27"/>
        <v>-0.7</v>
      </c>
      <c r="T91" s="301">
        <v>0.7669637467599333</v>
      </c>
      <c r="U91" s="302">
        <f t="shared" si="28"/>
        <v>-0.8999999999999999</v>
      </c>
    </row>
    <row r="92" spans="1:21" s="14" customFormat="1" ht="16.5" customHeight="1" hidden="1">
      <c r="A92" s="324" t="s">
        <v>333</v>
      </c>
      <c r="B92" s="325">
        <v>1.4423076923076923</v>
      </c>
      <c r="C92" s="326">
        <f t="shared" si="29"/>
        <v>-0.40000000000000013</v>
      </c>
      <c r="D92" s="327">
        <v>-0.1736714136853074</v>
      </c>
      <c r="E92" s="326">
        <f t="shared" si="30"/>
        <v>-2.4000000000000004</v>
      </c>
      <c r="F92" s="327">
        <v>1.2138188608776845</v>
      </c>
      <c r="G92" s="326">
        <f t="shared" si="21"/>
        <v>-1.4000000000000001</v>
      </c>
      <c r="H92" s="327">
        <v>1.2776313121070775</v>
      </c>
      <c r="I92" s="326">
        <f t="shared" si="22"/>
        <v>-1.4000000000000001</v>
      </c>
      <c r="J92" s="327">
        <v>1.8808777429467085</v>
      </c>
      <c r="K92" s="326">
        <f t="shared" si="23"/>
        <v>-1</v>
      </c>
      <c r="L92" s="327">
        <v>0.844496214327315</v>
      </c>
      <c r="M92" s="326">
        <f t="shared" si="24"/>
        <v>3.3</v>
      </c>
      <c r="N92" s="328">
        <v>0.9887272498268154</v>
      </c>
      <c r="O92" s="329">
        <f t="shared" si="25"/>
        <v>-0.8</v>
      </c>
      <c r="P92" s="325">
        <v>0.7057416267942583</v>
      </c>
      <c r="Q92" s="326">
        <f t="shared" si="26"/>
        <v>-0.9000000000000001</v>
      </c>
      <c r="R92" s="327">
        <v>1.7391304347826086</v>
      </c>
      <c r="S92" s="326">
        <f t="shared" si="27"/>
        <v>-0.10000000000000009</v>
      </c>
      <c r="T92" s="328">
        <v>0.974557357536081</v>
      </c>
      <c r="U92" s="329">
        <f t="shared" si="28"/>
        <v>-0.7</v>
      </c>
    </row>
    <row r="93" spans="1:21" s="14" customFormat="1" ht="16.5" customHeight="1" thickBot="1" thickTop="1">
      <c r="A93" s="313" t="s">
        <v>334</v>
      </c>
      <c r="B93" s="314">
        <v>0.7124895222129086</v>
      </c>
      <c r="C93" s="149">
        <f t="shared" si="29"/>
        <v>-2.8</v>
      </c>
      <c r="D93" s="315">
        <v>0.884450784593438</v>
      </c>
      <c r="E93" s="149">
        <f t="shared" si="30"/>
        <v>-2</v>
      </c>
      <c r="F93" s="315">
        <v>0.9193054136874361</v>
      </c>
      <c r="G93" s="149">
        <f t="shared" si="21"/>
        <v>-1.7000000000000002</v>
      </c>
      <c r="H93" s="315">
        <v>1.2405699916177704</v>
      </c>
      <c r="I93" s="149">
        <f t="shared" si="22"/>
        <v>-1.3</v>
      </c>
      <c r="J93" s="315">
        <v>0.37936267071320184</v>
      </c>
      <c r="K93" s="149">
        <f t="shared" si="23"/>
        <v>-1.5</v>
      </c>
      <c r="L93" s="315">
        <v>0.21893814997263275</v>
      </c>
      <c r="M93" s="149">
        <f t="shared" si="24"/>
        <v>-0.3</v>
      </c>
      <c r="N93" s="316">
        <v>0.8086707474588645</v>
      </c>
      <c r="O93" s="317">
        <f t="shared" si="25"/>
        <v>-1.4999999999999998</v>
      </c>
      <c r="P93" s="314">
        <v>0.790421945832849</v>
      </c>
      <c r="Q93" s="149">
        <f t="shared" si="26"/>
        <v>0</v>
      </c>
      <c r="R93" s="315">
        <v>1.92090395480226</v>
      </c>
      <c r="S93" s="149">
        <f t="shared" si="27"/>
        <v>0.2999999999999998</v>
      </c>
      <c r="T93" s="316">
        <v>0.9048683984173405</v>
      </c>
      <c r="U93" s="317">
        <f t="shared" si="28"/>
        <v>-0.9999999999999999</v>
      </c>
    </row>
    <row r="94" spans="1:21" s="14" customFormat="1" ht="16.5" customHeight="1" thickTop="1">
      <c r="A94" s="318" t="s">
        <v>279</v>
      </c>
      <c r="B94" s="319">
        <v>0.6734006734006733</v>
      </c>
      <c r="C94" s="320">
        <f t="shared" si="29"/>
        <v>-1.9000000000000001</v>
      </c>
      <c r="D94" s="321">
        <v>-0.07921837866385001</v>
      </c>
      <c r="E94" s="320">
        <f t="shared" si="30"/>
        <v>-2.1</v>
      </c>
      <c r="F94" s="321">
        <v>-0.08183306055646482</v>
      </c>
      <c r="G94" s="320">
        <f aca="true" t="shared" si="31" ref="G94:G103">ROUND(F94,1)-ROUND(F82,1)</f>
        <v>-2.6</v>
      </c>
      <c r="H94" s="321">
        <v>0.30324236062514576</v>
      </c>
      <c r="I94" s="320">
        <f aca="true" t="shared" si="32" ref="I94:I103">ROUND(H94,1)-ROUND(H82,1)</f>
        <v>-2.3000000000000003</v>
      </c>
      <c r="J94" s="321">
        <v>-0.13080444735120994</v>
      </c>
      <c r="K94" s="320">
        <f aca="true" t="shared" si="33" ref="K94:K103">ROUND(J94,1)-ROUND(J82,1)</f>
        <v>-1.1</v>
      </c>
      <c r="L94" s="321">
        <v>0.23816612086930636</v>
      </c>
      <c r="M94" s="320">
        <f aca="true" t="shared" si="34" ref="M94:M103">ROUND(L94,1)-ROUND(L82,1)</f>
        <v>1.1</v>
      </c>
      <c r="N94" s="322">
        <v>0.18719806763285024</v>
      </c>
      <c r="O94" s="323">
        <f aca="true" t="shared" si="35" ref="O94:O103">ROUND(N94,1)-ROUND(N82,1)</f>
        <v>-1.6</v>
      </c>
      <c r="P94" s="319">
        <v>0.7038775006174364</v>
      </c>
      <c r="Q94" s="320">
        <f aca="true" t="shared" si="36" ref="Q94:Q103">ROUND(P94,1)-ROUND(P82,1)</f>
        <v>-0.5</v>
      </c>
      <c r="R94" s="321">
        <v>1.1680482290881689</v>
      </c>
      <c r="S94" s="320">
        <f aca="true" t="shared" si="37" ref="S94:S103">ROUND(R94,1)-ROUND(R82,1)</f>
        <v>0.29999999999999993</v>
      </c>
      <c r="T94" s="322">
        <v>0.43570591681312243</v>
      </c>
      <c r="U94" s="323">
        <f aca="true" t="shared" si="38" ref="U94:U103">ROUND(T94,1)-ROUND(T82,1)</f>
        <v>-1.1</v>
      </c>
    </row>
    <row r="95" spans="1:21" s="14" customFormat="1" ht="16.5" customHeight="1">
      <c r="A95" s="257" t="s">
        <v>297</v>
      </c>
      <c r="B95" s="133">
        <v>1.4967637540453074</v>
      </c>
      <c r="C95" s="54">
        <f t="shared" si="29"/>
        <v>-0.19999999999999996</v>
      </c>
      <c r="D95" s="59">
        <v>-0.4996668887408394</v>
      </c>
      <c r="E95" s="54">
        <f t="shared" si="30"/>
        <v>-0.9</v>
      </c>
      <c r="F95" s="59">
        <v>-0.9060022650056626</v>
      </c>
      <c r="G95" s="54">
        <f t="shared" si="31"/>
        <v>-4.6000000000000005</v>
      </c>
      <c r="H95" s="59">
        <v>0.33203125</v>
      </c>
      <c r="I95" s="54">
        <f t="shared" si="32"/>
        <v>-1.2</v>
      </c>
      <c r="J95" s="59">
        <v>0.07142857142857142</v>
      </c>
      <c r="K95" s="54">
        <f t="shared" si="33"/>
        <v>-2.3</v>
      </c>
      <c r="L95" s="59">
        <v>0.3828274541974296</v>
      </c>
      <c r="M95" s="54">
        <f t="shared" si="34"/>
        <v>3.8</v>
      </c>
      <c r="N95" s="147">
        <v>0.2782145881214467</v>
      </c>
      <c r="O95" s="148">
        <f t="shared" si="35"/>
        <v>-0.6000000000000001</v>
      </c>
      <c r="P95" s="133">
        <v>0.7037126910943946</v>
      </c>
      <c r="Q95" s="54">
        <f t="shared" si="36"/>
        <v>-0.6000000000000001</v>
      </c>
      <c r="R95" s="59">
        <v>1.436265709156194</v>
      </c>
      <c r="S95" s="54">
        <f t="shared" si="37"/>
        <v>0.09999999999999987</v>
      </c>
      <c r="T95" s="147">
        <v>0.522477413736802</v>
      </c>
      <c r="U95" s="148">
        <f t="shared" si="38"/>
        <v>-0.5</v>
      </c>
    </row>
    <row r="96" spans="1:21" s="14" customFormat="1" ht="16.5" customHeight="1">
      <c r="A96" s="257" t="s">
        <v>281</v>
      </c>
      <c r="B96" s="133">
        <v>0.6048387096774194</v>
      </c>
      <c r="C96" s="54">
        <f t="shared" si="29"/>
        <v>-0.20000000000000007</v>
      </c>
      <c r="D96" s="59">
        <v>-0.06738544474393532</v>
      </c>
      <c r="E96" s="54">
        <f t="shared" si="30"/>
        <v>-0.6</v>
      </c>
      <c r="F96" s="59">
        <v>0.5076142131979695</v>
      </c>
      <c r="G96" s="54">
        <f t="shared" si="31"/>
        <v>-1.9</v>
      </c>
      <c r="H96" s="59">
        <v>0.2912621359223301</v>
      </c>
      <c r="I96" s="54">
        <f t="shared" si="32"/>
        <v>-0.7</v>
      </c>
      <c r="J96" s="59">
        <v>0.47318611987381703</v>
      </c>
      <c r="K96" s="54">
        <f t="shared" si="33"/>
        <v>0.09999999999999998</v>
      </c>
      <c r="L96" s="59">
        <v>0.2738892270237371</v>
      </c>
      <c r="M96" s="54">
        <f t="shared" si="34"/>
        <v>1.8</v>
      </c>
      <c r="N96" s="147">
        <v>0.2999877556018122</v>
      </c>
      <c r="O96" s="148">
        <f t="shared" si="35"/>
        <v>-0.2</v>
      </c>
      <c r="P96" s="133">
        <v>0.6614093106079878</v>
      </c>
      <c r="Q96" s="54">
        <f t="shared" si="36"/>
        <v>-0.30000000000000004</v>
      </c>
      <c r="R96" s="59">
        <v>1.1212333566923616</v>
      </c>
      <c r="S96" s="54">
        <f t="shared" si="37"/>
        <v>-0.19999999999999996</v>
      </c>
      <c r="T96" s="147">
        <v>0.49168207024029575</v>
      </c>
      <c r="U96" s="148">
        <f t="shared" si="38"/>
        <v>-0.19999999999999996</v>
      </c>
    </row>
    <row r="97" spans="1:21" s="1" customFormat="1" ht="16.5" customHeight="1">
      <c r="A97" s="257" t="s">
        <v>282</v>
      </c>
      <c r="B97" s="133">
        <v>0.7831821929101401</v>
      </c>
      <c r="C97" s="54">
        <f t="shared" si="29"/>
        <v>0.20000000000000007</v>
      </c>
      <c r="D97" s="59">
        <v>0.7365249414127887</v>
      </c>
      <c r="E97" s="54">
        <f t="shared" si="30"/>
        <v>1.2999999999999998</v>
      </c>
      <c r="F97" s="59">
        <v>0.08912655971479501</v>
      </c>
      <c r="G97" s="54">
        <f t="shared" si="31"/>
        <v>-0.9</v>
      </c>
      <c r="H97" s="59">
        <v>-0.04783544606553456</v>
      </c>
      <c r="I97" s="54">
        <f t="shared" si="32"/>
        <v>-0.9</v>
      </c>
      <c r="J97" s="59">
        <v>-0.08012820512820512</v>
      </c>
      <c r="K97" s="54">
        <f t="shared" si="33"/>
        <v>-0.1</v>
      </c>
      <c r="L97" s="59">
        <v>-0.3439052350019106</v>
      </c>
      <c r="M97" s="54">
        <f t="shared" si="34"/>
        <v>0.39999999999999997</v>
      </c>
      <c r="N97" s="147">
        <v>0.20574720526712847</v>
      </c>
      <c r="O97" s="148">
        <f t="shared" si="35"/>
        <v>0</v>
      </c>
      <c r="P97" s="133">
        <v>0.43943971436418566</v>
      </c>
      <c r="Q97" s="54">
        <f t="shared" si="36"/>
        <v>-0.6</v>
      </c>
      <c r="R97" s="59">
        <v>0.8566978193146416</v>
      </c>
      <c r="S97" s="54">
        <f t="shared" si="37"/>
        <v>-0.4999999999999999</v>
      </c>
      <c r="T97" s="147">
        <v>0.3438254676435676</v>
      </c>
      <c r="U97" s="148">
        <f t="shared" si="38"/>
        <v>-0.3</v>
      </c>
    </row>
    <row r="98" spans="1:21" s="14" customFormat="1" ht="16.5" customHeight="1">
      <c r="A98" s="257" t="s">
        <v>283</v>
      </c>
      <c r="B98" s="133">
        <v>1.1645569620253164</v>
      </c>
      <c r="C98" s="54">
        <f t="shared" si="29"/>
        <v>1.3</v>
      </c>
      <c r="D98" s="59">
        <v>-0.22010271460014674</v>
      </c>
      <c r="E98" s="54">
        <f t="shared" si="30"/>
        <v>-1.1</v>
      </c>
      <c r="F98" s="59">
        <v>-0.425531914893617</v>
      </c>
      <c r="G98" s="54">
        <f t="shared" si="31"/>
        <v>0.5</v>
      </c>
      <c r="H98" s="59">
        <v>-1.5546310488285526</v>
      </c>
      <c r="I98" s="54">
        <f t="shared" si="32"/>
        <v>-2</v>
      </c>
      <c r="J98" s="59">
        <v>0.10080645161290322</v>
      </c>
      <c r="K98" s="54">
        <f t="shared" si="33"/>
        <v>0</v>
      </c>
      <c r="L98" s="59">
        <v>-0.26611472501478417</v>
      </c>
      <c r="M98" s="54">
        <f t="shared" si="34"/>
        <v>0.6000000000000001</v>
      </c>
      <c r="N98" s="147">
        <v>-0.452183302962813</v>
      </c>
      <c r="O98" s="148">
        <f t="shared" si="35"/>
        <v>-0.6</v>
      </c>
      <c r="P98" s="133">
        <v>0.18055973517905505</v>
      </c>
      <c r="Q98" s="54">
        <f t="shared" si="36"/>
        <v>0.8</v>
      </c>
      <c r="R98" s="59">
        <v>-0.3518373729476153</v>
      </c>
      <c r="S98" s="54">
        <f t="shared" si="37"/>
        <v>-0.2</v>
      </c>
      <c r="T98" s="147">
        <v>-0.26643353732151037</v>
      </c>
      <c r="U98" s="148">
        <f t="shared" si="38"/>
        <v>-0.19999999999999998</v>
      </c>
    </row>
    <row r="99" spans="1:21" s="1" customFormat="1" ht="16.5" customHeight="1">
      <c r="A99" s="257" t="s">
        <v>284</v>
      </c>
      <c r="B99" s="133">
        <v>0.18932222642938282</v>
      </c>
      <c r="C99" s="54">
        <f t="shared" si="29"/>
        <v>-0.2</v>
      </c>
      <c r="D99" s="59">
        <v>0.322061191626409</v>
      </c>
      <c r="E99" s="54">
        <f t="shared" si="30"/>
        <v>0.5</v>
      </c>
      <c r="F99" s="59">
        <v>-0.20898641588296762</v>
      </c>
      <c r="G99" s="54">
        <f t="shared" si="31"/>
        <v>-0.30000000000000004</v>
      </c>
      <c r="H99" s="59">
        <v>-0.037601052829479224</v>
      </c>
      <c r="I99" s="54">
        <f t="shared" si="32"/>
        <v>-0.7</v>
      </c>
      <c r="J99" s="59">
        <v>-0.6769825918762089</v>
      </c>
      <c r="K99" s="54">
        <f t="shared" si="33"/>
        <v>-0.7999999999999999</v>
      </c>
      <c r="L99" s="59">
        <v>-0.5300353356890459</v>
      </c>
      <c r="M99" s="54">
        <f t="shared" si="34"/>
        <v>0.8</v>
      </c>
      <c r="N99" s="147">
        <v>-0.04952947003467063</v>
      </c>
      <c r="O99" s="148">
        <f t="shared" si="35"/>
        <v>0</v>
      </c>
      <c r="P99" s="133">
        <v>-0.20908837468636743</v>
      </c>
      <c r="Q99" s="54">
        <f t="shared" si="36"/>
        <v>-0.5</v>
      </c>
      <c r="R99" s="59">
        <v>-0.260707635009311</v>
      </c>
      <c r="S99" s="54">
        <f t="shared" si="37"/>
        <v>-1.1</v>
      </c>
      <c r="T99" s="147">
        <v>-0.12087362454151385</v>
      </c>
      <c r="U99" s="148">
        <f t="shared" si="38"/>
        <v>-0.2</v>
      </c>
    </row>
    <row r="100" spans="1:21" s="1" customFormat="1" ht="16.5" customHeight="1">
      <c r="A100" s="257" t="s">
        <v>273</v>
      </c>
      <c r="B100" s="133">
        <v>0.669176076955249</v>
      </c>
      <c r="C100" s="54">
        <f t="shared" si="29"/>
        <v>-0.20000000000000007</v>
      </c>
      <c r="D100" s="59">
        <v>2.09511140671766</v>
      </c>
      <c r="E100" s="54">
        <f t="shared" si="30"/>
        <v>0.40000000000000013</v>
      </c>
      <c r="F100" s="59">
        <v>0.0789889415481833</v>
      </c>
      <c r="G100" s="54">
        <f t="shared" si="31"/>
        <v>0.1</v>
      </c>
      <c r="H100" s="59">
        <v>-0.176616036736136</v>
      </c>
      <c r="I100" s="54">
        <f t="shared" si="32"/>
        <v>-1.3</v>
      </c>
      <c r="J100" s="59">
        <v>0.755429650613787</v>
      </c>
      <c r="K100" s="54">
        <f t="shared" si="33"/>
        <v>0.5</v>
      </c>
      <c r="L100" s="59">
        <v>-0.44362292051756</v>
      </c>
      <c r="M100" s="54">
        <f t="shared" si="34"/>
        <v>0.29999999999999993</v>
      </c>
      <c r="N100" s="147">
        <v>0.410192666252331</v>
      </c>
      <c r="O100" s="148">
        <f t="shared" si="35"/>
        <v>-0.29999999999999993</v>
      </c>
      <c r="P100" s="133">
        <v>-0.0432525951557093</v>
      </c>
      <c r="Q100" s="54">
        <f t="shared" si="36"/>
        <v>0</v>
      </c>
      <c r="R100" s="59">
        <v>-0.325262016624503</v>
      </c>
      <c r="S100" s="54">
        <f t="shared" si="37"/>
        <v>-1</v>
      </c>
      <c r="T100" s="147">
        <v>0.209359128445702</v>
      </c>
      <c r="U100" s="148">
        <f t="shared" si="38"/>
        <v>-0.3</v>
      </c>
    </row>
    <row r="101" spans="1:21" s="1" customFormat="1" ht="16.5" customHeight="1">
      <c r="A101" s="257" t="s">
        <v>274</v>
      </c>
      <c r="B101" s="133">
        <v>-0.134649910233393</v>
      </c>
      <c r="C101" s="54">
        <f t="shared" si="29"/>
        <v>-0.2</v>
      </c>
      <c r="D101" s="59">
        <v>-0.997150997150997</v>
      </c>
      <c r="E101" s="54">
        <f t="shared" si="30"/>
        <v>-2.2</v>
      </c>
      <c r="F101" s="59">
        <v>-0.462249614791988</v>
      </c>
      <c r="G101" s="54">
        <f t="shared" si="31"/>
        <v>2.7</v>
      </c>
      <c r="H101" s="59">
        <v>0.337457817772778</v>
      </c>
      <c r="I101" s="54">
        <f t="shared" si="32"/>
        <v>-0.7</v>
      </c>
      <c r="J101" s="59">
        <v>0.634057971014493</v>
      </c>
      <c r="K101" s="54">
        <f t="shared" si="33"/>
        <v>0.3</v>
      </c>
      <c r="L101" s="59">
        <v>0</v>
      </c>
      <c r="M101" s="54">
        <f t="shared" si="34"/>
        <v>-0.1</v>
      </c>
      <c r="N101" s="147">
        <v>-0.0795808740632668</v>
      </c>
      <c r="O101" s="148">
        <f t="shared" si="35"/>
        <v>-0.6</v>
      </c>
      <c r="P101" s="133">
        <v>0.17852238396045</v>
      </c>
      <c r="Q101" s="54">
        <f t="shared" si="36"/>
        <v>0</v>
      </c>
      <c r="R101" s="59">
        <v>-0.0764233855559801</v>
      </c>
      <c r="S101" s="54">
        <f t="shared" si="37"/>
        <v>-0.5</v>
      </c>
      <c r="T101" s="147">
        <v>-0.00400352310032829</v>
      </c>
      <c r="U101" s="148">
        <f t="shared" si="38"/>
        <v>-0.4</v>
      </c>
    </row>
    <row r="102" spans="1:21" s="1" customFormat="1" ht="16.5" customHeight="1">
      <c r="A102" s="257" t="s">
        <v>275</v>
      </c>
      <c r="B102" s="133">
        <v>1.86781609195402</v>
      </c>
      <c r="C102" s="54">
        <f t="shared" si="29"/>
        <v>0.5999999999999999</v>
      </c>
      <c r="D102" s="59">
        <v>0.253347810351068</v>
      </c>
      <c r="E102" s="54">
        <f t="shared" si="30"/>
        <v>-0.39999999999999997</v>
      </c>
      <c r="F102" s="59">
        <v>1.68697282099344</v>
      </c>
      <c r="G102" s="54">
        <f t="shared" si="31"/>
        <v>0.7999999999999999</v>
      </c>
      <c r="H102" s="59">
        <v>0.432474936111657</v>
      </c>
      <c r="I102" s="54">
        <f t="shared" si="32"/>
        <v>-0.19999999999999996</v>
      </c>
      <c r="J102" s="59">
        <v>1.75953079178886</v>
      </c>
      <c r="K102" s="54">
        <f t="shared" si="33"/>
        <v>0.8</v>
      </c>
      <c r="L102" s="59">
        <v>0.158982511923688</v>
      </c>
      <c r="M102" s="54">
        <f t="shared" si="34"/>
        <v>-0.09999999999999998</v>
      </c>
      <c r="N102" s="147">
        <v>0.76895436579231</v>
      </c>
      <c r="O102" s="148">
        <f t="shared" si="35"/>
        <v>0.10000000000000009</v>
      </c>
      <c r="P102" s="133">
        <v>0.327186198691255</v>
      </c>
      <c r="Q102" s="54">
        <f t="shared" si="36"/>
        <v>0</v>
      </c>
      <c r="R102" s="59">
        <v>0.710339384372534</v>
      </c>
      <c r="S102" s="54">
        <f t="shared" si="37"/>
        <v>-0.6000000000000001</v>
      </c>
      <c r="T102" s="147">
        <v>0.634358952228887</v>
      </c>
      <c r="U102" s="148">
        <f t="shared" si="38"/>
        <v>0</v>
      </c>
    </row>
    <row r="103" spans="1:21" s="1" customFormat="1" ht="16.5" customHeight="1">
      <c r="A103" s="257" t="s">
        <v>276</v>
      </c>
      <c r="B103" s="133">
        <v>2.4769305488101</v>
      </c>
      <c r="C103" s="54">
        <f t="shared" si="29"/>
        <v>1.2</v>
      </c>
      <c r="D103" s="59">
        <v>2.1673891297099</v>
      </c>
      <c r="E103" s="54">
        <f t="shared" si="30"/>
        <v>0.9000000000000001</v>
      </c>
      <c r="F103" s="59">
        <v>1.36861313868613</v>
      </c>
      <c r="G103" s="54">
        <f t="shared" si="31"/>
        <v>0.9999999999999999</v>
      </c>
      <c r="H103" s="59">
        <v>0.760022800684021</v>
      </c>
      <c r="I103" s="54">
        <f t="shared" si="32"/>
        <v>-0.3999999999999999</v>
      </c>
      <c r="J103" s="59">
        <v>0.325379609544469</v>
      </c>
      <c r="K103" s="54">
        <f t="shared" si="33"/>
        <v>-0.6000000000000001</v>
      </c>
      <c r="L103" s="59">
        <v>0.967741935483871</v>
      </c>
      <c r="M103" s="54">
        <f t="shared" si="34"/>
        <v>1.1</v>
      </c>
      <c r="N103" s="147">
        <v>1.34399338341719</v>
      </c>
      <c r="O103" s="148">
        <f t="shared" si="35"/>
        <v>0.4</v>
      </c>
      <c r="P103" s="133">
        <v>0.33287940686942</v>
      </c>
      <c r="Q103" s="54">
        <f t="shared" si="36"/>
        <v>-0.2</v>
      </c>
      <c r="R103" s="59">
        <v>0.833333333333333</v>
      </c>
      <c r="S103" s="54">
        <f t="shared" si="37"/>
        <v>-0.30000000000000004</v>
      </c>
      <c r="T103" s="147">
        <v>1.00685337168965</v>
      </c>
      <c r="U103" s="148">
        <f t="shared" si="38"/>
        <v>0.19999999999999996</v>
      </c>
    </row>
    <row r="104" spans="1:21" s="1" customFormat="1" ht="16.5" customHeight="1" thickBot="1">
      <c r="A104" s="303" t="s">
        <v>277</v>
      </c>
      <c r="B104" s="304">
        <v>1.06951871657754</v>
      </c>
      <c r="C104" s="53">
        <f t="shared" si="29"/>
        <v>-0.2999999999999998</v>
      </c>
      <c r="D104" s="305">
        <v>2.79103929489534</v>
      </c>
      <c r="E104" s="53">
        <f>ROUND(D104,1)-ROUND(D92,1)</f>
        <v>3</v>
      </c>
      <c r="F104" s="305">
        <v>2.28628230616302</v>
      </c>
      <c r="G104" s="53">
        <f>ROUND(F104,1)-ROUND(F92,1)</f>
        <v>1.0999999999999999</v>
      </c>
      <c r="H104" s="305">
        <v>0.887965237105611</v>
      </c>
      <c r="I104" s="53">
        <f>ROUND(H104,1)-ROUND(H92,1)</f>
        <v>-0.4</v>
      </c>
      <c r="J104" s="305">
        <v>0.842105263157895</v>
      </c>
      <c r="K104" s="53">
        <f>ROUND(J104,1)-ROUND(J92,1)</f>
        <v>-1.0999999999999999</v>
      </c>
      <c r="L104" s="305">
        <v>0.393528640139921</v>
      </c>
      <c r="M104" s="53">
        <f>ROUND(L104,1)-ROUND(L92,1)</f>
        <v>-0.4</v>
      </c>
      <c r="N104" s="306">
        <v>1.29226040793518</v>
      </c>
      <c r="O104" s="290">
        <f>ROUND(N104,1)-ROUND(N92,1)</f>
        <v>0.30000000000000004</v>
      </c>
      <c r="P104" s="304">
        <v>0.245131417676699</v>
      </c>
      <c r="Q104" s="53">
        <f>ROUND(P104,1)-ROUND(P92,1)</f>
        <v>-0.49999999999999994</v>
      </c>
      <c r="R104" s="305">
        <v>1.24340617935192</v>
      </c>
      <c r="S104" s="53">
        <f>ROUND(R104,1)-ROUND(R92,1)</f>
        <v>-0.5</v>
      </c>
      <c r="T104" s="306">
        <v>0.970674124953729</v>
      </c>
      <c r="U104" s="290">
        <f>ROUND(T104,1)-ROUND(T92,1)</f>
        <v>0</v>
      </c>
    </row>
    <row r="105" spans="1:21" s="1" customFormat="1" ht="16.5" customHeight="1" thickBot="1" thickTop="1">
      <c r="A105" s="313" t="s">
        <v>278</v>
      </c>
      <c r="B105" s="314">
        <v>1.26728110599078</v>
      </c>
      <c r="C105" s="149">
        <f t="shared" si="29"/>
        <v>0.6000000000000001</v>
      </c>
      <c r="D105" s="315">
        <v>1.4859437751004</v>
      </c>
      <c r="E105" s="149">
        <f>ROUND(D105,1)-ROUND(D93,1)</f>
        <v>0.6</v>
      </c>
      <c r="F105" s="315">
        <v>2.79870828848224</v>
      </c>
      <c r="G105" s="149">
        <f>ROUND(F105,1)-ROUND(F93,1)</f>
        <v>1.9</v>
      </c>
      <c r="H105" s="315">
        <v>1.16708811515269</v>
      </c>
      <c r="I105" s="149">
        <f>ROUND(H105,1)-ROUND(H93,1)</f>
        <v>0</v>
      </c>
      <c r="J105" s="315">
        <v>0.941176470588235</v>
      </c>
      <c r="K105" s="149">
        <f>ROUND(J105,1)-ROUND(J93,1)</f>
        <v>0.5</v>
      </c>
      <c r="L105" s="315">
        <v>0.387931034482759</v>
      </c>
      <c r="M105" s="149">
        <f>ROUND(L105,1)-ROUND(L93,1)</f>
        <v>0.2</v>
      </c>
      <c r="N105" s="316">
        <v>1.20302985296302</v>
      </c>
      <c r="O105" s="317">
        <f>ROUND(N105,1)-ROUND(N93,1)</f>
        <v>0.3999999999999999</v>
      </c>
      <c r="P105" s="314">
        <v>0.168232160381326</v>
      </c>
      <c r="Q105" s="149">
        <f>ROUND(P105,1)-ROUND(P93,1)</f>
        <v>-0.6000000000000001</v>
      </c>
      <c r="R105" s="315">
        <v>1.07927056196502</v>
      </c>
      <c r="S105" s="149">
        <f>ROUND(R105,1)-ROUND(R93,1)</f>
        <v>-0.7999999999999998</v>
      </c>
      <c r="T105" s="316">
        <v>0.871768444558962</v>
      </c>
      <c r="U105" s="317">
        <f>ROUND(T105,1)-ROUND(T93,1)</f>
        <v>0</v>
      </c>
    </row>
    <row r="106" spans="1:21" s="1" customFormat="1" ht="16.5" customHeight="1" thickTop="1">
      <c r="A106" s="318" t="s">
        <v>279</v>
      </c>
      <c r="B106" s="319">
        <v>1.01311084624553</v>
      </c>
      <c r="C106" s="320">
        <v>0.30000000000000004</v>
      </c>
      <c r="D106" s="321">
        <v>0.133037694013304</v>
      </c>
      <c r="E106" s="320">
        <v>0.2</v>
      </c>
      <c r="F106" s="321">
        <v>0.432525951557093</v>
      </c>
      <c r="G106" s="320">
        <v>0.5</v>
      </c>
      <c r="H106" s="321">
        <v>2.16010165184244</v>
      </c>
      <c r="I106" s="320">
        <v>1.9000000000000001</v>
      </c>
      <c r="J106" s="321">
        <v>0.953678474114441</v>
      </c>
      <c r="K106" s="320">
        <v>1.1</v>
      </c>
      <c r="L106" s="321">
        <v>6.49978041282389</v>
      </c>
      <c r="M106" s="320">
        <v>6.3</v>
      </c>
      <c r="N106" s="322">
        <v>2.19934487599438</v>
      </c>
      <c r="O106" s="323">
        <v>2</v>
      </c>
      <c r="P106" s="319">
        <v>0.960627790556082</v>
      </c>
      <c r="Q106" s="320">
        <v>0.30000000000000004</v>
      </c>
      <c r="R106" s="321">
        <v>1.91905094207955</v>
      </c>
      <c r="S106" s="320">
        <v>0.7</v>
      </c>
      <c r="T106" s="322">
        <v>1.76784089431951</v>
      </c>
      <c r="U106" s="323">
        <v>1.4</v>
      </c>
    </row>
    <row r="107" spans="1:21" s="1" customFormat="1" ht="16.5" customHeight="1">
      <c r="A107" s="257" t="s">
        <v>299</v>
      </c>
      <c r="B107" s="133">
        <v>0.722733245729304</v>
      </c>
      <c r="C107" s="54">
        <v>0</v>
      </c>
      <c r="D107" s="59">
        <v>-0.19739439399921</v>
      </c>
      <c r="E107" s="54">
        <v>-0.1</v>
      </c>
      <c r="F107" s="59">
        <v>-0.38572806171649</v>
      </c>
      <c r="G107" s="54">
        <v>-0.30000000000000004</v>
      </c>
      <c r="H107" s="59">
        <v>0.308698020700926</v>
      </c>
      <c r="I107" s="54">
        <v>0</v>
      </c>
      <c r="J107" s="59">
        <v>1.11627906976744</v>
      </c>
      <c r="K107" s="54">
        <v>1.2000000000000002</v>
      </c>
      <c r="L107" s="59">
        <v>8.04821150855365</v>
      </c>
      <c r="M107" s="54">
        <v>7.8</v>
      </c>
      <c r="N107" s="147">
        <v>1.67064439140811</v>
      </c>
      <c r="O107" s="148">
        <v>1.5</v>
      </c>
      <c r="P107" s="133">
        <v>0</v>
      </c>
      <c r="Q107" s="54">
        <v>-0.7</v>
      </c>
      <c r="R107" s="59">
        <v>1.23537061118336</v>
      </c>
      <c r="S107" s="54">
        <v>0</v>
      </c>
      <c r="T107" s="147">
        <v>1.13202903900578</v>
      </c>
      <c r="U107" s="148">
        <v>0.7000000000000001</v>
      </c>
    </row>
    <row r="108" spans="1:22" s="233" customFormat="1" ht="16.5" customHeight="1">
      <c r="A108" s="257" t="s">
        <v>281</v>
      </c>
      <c r="B108" s="133">
        <v>0.936123348017621</v>
      </c>
      <c r="C108" s="54">
        <v>0.30000000000000004</v>
      </c>
      <c r="D108" s="59">
        <v>-0.182592818015825</v>
      </c>
      <c r="E108" s="54">
        <v>-0.1</v>
      </c>
      <c r="F108" s="59">
        <v>-0.244498777506112</v>
      </c>
      <c r="G108" s="54">
        <v>-0.7</v>
      </c>
      <c r="H108" s="59">
        <v>0.387878787878788</v>
      </c>
      <c r="I108" s="54">
        <v>0.10000000000000003</v>
      </c>
      <c r="J108" s="59">
        <v>-1</v>
      </c>
      <c r="K108" s="54">
        <v>-1.5</v>
      </c>
      <c r="L108" s="59">
        <v>6.01761252446184</v>
      </c>
      <c r="M108" s="54">
        <v>5.7</v>
      </c>
      <c r="N108" s="147">
        <v>1.25154239379517</v>
      </c>
      <c r="O108" s="148">
        <v>1</v>
      </c>
      <c r="P108" s="133">
        <v>0.384553757410671</v>
      </c>
      <c r="Q108" s="54">
        <v>-0.29999999999999993</v>
      </c>
      <c r="R108" s="59">
        <v>1.2289225492998</v>
      </c>
      <c r="S108" s="54">
        <v>0.09999999999999987</v>
      </c>
      <c r="T108" s="147">
        <v>0.991178981314616</v>
      </c>
      <c r="U108" s="148">
        <v>0.5</v>
      </c>
      <c r="V108" s="1"/>
    </row>
    <row r="109" spans="1:21" s="1" customFormat="1" ht="16.5" customHeight="1">
      <c r="A109" s="257" t="s">
        <v>301</v>
      </c>
      <c r="B109" s="133">
        <v>0.576923076923077</v>
      </c>
      <c r="C109" s="54">
        <v>-0.20000000000000007</v>
      </c>
      <c r="D109" s="59">
        <v>0.91264667535854</v>
      </c>
      <c r="E109" s="54">
        <v>0.20000000000000007</v>
      </c>
      <c r="F109" s="59">
        <v>-1.54043645699615</v>
      </c>
      <c r="G109" s="54">
        <v>-1.6</v>
      </c>
      <c r="H109" s="59">
        <v>0.341380151182638</v>
      </c>
      <c r="I109" s="54">
        <v>0.3</v>
      </c>
      <c r="J109" s="59">
        <v>0</v>
      </c>
      <c r="K109" s="54">
        <v>0.1</v>
      </c>
      <c r="L109" s="59">
        <v>4.73744292237443</v>
      </c>
      <c r="M109" s="54">
        <v>5</v>
      </c>
      <c r="N109" s="147">
        <v>1.01527324092875</v>
      </c>
      <c r="O109" s="148">
        <v>0.8</v>
      </c>
      <c r="P109" s="133">
        <v>0.355344980752147</v>
      </c>
      <c r="Q109" s="54">
        <v>0</v>
      </c>
      <c r="R109" s="59">
        <v>1.56482861400894</v>
      </c>
      <c r="S109" s="54">
        <v>0.7000000000000001</v>
      </c>
      <c r="T109" s="147">
        <v>0.871659041656634</v>
      </c>
      <c r="U109" s="148">
        <v>0.6000000000000001</v>
      </c>
    </row>
    <row r="110" spans="1:22" s="14" customFormat="1" ht="16.5" customHeight="1">
      <c r="A110" s="257" t="s">
        <v>302</v>
      </c>
      <c r="B110" s="133">
        <v>0.53134962805526</v>
      </c>
      <c r="C110" s="54">
        <v>-0.7</v>
      </c>
      <c r="D110" s="59">
        <v>1.84569952011812</v>
      </c>
      <c r="E110" s="54">
        <v>2</v>
      </c>
      <c r="F110" s="59">
        <v>1.48777895855473</v>
      </c>
      <c r="G110" s="54">
        <v>1.9</v>
      </c>
      <c r="H110" s="59">
        <v>1.07850514171056</v>
      </c>
      <c r="I110" s="54">
        <v>2.7</v>
      </c>
      <c r="J110" s="59">
        <v>1.98830409356725</v>
      </c>
      <c r="K110" s="54">
        <v>1.9</v>
      </c>
      <c r="L110" s="59">
        <v>6.12991765782251</v>
      </c>
      <c r="M110" s="54">
        <v>6.3999999999999995</v>
      </c>
      <c r="N110" s="147">
        <v>1.87949477246631</v>
      </c>
      <c r="O110" s="148">
        <v>2.4</v>
      </c>
      <c r="P110" s="133">
        <v>0.169157034113335</v>
      </c>
      <c r="Q110" s="54">
        <v>0</v>
      </c>
      <c r="R110" s="59">
        <v>0.580495356037152</v>
      </c>
      <c r="S110" s="54">
        <v>1</v>
      </c>
      <c r="T110" s="147">
        <v>1.28884652049571</v>
      </c>
      <c r="U110" s="148">
        <v>1.6</v>
      </c>
      <c r="V110" s="1"/>
    </row>
    <row r="111" spans="1:21" s="1" customFormat="1" ht="16.5" customHeight="1">
      <c r="A111" s="257" t="s">
        <v>303</v>
      </c>
      <c r="B111" s="133">
        <v>0</v>
      </c>
      <c r="C111" s="54">
        <v>-0.2</v>
      </c>
      <c r="D111" s="59">
        <v>2.69145394006659</v>
      </c>
      <c r="E111" s="54">
        <v>2.4000000000000004</v>
      </c>
      <c r="F111" s="59">
        <v>0.369458128078818</v>
      </c>
      <c r="G111" s="54">
        <v>0.6000000000000001</v>
      </c>
      <c r="H111" s="59">
        <v>1.19932837610938</v>
      </c>
      <c r="I111" s="54">
        <v>1.2</v>
      </c>
      <c r="J111" s="59">
        <v>0.96969696969697</v>
      </c>
      <c r="K111" s="54">
        <v>1.7</v>
      </c>
      <c r="L111" s="59">
        <v>1.95891065456283</v>
      </c>
      <c r="M111" s="54">
        <v>2.5</v>
      </c>
      <c r="N111" s="147">
        <v>1.37147126314104</v>
      </c>
      <c r="O111" s="148">
        <v>1.4</v>
      </c>
      <c r="P111" s="133">
        <v>0.13801756587202</v>
      </c>
      <c r="Q111" s="54">
        <v>0.30000000000000004</v>
      </c>
      <c r="R111" s="59">
        <v>1.16845180136319</v>
      </c>
      <c r="S111" s="54">
        <v>1.5</v>
      </c>
      <c r="T111" s="147">
        <v>1.0204766700235</v>
      </c>
      <c r="U111" s="148">
        <v>1.1</v>
      </c>
    </row>
    <row r="112" spans="1:21" s="1" customFormat="1" ht="16.5" customHeight="1">
      <c r="A112" s="257" t="s">
        <v>304</v>
      </c>
      <c r="B112" s="133">
        <v>0.347912524850895</v>
      </c>
      <c r="C112" s="54">
        <v>-0.39999999999999997</v>
      </c>
      <c r="D112" s="59">
        <v>1.72413793103448</v>
      </c>
      <c r="E112" s="54">
        <v>-0.40000000000000013</v>
      </c>
      <c r="F112" s="59">
        <v>2.81214848143982</v>
      </c>
      <c r="G112" s="54">
        <v>2.6999999999999997</v>
      </c>
      <c r="H112" s="59">
        <v>0.835972134262191</v>
      </c>
      <c r="I112" s="54">
        <v>1</v>
      </c>
      <c r="J112" s="59">
        <v>0.0886524822695035</v>
      </c>
      <c r="K112" s="54">
        <v>-0.7000000000000001</v>
      </c>
      <c r="L112" s="59">
        <v>1.95958358848745</v>
      </c>
      <c r="M112" s="54">
        <v>2.4</v>
      </c>
      <c r="N112" s="147">
        <v>1.17213663764233</v>
      </c>
      <c r="O112" s="148">
        <v>0.7999999999999999</v>
      </c>
      <c r="P112" s="133">
        <v>0.14437590234939</v>
      </c>
      <c r="Q112" s="54">
        <v>0.1</v>
      </c>
      <c r="R112" s="59">
        <v>1.3265306122449</v>
      </c>
      <c r="S112" s="54">
        <v>1.6</v>
      </c>
      <c r="T112" s="147">
        <v>0.913081650570676</v>
      </c>
      <c r="U112" s="148">
        <v>0.7</v>
      </c>
    </row>
    <row r="113" spans="1:21" s="1" customFormat="1" ht="16.5" customHeight="1">
      <c r="A113" s="257" t="s">
        <v>305</v>
      </c>
      <c r="B113" s="133">
        <v>0.893921334922527</v>
      </c>
      <c r="C113" s="54">
        <v>1</v>
      </c>
      <c r="D113" s="59">
        <v>4.11970462495142</v>
      </c>
      <c r="E113" s="54">
        <v>5.1</v>
      </c>
      <c r="F113" s="59">
        <v>1.71052631578947</v>
      </c>
      <c r="G113" s="54">
        <v>2.2</v>
      </c>
      <c r="H113" s="59">
        <v>1.18730312575721</v>
      </c>
      <c r="I113" s="54">
        <v>0.8999999999999999</v>
      </c>
      <c r="J113" s="59">
        <v>0.844390832328106</v>
      </c>
      <c r="K113" s="54">
        <v>0.20000000000000007</v>
      </c>
      <c r="L113" s="59">
        <v>1.11671469740634</v>
      </c>
      <c r="M113" s="54">
        <v>1.1</v>
      </c>
      <c r="N113" s="147">
        <v>1.6004742145821</v>
      </c>
      <c r="O113" s="148">
        <v>1.7000000000000002</v>
      </c>
      <c r="P113" s="133">
        <v>0.375260597637248</v>
      </c>
      <c r="Q113" s="54">
        <v>0.2</v>
      </c>
      <c r="R113" s="59">
        <v>-0.28</v>
      </c>
      <c r="S113" s="54">
        <v>-0.19999999999999998</v>
      </c>
      <c r="T113" s="147">
        <v>1.09166196122718</v>
      </c>
      <c r="U113" s="148">
        <v>1.1</v>
      </c>
    </row>
    <row r="114" spans="1:21" s="1" customFormat="1" ht="16.5" customHeight="1">
      <c r="A114" s="257" t="s">
        <v>306</v>
      </c>
      <c r="B114" s="133">
        <v>2.20820189274448</v>
      </c>
      <c r="C114" s="54">
        <v>0.30000000000000027</v>
      </c>
      <c r="D114" s="59">
        <v>3.93986521513738</v>
      </c>
      <c r="E114" s="54">
        <v>3.6</v>
      </c>
      <c r="F114" s="59">
        <v>6.36363636363636</v>
      </c>
      <c r="G114" s="54">
        <v>4.7</v>
      </c>
      <c r="H114" s="59">
        <v>0.912131346913956</v>
      </c>
      <c r="I114" s="54">
        <v>0.5</v>
      </c>
      <c r="J114" s="59">
        <v>1.314459049545</v>
      </c>
      <c r="K114" s="54">
        <v>-0.5</v>
      </c>
      <c r="L114" s="59">
        <v>2.17973231357553</v>
      </c>
      <c r="M114" s="54">
        <v>2</v>
      </c>
      <c r="N114" s="147">
        <v>2.23192915270464</v>
      </c>
      <c r="O114" s="148">
        <v>1.4000000000000001</v>
      </c>
      <c r="P114" s="133">
        <v>0.65836553599542</v>
      </c>
      <c r="Q114" s="54">
        <v>0.39999999999999997</v>
      </c>
      <c r="R114" s="59">
        <v>0.515796260477112</v>
      </c>
      <c r="S114" s="54">
        <v>-0.19999999999999996</v>
      </c>
      <c r="T114" s="147">
        <v>1.62307376590426</v>
      </c>
      <c r="U114" s="148">
        <v>1</v>
      </c>
    </row>
    <row r="115" spans="1:21" s="1" customFormat="1" ht="16.5" customHeight="1">
      <c r="A115" s="257" t="s">
        <v>307</v>
      </c>
      <c r="B115" s="133">
        <v>2.1379980563654</v>
      </c>
      <c r="C115" s="54">
        <v>-0.3999999999999999</v>
      </c>
      <c r="D115" s="59">
        <v>5.18638573743922</v>
      </c>
      <c r="E115" s="54">
        <v>3</v>
      </c>
      <c r="F115" s="59">
        <v>4.09731113956466</v>
      </c>
      <c r="G115" s="54">
        <v>2.6999999999999997</v>
      </c>
      <c r="H115" s="59">
        <v>0.971322849213691</v>
      </c>
      <c r="I115" s="54">
        <v>0.19999999999999996</v>
      </c>
      <c r="J115" s="59">
        <v>2.21843003412969</v>
      </c>
      <c r="K115" s="54">
        <v>1.9000000000000001</v>
      </c>
      <c r="L115" s="59">
        <v>2.57412838057999</v>
      </c>
      <c r="M115" s="54">
        <v>1.6</v>
      </c>
      <c r="N115" s="147">
        <v>2.52490155200371</v>
      </c>
      <c r="O115" s="148">
        <v>1.2</v>
      </c>
      <c r="P115" s="133">
        <v>0.387856092015514</v>
      </c>
      <c r="Q115" s="54">
        <v>0.10000000000000003</v>
      </c>
      <c r="R115" s="59">
        <v>0.705467372134039</v>
      </c>
      <c r="S115" s="54">
        <v>-0.10000000000000009</v>
      </c>
      <c r="T115" s="147">
        <v>1.75852066715011</v>
      </c>
      <c r="U115" s="148">
        <v>0.8</v>
      </c>
    </row>
    <row r="116" spans="1:21" s="1" customFormat="1" ht="16.5" customHeight="1" thickBot="1">
      <c r="A116" s="303" t="s">
        <v>308</v>
      </c>
      <c r="B116" s="304">
        <v>2.25400953619419</v>
      </c>
      <c r="C116" s="53">
        <v>1.1999999999999997</v>
      </c>
      <c r="D116" s="305">
        <v>3.43951985226223</v>
      </c>
      <c r="E116" s="53">
        <v>0.6000000000000001</v>
      </c>
      <c r="F116" s="305">
        <v>1.53677277716795</v>
      </c>
      <c r="G116" s="53">
        <v>-0.7999999999999998</v>
      </c>
      <c r="H116" s="305">
        <v>0.954580446497306</v>
      </c>
      <c r="I116" s="53">
        <v>0.09999999999999998</v>
      </c>
      <c r="J116" s="305">
        <v>2.05415499533147</v>
      </c>
      <c r="K116" s="53">
        <v>1.3</v>
      </c>
      <c r="L116" s="305">
        <v>1.35658914728682</v>
      </c>
      <c r="M116" s="53">
        <v>0.9999999999999999</v>
      </c>
      <c r="N116" s="306">
        <v>1.87239182956293</v>
      </c>
      <c r="O116" s="290">
        <v>0.5999999999999999</v>
      </c>
      <c r="P116" s="304">
        <v>0.637274027831968</v>
      </c>
      <c r="Q116" s="53">
        <v>0.39999999999999997</v>
      </c>
      <c r="R116" s="305">
        <v>0.866377874041986</v>
      </c>
      <c r="S116" s="53">
        <v>-0.29999999999999993</v>
      </c>
      <c r="T116" s="306">
        <v>1.43934675800983</v>
      </c>
      <c r="U116" s="290">
        <v>0.3999999999999999</v>
      </c>
    </row>
    <row r="117" spans="1:21" s="1" customFormat="1" ht="16.5" customHeight="1" thickBot="1" thickTop="1">
      <c r="A117" s="313" t="s">
        <v>309</v>
      </c>
      <c r="B117" s="314">
        <f>'地域別表'!N9</f>
        <v>1.98300283286119</v>
      </c>
      <c r="C117" s="149">
        <f>ROUND(B117,1)-ROUND(B105,1)</f>
        <v>0.7</v>
      </c>
      <c r="D117" s="315">
        <f>'地域別表'!N13</f>
        <v>2.88888888888889</v>
      </c>
      <c r="E117" s="149">
        <f>ROUND(D117,1)-ROUND(D105,1)</f>
        <v>1.4</v>
      </c>
      <c r="F117" s="315">
        <f>'地域別表'!N17</f>
        <v>3.23660714285714</v>
      </c>
      <c r="G117" s="149">
        <f>ROUND(F117,1)-ROUND(F105,1)</f>
        <v>0.40000000000000036</v>
      </c>
      <c r="H117" s="315">
        <f>'地域別表'!N21</f>
        <v>1.29440925364913</v>
      </c>
      <c r="I117" s="149">
        <f>ROUND(H117,1)-ROUND(H105,1)</f>
        <v>0.10000000000000009</v>
      </c>
      <c r="J117" s="315">
        <f>'地域別表'!N25</f>
        <v>1.21739130434783</v>
      </c>
      <c r="K117" s="149">
        <f>ROUND(J117,1)-ROUND(J105,1)</f>
        <v>0.29999999999999993</v>
      </c>
      <c r="L117" s="315">
        <f>'地域別表'!N29</f>
        <v>0.62962962962963</v>
      </c>
      <c r="M117" s="149">
        <f>ROUND(L117,1)-ROUND(L105,1)</f>
        <v>0.19999999999999996</v>
      </c>
      <c r="N117" s="316">
        <f>'地域別表'!N33</f>
        <v>1.69242920004513</v>
      </c>
      <c r="O117" s="317">
        <f>ROUND(N117,1)-ROUND(N105,1)</f>
        <v>0.5</v>
      </c>
      <c r="P117" s="314">
        <f>'地域別表'!N37</f>
        <v>0.686237133053755</v>
      </c>
      <c r="Q117" s="149">
        <f>ROUND(P117,1)-ROUND(P105,1)</f>
        <v>0.49999999999999994</v>
      </c>
      <c r="R117" s="315">
        <f>'地域別表'!N41</f>
        <v>0.746547219111609</v>
      </c>
      <c r="S117" s="149">
        <f>ROUND(R117,1)-ROUND(R105,1)</f>
        <v>-0.40000000000000013</v>
      </c>
      <c r="T117" s="316">
        <f>'地域別表'!N45</f>
        <v>1.32277003607555</v>
      </c>
      <c r="U117" s="317">
        <f>ROUND(T117,1)-ROUND(T105,1)</f>
        <v>0.4</v>
      </c>
    </row>
    <row r="118" spans="1:21" s="1" customFormat="1" ht="16.5" customHeight="1" hidden="1">
      <c r="A118" s="307" t="s">
        <v>310</v>
      </c>
      <c r="B118" s="308"/>
      <c r="C118" s="309"/>
      <c r="D118" s="310"/>
      <c r="E118" s="309"/>
      <c r="F118" s="310"/>
      <c r="G118" s="309"/>
      <c r="H118" s="310"/>
      <c r="I118" s="309"/>
      <c r="J118" s="310"/>
      <c r="K118" s="309"/>
      <c r="L118" s="310"/>
      <c r="M118" s="309"/>
      <c r="N118" s="311"/>
      <c r="O118" s="312"/>
      <c r="P118" s="308"/>
      <c r="Q118" s="309"/>
      <c r="R118" s="310"/>
      <c r="S118" s="309"/>
      <c r="T118" s="311"/>
      <c r="U118" s="312"/>
    </row>
    <row r="119" spans="1:21" s="1" customFormat="1" ht="16.5" customHeight="1" hidden="1">
      <c r="A119" s="297" t="s">
        <v>311</v>
      </c>
      <c r="B119" s="298"/>
      <c r="C119" s="299"/>
      <c r="D119" s="300"/>
      <c r="E119" s="299"/>
      <c r="F119" s="300"/>
      <c r="G119" s="299"/>
      <c r="H119" s="300"/>
      <c r="I119" s="299"/>
      <c r="J119" s="300"/>
      <c r="K119" s="299"/>
      <c r="L119" s="300"/>
      <c r="M119" s="299"/>
      <c r="N119" s="301"/>
      <c r="O119" s="302"/>
      <c r="P119" s="298"/>
      <c r="Q119" s="299"/>
      <c r="R119" s="300"/>
      <c r="S119" s="299"/>
      <c r="T119" s="301"/>
      <c r="U119" s="302"/>
    </row>
    <row r="120" spans="1:21" s="233" customFormat="1" ht="16.5" customHeight="1" hidden="1">
      <c r="A120" s="297" t="s">
        <v>300</v>
      </c>
      <c r="B120" s="298"/>
      <c r="C120" s="299"/>
      <c r="D120" s="300"/>
      <c r="E120" s="299"/>
      <c r="F120" s="300"/>
      <c r="G120" s="299"/>
      <c r="H120" s="300"/>
      <c r="I120" s="299"/>
      <c r="J120" s="300"/>
      <c r="K120" s="299"/>
      <c r="L120" s="300"/>
      <c r="M120" s="299"/>
      <c r="N120" s="301"/>
      <c r="O120" s="302"/>
      <c r="P120" s="298"/>
      <c r="Q120" s="299"/>
      <c r="R120" s="300"/>
      <c r="S120" s="299"/>
      <c r="T120" s="301"/>
      <c r="U120" s="302"/>
    </row>
    <row r="121" spans="1:21" s="1" customFormat="1" ht="16.5" customHeight="1" hidden="1">
      <c r="A121" s="297" t="s">
        <v>301</v>
      </c>
      <c r="B121" s="298"/>
      <c r="C121" s="299"/>
      <c r="D121" s="300"/>
      <c r="E121" s="299"/>
      <c r="F121" s="300"/>
      <c r="G121" s="299"/>
      <c r="H121" s="300"/>
      <c r="I121" s="299"/>
      <c r="J121" s="300"/>
      <c r="K121" s="299"/>
      <c r="L121" s="300"/>
      <c r="M121" s="299"/>
      <c r="N121" s="301"/>
      <c r="O121" s="302"/>
      <c r="P121" s="298"/>
      <c r="Q121" s="299"/>
      <c r="R121" s="300"/>
      <c r="S121" s="299"/>
      <c r="T121" s="301"/>
      <c r="U121" s="302"/>
    </row>
    <row r="122" spans="1:21" s="14" customFormat="1" ht="16.5" customHeight="1" hidden="1">
      <c r="A122" s="297" t="s">
        <v>302</v>
      </c>
      <c r="B122" s="298"/>
      <c r="C122" s="299"/>
      <c r="D122" s="300"/>
      <c r="E122" s="299"/>
      <c r="F122" s="300"/>
      <c r="G122" s="299"/>
      <c r="H122" s="300"/>
      <c r="I122" s="299"/>
      <c r="J122" s="300"/>
      <c r="K122" s="299"/>
      <c r="L122" s="300"/>
      <c r="M122" s="299"/>
      <c r="N122" s="301"/>
      <c r="O122" s="302"/>
      <c r="P122" s="298"/>
      <c r="Q122" s="299"/>
      <c r="R122" s="300"/>
      <c r="S122" s="299"/>
      <c r="T122" s="301"/>
      <c r="U122" s="302"/>
    </row>
    <row r="123" spans="1:21" s="1" customFormat="1" ht="16.5" customHeight="1" hidden="1">
      <c r="A123" s="297" t="s">
        <v>303</v>
      </c>
      <c r="B123" s="298"/>
      <c r="C123" s="299"/>
      <c r="D123" s="300"/>
      <c r="E123" s="299"/>
      <c r="F123" s="300"/>
      <c r="G123" s="299"/>
      <c r="H123" s="300"/>
      <c r="I123" s="299"/>
      <c r="J123" s="300"/>
      <c r="K123" s="299"/>
      <c r="L123" s="300"/>
      <c r="M123" s="299"/>
      <c r="N123" s="301"/>
      <c r="O123" s="302"/>
      <c r="P123" s="298"/>
      <c r="Q123" s="299"/>
      <c r="R123" s="300"/>
      <c r="S123" s="299"/>
      <c r="T123" s="301"/>
      <c r="U123" s="302"/>
    </row>
    <row r="124" spans="1:21" s="1" customFormat="1" ht="16.5" customHeight="1" hidden="1">
      <c r="A124" s="297" t="s">
        <v>304</v>
      </c>
      <c r="B124" s="298"/>
      <c r="C124" s="299"/>
      <c r="D124" s="300"/>
      <c r="E124" s="299"/>
      <c r="F124" s="300"/>
      <c r="G124" s="299"/>
      <c r="H124" s="300"/>
      <c r="I124" s="299"/>
      <c r="J124" s="300"/>
      <c r="K124" s="299"/>
      <c r="L124" s="300"/>
      <c r="M124" s="299"/>
      <c r="N124" s="301"/>
      <c r="O124" s="302"/>
      <c r="P124" s="298"/>
      <c r="Q124" s="299"/>
      <c r="R124" s="300"/>
      <c r="S124" s="299"/>
      <c r="T124" s="301"/>
      <c r="U124" s="302"/>
    </row>
    <row r="125" spans="1:21" s="1" customFormat="1" ht="16.5" customHeight="1" hidden="1">
      <c r="A125" s="297" t="s">
        <v>305</v>
      </c>
      <c r="B125" s="298"/>
      <c r="C125" s="299"/>
      <c r="D125" s="300"/>
      <c r="E125" s="299"/>
      <c r="F125" s="300"/>
      <c r="G125" s="299"/>
      <c r="H125" s="300"/>
      <c r="I125" s="299"/>
      <c r="J125" s="300"/>
      <c r="K125" s="299"/>
      <c r="L125" s="300"/>
      <c r="M125" s="299"/>
      <c r="N125" s="301"/>
      <c r="O125" s="302"/>
      <c r="P125" s="298"/>
      <c r="Q125" s="299"/>
      <c r="R125" s="300"/>
      <c r="S125" s="299"/>
      <c r="T125" s="301"/>
      <c r="U125" s="302"/>
    </row>
    <row r="126" spans="1:21" s="1" customFormat="1" ht="16.5" customHeight="1" hidden="1">
      <c r="A126" s="297" t="s">
        <v>306</v>
      </c>
      <c r="B126" s="298"/>
      <c r="C126" s="299"/>
      <c r="D126" s="300"/>
      <c r="E126" s="299"/>
      <c r="F126" s="300"/>
      <c r="G126" s="299"/>
      <c r="H126" s="300"/>
      <c r="I126" s="299"/>
      <c r="J126" s="300"/>
      <c r="K126" s="299"/>
      <c r="L126" s="300"/>
      <c r="M126" s="299"/>
      <c r="N126" s="301"/>
      <c r="O126" s="302"/>
      <c r="P126" s="298"/>
      <c r="Q126" s="299"/>
      <c r="R126" s="300"/>
      <c r="S126" s="299"/>
      <c r="T126" s="301"/>
      <c r="U126" s="302"/>
    </row>
    <row r="127" spans="1:21" s="1" customFormat="1" ht="16.5" customHeight="1" hidden="1">
      <c r="A127" s="297" t="s">
        <v>307</v>
      </c>
      <c r="B127" s="298"/>
      <c r="C127" s="299"/>
      <c r="D127" s="300"/>
      <c r="E127" s="299"/>
      <c r="F127" s="300"/>
      <c r="G127" s="299"/>
      <c r="H127" s="300"/>
      <c r="I127" s="299"/>
      <c r="J127" s="300"/>
      <c r="K127" s="299"/>
      <c r="L127" s="300"/>
      <c r="M127" s="299"/>
      <c r="N127" s="301"/>
      <c r="O127" s="302"/>
      <c r="P127" s="298"/>
      <c r="Q127" s="299"/>
      <c r="R127" s="300"/>
      <c r="S127" s="299"/>
      <c r="T127" s="301"/>
      <c r="U127" s="302"/>
    </row>
    <row r="128" spans="1:21" s="1" customFormat="1" ht="16.5" customHeight="1" hidden="1">
      <c r="A128" s="297" t="s">
        <v>308</v>
      </c>
      <c r="B128" s="298"/>
      <c r="C128" s="299"/>
      <c r="D128" s="300"/>
      <c r="E128" s="299"/>
      <c r="F128" s="300"/>
      <c r="G128" s="299"/>
      <c r="H128" s="300"/>
      <c r="I128" s="299"/>
      <c r="J128" s="300"/>
      <c r="K128" s="299"/>
      <c r="L128" s="300"/>
      <c r="M128" s="299"/>
      <c r="N128" s="301"/>
      <c r="O128" s="302"/>
      <c r="P128" s="298"/>
      <c r="Q128" s="299"/>
      <c r="R128" s="300"/>
      <c r="S128" s="299"/>
      <c r="T128" s="301"/>
      <c r="U128" s="302"/>
    </row>
    <row r="129" spans="1:21" s="1" customFormat="1" ht="16.5" customHeight="1" hidden="1">
      <c r="A129" s="297" t="s">
        <v>309</v>
      </c>
      <c r="B129" s="298"/>
      <c r="C129" s="299"/>
      <c r="D129" s="300"/>
      <c r="E129" s="299"/>
      <c r="F129" s="300"/>
      <c r="G129" s="299"/>
      <c r="H129" s="300"/>
      <c r="I129" s="299"/>
      <c r="J129" s="300"/>
      <c r="K129" s="299"/>
      <c r="L129" s="300"/>
      <c r="M129" s="299"/>
      <c r="N129" s="301"/>
      <c r="O129" s="302"/>
      <c r="P129" s="298"/>
      <c r="Q129" s="299"/>
      <c r="R129" s="300"/>
      <c r="S129" s="299"/>
      <c r="T129" s="301"/>
      <c r="U129" s="302"/>
    </row>
    <row r="130" spans="1:21" s="1" customFormat="1" ht="16.5" customHeight="1" hidden="1">
      <c r="A130" s="297" t="s">
        <v>310</v>
      </c>
      <c r="B130" s="298"/>
      <c r="C130" s="299"/>
      <c r="D130" s="300"/>
      <c r="E130" s="299"/>
      <c r="F130" s="300"/>
      <c r="G130" s="299"/>
      <c r="H130" s="300"/>
      <c r="I130" s="299"/>
      <c r="J130" s="300"/>
      <c r="K130" s="299"/>
      <c r="L130" s="300"/>
      <c r="M130" s="299"/>
      <c r="N130" s="301"/>
      <c r="O130" s="302"/>
      <c r="P130" s="298"/>
      <c r="Q130" s="299"/>
      <c r="R130" s="300"/>
      <c r="S130" s="299"/>
      <c r="T130" s="301"/>
      <c r="U130" s="302"/>
    </row>
    <row r="131" spans="1:21" s="1" customFormat="1" ht="16.5" customHeight="1" hidden="1">
      <c r="A131" s="297" t="s">
        <v>312</v>
      </c>
      <c r="B131" s="298"/>
      <c r="C131" s="299"/>
      <c r="D131" s="300"/>
      <c r="E131" s="299"/>
      <c r="F131" s="300"/>
      <c r="G131" s="299"/>
      <c r="H131" s="300"/>
      <c r="I131" s="299"/>
      <c r="J131" s="300"/>
      <c r="K131" s="299"/>
      <c r="L131" s="300"/>
      <c r="M131" s="299"/>
      <c r="N131" s="301"/>
      <c r="O131" s="302"/>
      <c r="P131" s="298"/>
      <c r="Q131" s="299"/>
      <c r="R131" s="300"/>
      <c r="S131" s="299"/>
      <c r="T131" s="301"/>
      <c r="U131" s="302"/>
    </row>
    <row r="132" spans="1:21" s="233" customFormat="1" ht="16.5" customHeight="1" hidden="1">
      <c r="A132" s="297" t="s">
        <v>300</v>
      </c>
      <c r="B132" s="298"/>
      <c r="C132" s="299"/>
      <c r="D132" s="300"/>
      <c r="E132" s="299"/>
      <c r="F132" s="300"/>
      <c r="G132" s="299"/>
      <c r="H132" s="300"/>
      <c r="I132" s="299"/>
      <c r="J132" s="300"/>
      <c r="K132" s="299"/>
      <c r="L132" s="300"/>
      <c r="M132" s="299"/>
      <c r="N132" s="301"/>
      <c r="O132" s="302"/>
      <c r="P132" s="298"/>
      <c r="Q132" s="299"/>
      <c r="R132" s="300"/>
      <c r="S132" s="299"/>
      <c r="T132" s="301"/>
      <c r="U132" s="302"/>
    </row>
    <row r="133" spans="1:21" s="1" customFormat="1" ht="16.5" customHeight="1" hidden="1">
      <c r="A133" s="297" t="s">
        <v>301</v>
      </c>
      <c r="B133" s="298"/>
      <c r="C133" s="299"/>
      <c r="D133" s="300"/>
      <c r="E133" s="299"/>
      <c r="F133" s="300"/>
      <c r="G133" s="299"/>
      <c r="H133" s="300"/>
      <c r="I133" s="299"/>
      <c r="J133" s="300"/>
      <c r="K133" s="299"/>
      <c r="L133" s="300"/>
      <c r="M133" s="299"/>
      <c r="N133" s="301"/>
      <c r="O133" s="302"/>
      <c r="P133" s="298"/>
      <c r="Q133" s="299"/>
      <c r="R133" s="300"/>
      <c r="S133" s="299"/>
      <c r="T133" s="301"/>
      <c r="U133" s="302"/>
    </row>
    <row r="134" spans="1:21" s="14" customFormat="1" ht="16.5" customHeight="1" hidden="1">
      <c r="A134" s="297" t="s">
        <v>302</v>
      </c>
      <c r="B134" s="298"/>
      <c r="C134" s="299"/>
      <c r="D134" s="300"/>
      <c r="E134" s="299"/>
      <c r="F134" s="300"/>
      <c r="G134" s="299"/>
      <c r="H134" s="300"/>
      <c r="I134" s="299"/>
      <c r="J134" s="300"/>
      <c r="K134" s="299"/>
      <c r="L134" s="300"/>
      <c r="M134" s="299"/>
      <c r="N134" s="301"/>
      <c r="O134" s="302"/>
      <c r="P134" s="298"/>
      <c r="Q134" s="299"/>
      <c r="R134" s="300"/>
      <c r="S134" s="299"/>
      <c r="T134" s="301"/>
      <c r="U134" s="302"/>
    </row>
    <row r="135" spans="1:21" s="1" customFormat="1" ht="16.5" customHeight="1" hidden="1">
      <c r="A135" s="297" t="s">
        <v>303</v>
      </c>
      <c r="B135" s="298"/>
      <c r="C135" s="299"/>
      <c r="D135" s="300"/>
      <c r="E135" s="299"/>
      <c r="F135" s="300"/>
      <c r="G135" s="299"/>
      <c r="H135" s="300"/>
      <c r="I135" s="299"/>
      <c r="J135" s="300"/>
      <c r="K135" s="299"/>
      <c r="L135" s="300"/>
      <c r="M135" s="299"/>
      <c r="N135" s="301"/>
      <c r="O135" s="302"/>
      <c r="P135" s="298"/>
      <c r="Q135" s="299"/>
      <c r="R135" s="300"/>
      <c r="S135" s="299"/>
      <c r="T135" s="301"/>
      <c r="U135" s="302"/>
    </row>
    <row r="136" spans="1:21" s="1" customFormat="1" ht="16.5" customHeight="1" hidden="1">
      <c r="A136" s="297" t="s">
        <v>304</v>
      </c>
      <c r="B136" s="298"/>
      <c r="C136" s="299"/>
      <c r="D136" s="300"/>
      <c r="E136" s="299"/>
      <c r="F136" s="300"/>
      <c r="G136" s="299"/>
      <c r="H136" s="300"/>
      <c r="I136" s="299"/>
      <c r="J136" s="300"/>
      <c r="K136" s="299"/>
      <c r="L136" s="300"/>
      <c r="M136" s="299"/>
      <c r="N136" s="301"/>
      <c r="O136" s="302"/>
      <c r="P136" s="298"/>
      <c r="Q136" s="299"/>
      <c r="R136" s="300"/>
      <c r="S136" s="299"/>
      <c r="T136" s="301"/>
      <c r="U136" s="302"/>
    </row>
    <row r="137" spans="1:21" s="1" customFormat="1" ht="16.5" customHeight="1" hidden="1">
      <c r="A137" s="297" t="s">
        <v>305</v>
      </c>
      <c r="B137" s="298"/>
      <c r="C137" s="299"/>
      <c r="D137" s="300"/>
      <c r="E137" s="299"/>
      <c r="F137" s="300"/>
      <c r="G137" s="299"/>
      <c r="H137" s="300"/>
      <c r="I137" s="299"/>
      <c r="J137" s="300"/>
      <c r="K137" s="299"/>
      <c r="L137" s="300"/>
      <c r="M137" s="299"/>
      <c r="N137" s="301"/>
      <c r="O137" s="302"/>
      <c r="P137" s="298"/>
      <c r="Q137" s="299"/>
      <c r="R137" s="300"/>
      <c r="S137" s="299"/>
      <c r="T137" s="301"/>
      <c r="U137" s="302"/>
    </row>
    <row r="138" spans="1:21" s="1" customFormat="1" ht="16.5" customHeight="1" hidden="1">
      <c r="A138" s="297" t="s">
        <v>306</v>
      </c>
      <c r="B138" s="298"/>
      <c r="C138" s="299"/>
      <c r="D138" s="300"/>
      <c r="E138" s="299"/>
      <c r="F138" s="300"/>
      <c r="G138" s="299"/>
      <c r="H138" s="300"/>
      <c r="I138" s="299"/>
      <c r="J138" s="300"/>
      <c r="K138" s="299"/>
      <c r="L138" s="300"/>
      <c r="M138" s="299"/>
      <c r="N138" s="301"/>
      <c r="O138" s="302"/>
      <c r="P138" s="298"/>
      <c r="Q138" s="299"/>
      <c r="R138" s="300"/>
      <c r="S138" s="299"/>
      <c r="T138" s="301"/>
      <c r="U138" s="302"/>
    </row>
    <row r="139" spans="1:21" s="1" customFormat="1" ht="16.5" customHeight="1" hidden="1">
      <c r="A139" s="297" t="s">
        <v>307</v>
      </c>
      <c r="B139" s="298"/>
      <c r="C139" s="299"/>
      <c r="D139" s="300"/>
      <c r="E139" s="299"/>
      <c r="F139" s="300"/>
      <c r="G139" s="299"/>
      <c r="H139" s="300"/>
      <c r="I139" s="299"/>
      <c r="J139" s="300"/>
      <c r="K139" s="299"/>
      <c r="L139" s="300"/>
      <c r="M139" s="299"/>
      <c r="N139" s="301"/>
      <c r="O139" s="302"/>
      <c r="P139" s="298"/>
      <c r="Q139" s="299"/>
      <c r="R139" s="300"/>
      <c r="S139" s="299"/>
      <c r="T139" s="301"/>
      <c r="U139" s="302"/>
    </row>
    <row r="140" spans="1:21" s="1" customFormat="1" ht="16.5" customHeight="1" hidden="1">
      <c r="A140" s="297" t="s">
        <v>308</v>
      </c>
      <c r="B140" s="298"/>
      <c r="C140" s="299"/>
      <c r="D140" s="300"/>
      <c r="E140" s="299"/>
      <c r="F140" s="300"/>
      <c r="G140" s="299"/>
      <c r="H140" s="300"/>
      <c r="I140" s="299"/>
      <c r="J140" s="300"/>
      <c r="K140" s="299"/>
      <c r="L140" s="300"/>
      <c r="M140" s="299"/>
      <c r="N140" s="301"/>
      <c r="O140" s="302"/>
      <c r="P140" s="298"/>
      <c r="Q140" s="299"/>
      <c r="R140" s="300"/>
      <c r="S140" s="299"/>
      <c r="T140" s="301"/>
      <c r="U140" s="302"/>
    </row>
    <row r="141" spans="1:21" s="1" customFormat="1" ht="16.5" customHeight="1" hidden="1">
      <c r="A141" s="297" t="s">
        <v>309</v>
      </c>
      <c r="B141" s="298"/>
      <c r="C141" s="299"/>
      <c r="D141" s="300"/>
      <c r="E141" s="299"/>
      <c r="F141" s="300"/>
      <c r="G141" s="299"/>
      <c r="H141" s="300"/>
      <c r="I141" s="299"/>
      <c r="J141" s="300"/>
      <c r="K141" s="299"/>
      <c r="L141" s="300"/>
      <c r="M141" s="299"/>
      <c r="N141" s="301"/>
      <c r="O141" s="302"/>
      <c r="P141" s="298"/>
      <c r="Q141" s="299"/>
      <c r="R141" s="300"/>
      <c r="S141" s="299"/>
      <c r="T141" s="301"/>
      <c r="U141" s="302"/>
    </row>
    <row r="142" spans="1:21" s="1" customFormat="1" ht="16.5" customHeight="1" hidden="1">
      <c r="A142" s="297" t="s">
        <v>310</v>
      </c>
      <c r="B142" s="298"/>
      <c r="C142" s="299"/>
      <c r="D142" s="300"/>
      <c r="E142" s="299"/>
      <c r="F142" s="300"/>
      <c r="G142" s="299"/>
      <c r="H142" s="300"/>
      <c r="I142" s="299"/>
      <c r="J142" s="300"/>
      <c r="K142" s="299"/>
      <c r="L142" s="300"/>
      <c r="M142" s="299"/>
      <c r="N142" s="301"/>
      <c r="O142" s="302"/>
      <c r="P142" s="298"/>
      <c r="Q142" s="299"/>
      <c r="R142" s="300"/>
      <c r="S142" s="299"/>
      <c r="T142" s="301"/>
      <c r="U142" s="302"/>
    </row>
    <row r="143" spans="1:21" s="1" customFormat="1" ht="16.5" customHeight="1" hidden="1">
      <c r="A143" s="297" t="s">
        <v>313</v>
      </c>
      <c r="B143" s="298"/>
      <c r="C143" s="299"/>
      <c r="D143" s="300"/>
      <c r="E143" s="299"/>
      <c r="F143" s="300"/>
      <c r="G143" s="299"/>
      <c r="H143" s="300"/>
      <c r="I143" s="299"/>
      <c r="J143" s="300"/>
      <c r="K143" s="299"/>
      <c r="L143" s="300"/>
      <c r="M143" s="299"/>
      <c r="N143" s="301"/>
      <c r="O143" s="302"/>
      <c r="P143" s="298"/>
      <c r="Q143" s="299"/>
      <c r="R143" s="300"/>
      <c r="S143" s="299"/>
      <c r="T143" s="301"/>
      <c r="U143" s="302"/>
    </row>
    <row r="144" spans="1:21" s="233" customFormat="1" ht="16.5" customHeight="1" hidden="1">
      <c r="A144" s="297" t="s">
        <v>300</v>
      </c>
      <c r="B144" s="298"/>
      <c r="C144" s="299"/>
      <c r="D144" s="300"/>
      <c r="E144" s="299"/>
      <c r="F144" s="300"/>
      <c r="G144" s="299"/>
      <c r="H144" s="300"/>
      <c r="I144" s="299"/>
      <c r="J144" s="300"/>
      <c r="K144" s="299"/>
      <c r="L144" s="300"/>
      <c r="M144" s="299"/>
      <c r="N144" s="301"/>
      <c r="O144" s="302"/>
      <c r="P144" s="298"/>
      <c r="Q144" s="299"/>
      <c r="R144" s="300"/>
      <c r="S144" s="299"/>
      <c r="T144" s="301"/>
      <c r="U144" s="302"/>
    </row>
    <row r="145" spans="1:21" s="1" customFormat="1" ht="16.5" customHeight="1" hidden="1">
      <c r="A145" s="297" t="s">
        <v>301</v>
      </c>
      <c r="B145" s="298"/>
      <c r="C145" s="299"/>
      <c r="D145" s="300"/>
      <c r="E145" s="299"/>
      <c r="F145" s="300"/>
      <c r="G145" s="299"/>
      <c r="H145" s="300"/>
      <c r="I145" s="299"/>
      <c r="J145" s="300"/>
      <c r="K145" s="299"/>
      <c r="L145" s="300"/>
      <c r="M145" s="299"/>
      <c r="N145" s="301"/>
      <c r="O145" s="302"/>
      <c r="P145" s="298"/>
      <c r="Q145" s="299"/>
      <c r="R145" s="300"/>
      <c r="S145" s="299"/>
      <c r="T145" s="301"/>
      <c r="U145" s="302"/>
    </row>
    <row r="146" spans="1:21" s="14" customFormat="1" ht="16.5" customHeight="1" hidden="1">
      <c r="A146" s="297" t="s">
        <v>302</v>
      </c>
      <c r="B146" s="298"/>
      <c r="C146" s="299"/>
      <c r="D146" s="300"/>
      <c r="E146" s="299"/>
      <c r="F146" s="300"/>
      <c r="G146" s="299"/>
      <c r="H146" s="300"/>
      <c r="I146" s="299"/>
      <c r="J146" s="300"/>
      <c r="K146" s="299"/>
      <c r="L146" s="300"/>
      <c r="M146" s="299"/>
      <c r="N146" s="301"/>
      <c r="O146" s="302"/>
      <c r="P146" s="298"/>
      <c r="Q146" s="299"/>
      <c r="R146" s="300"/>
      <c r="S146" s="299"/>
      <c r="T146" s="301"/>
      <c r="U146" s="302"/>
    </row>
    <row r="147" spans="1:21" s="1" customFormat="1" ht="16.5" customHeight="1" hidden="1">
      <c r="A147" s="297" t="s">
        <v>303</v>
      </c>
      <c r="B147" s="298"/>
      <c r="C147" s="299"/>
      <c r="D147" s="300"/>
      <c r="E147" s="299"/>
      <c r="F147" s="300"/>
      <c r="G147" s="299"/>
      <c r="H147" s="300"/>
      <c r="I147" s="299"/>
      <c r="J147" s="300"/>
      <c r="K147" s="299"/>
      <c r="L147" s="300"/>
      <c r="M147" s="299"/>
      <c r="N147" s="301"/>
      <c r="O147" s="302"/>
      <c r="P147" s="298"/>
      <c r="Q147" s="299"/>
      <c r="R147" s="300"/>
      <c r="S147" s="299"/>
      <c r="T147" s="301"/>
      <c r="U147" s="302"/>
    </row>
    <row r="148" spans="1:21" s="1" customFormat="1" ht="16.5" customHeight="1" hidden="1">
      <c r="A148" s="297" t="s">
        <v>304</v>
      </c>
      <c r="B148" s="298"/>
      <c r="C148" s="299"/>
      <c r="D148" s="300"/>
      <c r="E148" s="299"/>
      <c r="F148" s="300"/>
      <c r="G148" s="299"/>
      <c r="H148" s="300"/>
      <c r="I148" s="299"/>
      <c r="J148" s="300"/>
      <c r="K148" s="299"/>
      <c r="L148" s="300"/>
      <c r="M148" s="299"/>
      <c r="N148" s="301"/>
      <c r="O148" s="302"/>
      <c r="P148" s="298"/>
      <c r="Q148" s="299"/>
      <c r="R148" s="300"/>
      <c r="S148" s="299"/>
      <c r="T148" s="301"/>
      <c r="U148" s="302"/>
    </row>
    <row r="149" spans="1:21" s="1" customFormat="1" ht="16.5" customHeight="1" hidden="1">
      <c r="A149" s="297" t="s">
        <v>305</v>
      </c>
      <c r="B149" s="298"/>
      <c r="C149" s="299"/>
      <c r="D149" s="300"/>
      <c r="E149" s="299"/>
      <c r="F149" s="300"/>
      <c r="G149" s="299"/>
      <c r="H149" s="300"/>
      <c r="I149" s="299"/>
      <c r="J149" s="300"/>
      <c r="K149" s="299"/>
      <c r="L149" s="300"/>
      <c r="M149" s="299"/>
      <c r="N149" s="301"/>
      <c r="O149" s="302"/>
      <c r="P149" s="298"/>
      <c r="Q149" s="299"/>
      <c r="R149" s="300"/>
      <c r="S149" s="299"/>
      <c r="T149" s="301"/>
      <c r="U149" s="302"/>
    </row>
    <row r="150" spans="1:21" s="1" customFormat="1" ht="16.5" customHeight="1" hidden="1">
      <c r="A150" s="297" t="s">
        <v>306</v>
      </c>
      <c r="B150" s="298"/>
      <c r="C150" s="299"/>
      <c r="D150" s="300"/>
      <c r="E150" s="299"/>
      <c r="F150" s="300"/>
      <c r="G150" s="299"/>
      <c r="H150" s="300"/>
      <c r="I150" s="299"/>
      <c r="J150" s="300"/>
      <c r="K150" s="299"/>
      <c r="L150" s="300"/>
      <c r="M150" s="299"/>
      <c r="N150" s="301"/>
      <c r="O150" s="302"/>
      <c r="P150" s="298"/>
      <c r="Q150" s="299"/>
      <c r="R150" s="300"/>
      <c r="S150" s="299"/>
      <c r="T150" s="301"/>
      <c r="U150" s="302"/>
    </row>
    <row r="151" spans="1:21" s="1" customFormat="1" ht="16.5" customHeight="1" hidden="1">
      <c r="A151" s="297" t="s">
        <v>307</v>
      </c>
      <c r="B151" s="298"/>
      <c r="C151" s="299"/>
      <c r="D151" s="300"/>
      <c r="E151" s="299"/>
      <c r="F151" s="300"/>
      <c r="G151" s="299"/>
      <c r="H151" s="300"/>
      <c r="I151" s="299"/>
      <c r="J151" s="300"/>
      <c r="K151" s="299"/>
      <c r="L151" s="300"/>
      <c r="M151" s="299"/>
      <c r="N151" s="301"/>
      <c r="O151" s="302"/>
      <c r="P151" s="298"/>
      <c r="Q151" s="299"/>
      <c r="R151" s="300"/>
      <c r="S151" s="299"/>
      <c r="T151" s="301"/>
      <c r="U151" s="302"/>
    </row>
    <row r="152" spans="1:21" s="1" customFormat="1" ht="16.5" customHeight="1" hidden="1">
      <c r="A152" s="297" t="s">
        <v>308</v>
      </c>
      <c r="B152" s="298"/>
      <c r="C152" s="299"/>
      <c r="D152" s="300"/>
      <c r="E152" s="299"/>
      <c r="F152" s="300"/>
      <c r="G152" s="299"/>
      <c r="H152" s="300"/>
      <c r="I152" s="299"/>
      <c r="J152" s="300"/>
      <c r="K152" s="299"/>
      <c r="L152" s="300"/>
      <c r="M152" s="299"/>
      <c r="N152" s="301"/>
      <c r="O152" s="302"/>
      <c r="P152" s="298"/>
      <c r="Q152" s="299"/>
      <c r="R152" s="300"/>
      <c r="S152" s="299"/>
      <c r="T152" s="301"/>
      <c r="U152" s="302"/>
    </row>
    <row r="153" spans="1:21" s="1" customFormat="1" ht="16.5" customHeight="1" hidden="1">
      <c r="A153" s="297" t="s">
        <v>309</v>
      </c>
      <c r="B153" s="298"/>
      <c r="C153" s="299"/>
      <c r="D153" s="300"/>
      <c r="E153" s="299"/>
      <c r="F153" s="300"/>
      <c r="G153" s="299"/>
      <c r="H153" s="300"/>
      <c r="I153" s="299"/>
      <c r="J153" s="300"/>
      <c r="K153" s="299"/>
      <c r="L153" s="300"/>
      <c r="M153" s="299"/>
      <c r="N153" s="301"/>
      <c r="O153" s="302"/>
      <c r="P153" s="298"/>
      <c r="Q153" s="299"/>
      <c r="R153" s="300"/>
      <c r="S153" s="299"/>
      <c r="T153" s="301"/>
      <c r="U153" s="302"/>
    </row>
    <row r="154" spans="1:21" s="1" customFormat="1" ht="16.5" customHeight="1" hidden="1">
      <c r="A154" s="297" t="s">
        <v>310</v>
      </c>
      <c r="B154" s="298"/>
      <c r="C154" s="299"/>
      <c r="D154" s="300"/>
      <c r="E154" s="299"/>
      <c r="F154" s="300"/>
      <c r="G154" s="299"/>
      <c r="H154" s="300"/>
      <c r="I154" s="299"/>
      <c r="J154" s="300"/>
      <c r="K154" s="299"/>
      <c r="L154" s="300"/>
      <c r="M154" s="299"/>
      <c r="N154" s="301"/>
      <c r="O154" s="302"/>
      <c r="P154" s="298"/>
      <c r="Q154" s="299"/>
      <c r="R154" s="300"/>
      <c r="S154" s="299"/>
      <c r="T154" s="301"/>
      <c r="U154" s="302"/>
    </row>
    <row r="155" spans="1:21" s="1" customFormat="1" ht="16.5" customHeight="1" hidden="1">
      <c r="A155" s="297" t="s">
        <v>314</v>
      </c>
      <c r="B155" s="298"/>
      <c r="C155" s="299"/>
      <c r="D155" s="300"/>
      <c r="E155" s="299"/>
      <c r="F155" s="300"/>
      <c r="G155" s="299"/>
      <c r="H155" s="300"/>
      <c r="I155" s="299"/>
      <c r="J155" s="300"/>
      <c r="K155" s="299"/>
      <c r="L155" s="300"/>
      <c r="M155" s="299"/>
      <c r="N155" s="301"/>
      <c r="O155" s="302"/>
      <c r="P155" s="298"/>
      <c r="Q155" s="299"/>
      <c r="R155" s="300"/>
      <c r="S155" s="299"/>
      <c r="T155" s="301"/>
      <c r="U155" s="302"/>
    </row>
    <row r="156" spans="1:21" s="233" customFormat="1" ht="16.5" customHeight="1" hidden="1">
      <c r="A156" s="297" t="s">
        <v>300</v>
      </c>
      <c r="B156" s="298"/>
      <c r="C156" s="299"/>
      <c r="D156" s="300"/>
      <c r="E156" s="299"/>
      <c r="F156" s="300"/>
      <c r="G156" s="299"/>
      <c r="H156" s="300"/>
      <c r="I156" s="299"/>
      <c r="J156" s="300"/>
      <c r="K156" s="299"/>
      <c r="L156" s="300"/>
      <c r="M156" s="299"/>
      <c r="N156" s="301"/>
      <c r="O156" s="302"/>
      <c r="P156" s="298"/>
      <c r="Q156" s="299"/>
      <c r="R156" s="300"/>
      <c r="S156" s="299"/>
      <c r="T156" s="301"/>
      <c r="U156" s="302"/>
    </row>
    <row r="157" spans="1:21" s="1" customFormat="1" ht="16.5" customHeight="1" hidden="1">
      <c r="A157" s="297" t="s">
        <v>301</v>
      </c>
      <c r="B157" s="298"/>
      <c r="C157" s="299"/>
      <c r="D157" s="300"/>
      <c r="E157" s="299"/>
      <c r="F157" s="300"/>
      <c r="G157" s="299"/>
      <c r="H157" s="300"/>
      <c r="I157" s="299"/>
      <c r="J157" s="300"/>
      <c r="K157" s="299"/>
      <c r="L157" s="300"/>
      <c r="M157" s="299"/>
      <c r="N157" s="301"/>
      <c r="O157" s="302"/>
      <c r="P157" s="298"/>
      <c r="Q157" s="299"/>
      <c r="R157" s="300"/>
      <c r="S157" s="299"/>
      <c r="T157" s="301"/>
      <c r="U157" s="302"/>
    </row>
    <row r="158" spans="1:21" s="14" customFormat="1" ht="16.5" customHeight="1" hidden="1">
      <c r="A158" s="297" t="s">
        <v>302</v>
      </c>
      <c r="B158" s="298"/>
      <c r="C158" s="299"/>
      <c r="D158" s="300"/>
      <c r="E158" s="299"/>
      <c r="F158" s="300"/>
      <c r="G158" s="299"/>
      <c r="H158" s="300"/>
      <c r="I158" s="299"/>
      <c r="J158" s="300"/>
      <c r="K158" s="299"/>
      <c r="L158" s="300"/>
      <c r="M158" s="299"/>
      <c r="N158" s="301"/>
      <c r="O158" s="302"/>
      <c r="P158" s="298"/>
      <c r="Q158" s="299"/>
      <c r="R158" s="300"/>
      <c r="S158" s="299"/>
      <c r="T158" s="301"/>
      <c r="U158" s="302"/>
    </row>
    <row r="159" spans="1:21" s="1" customFormat="1" ht="16.5" customHeight="1" hidden="1">
      <c r="A159" s="297" t="s">
        <v>303</v>
      </c>
      <c r="B159" s="298"/>
      <c r="C159" s="299"/>
      <c r="D159" s="300"/>
      <c r="E159" s="299"/>
      <c r="F159" s="300"/>
      <c r="G159" s="299"/>
      <c r="H159" s="300"/>
      <c r="I159" s="299"/>
      <c r="J159" s="300"/>
      <c r="K159" s="299"/>
      <c r="L159" s="300"/>
      <c r="M159" s="299"/>
      <c r="N159" s="301"/>
      <c r="O159" s="302"/>
      <c r="P159" s="298"/>
      <c r="Q159" s="299"/>
      <c r="R159" s="300"/>
      <c r="S159" s="299"/>
      <c r="T159" s="301"/>
      <c r="U159" s="302"/>
    </row>
    <row r="160" spans="1:21" s="1" customFormat="1" ht="16.5" customHeight="1" hidden="1">
      <c r="A160" s="297" t="s">
        <v>304</v>
      </c>
      <c r="B160" s="298"/>
      <c r="C160" s="299"/>
      <c r="D160" s="300"/>
      <c r="E160" s="299"/>
      <c r="F160" s="300"/>
      <c r="G160" s="299"/>
      <c r="H160" s="300"/>
      <c r="I160" s="299"/>
      <c r="J160" s="300"/>
      <c r="K160" s="299"/>
      <c r="L160" s="300"/>
      <c r="M160" s="299"/>
      <c r="N160" s="301"/>
      <c r="O160" s="302"/>
      <c r="P160" s="298"/>
      <c r="Q160" s="299"/>
      <c r="R160" s="300"/>
      <c r="S160" s="299"/>
      <c r="T160" s="301"/>
      <c r="U160" s="302"/>
    </row>
    <row r="161" spans="1:21" s="1" customFormat="1" ht="16.5" customHeight="1" hidden="1">
      <c r="A161" s="297" t="s">
        <v>305</v>
      </c>
      <c r="B161" s="298"/>
      <c r="C161" s="299"/>
      <c r="D161" s="300"/>
      <c r="E161" s="299"/>
      <c r="F161" s="300"/>
      <c r="G161" s="299"/>
      <c r="H161" s="300"/>
      <c r="I161" s="299"/>
      <c r="J161" s="300"/>
      <c r="K161" s="299"/>
      <c r="L161" s="300"/>
      <c r="M161" s="299"/>
      <c r="N161" s="301"/>
      <c r="O161" s="302"/>
      <c r="P161" s="298"/>
      <c r="Q161" s="299"/>
      <c r="R161" s="300"/>
      <c r="S161" s="299"/>
      <c r="T161" s="301"/>
      <c r="U161" s="302"/>
    </row>
    <row r="162" spans="1:21" s="1" customFormat="1" ht="16.5" customHeight="1" hidden="1">
      <c r="A162" s="297" t="s">
        <v>306</v>
      </c>
      <c r="B162" s="298"/>
      <c r="C162" s="299"/>
      <c r="D162" s="300"/>
      <c r="E162" s="299"/>
      <c r="F162" s="300"/>
      <c r="G162" s="299"/>
      <c r="H162" s="300"/>
      <c r="I162" s="299"/>
      <c r="J162" s="300"/>
      <c r="K162" s="299"/>
      <c r="L162" s="300"/>
      <c r="M162" s="299"/>
      <c r="N162" s="301"/>
      <c r="O162" s="302"/>
      <c r="P162" s="298"/>
      <c r="Q162" s="299"/>
      <c r="R162" s="300"/>
      <c r="S162" s="299"/>
      <c r="T162" s="301"/>
      <c r="U162" s="302"/>
    </row>
    <row r="163" spans="1:21" s="1" customFormat="1" ht="16.5" customHeight="1" hidden="1">
      <c r="A163" s="297" t="s">
        <v>307</v>
      </c>
      <c r="B163" s="298"/>
      <c r="C163" s="299"/>
      <c r="D163" s="300"/>
      <c r="E163" s="299"/>
      <c r="F163" s="300"/>
      <c r="G163" s="299"/>
      <c r="H163" s="300"/>
      <c r="I163" s="299"/>
      <c r="J163" s="300"/>
      <c r="K163" s="299"/>
      <c r="L163" s="300"/>
      <c r="M163" s="299"/>
      <c r="N163" s="301"/>
      <c r="O163" s="302"/>
      <c r="P163" s="298"/>
      <c r="Q163" s="299"/>
      <c r="R163" s="300"/>
      <c r="S163" s="299"/>
      <c r="T163" s="301"/>
      <c r="U163" s="302"/>
    </row>
    <row r="164" spans="1:21" s="1" customFormat="1" ht="16.5" customHeight="1" hidden="1">
      <c r="A164" s="297" t="s">
        <v>308</v>
      </c>
      <c r="B164" s="298"/>
      <c r="C164" s="299"/>
      <c r="D164" s="300"/>
      <c r="E164" s="299"/>
      <c r="F164" s="300"/>
      <c r="G164" s="299"/>
      <c r="H164" s="300"/>
      <c r="I164" s="299"/>
      <c r="J164" s="300"/>
      <c r="K164" s="299"/>
      <c r="L164" s="300"/>
      <c r="M164" s="299"/>
      <c r="N164" s="301"/>
      <c r="O164" s="302"/>
      <c r="P164" s="298"/>
      <c r="Q164" s="299"/>
      <c r="R164" s="300"/>
      <c r="S164" s="299"/>
      <c r="T164" s="301"/>
      <c r="U164" s="302"/>
    </row>
    <row r="165" spans="1:21" s="1" customFormat="1" ht="16.5" customHeight="1" hidden="1">
      <c r="A165" s="297" t="s">
        <v>309</v>
      </c>
      <c r="B165" s="298"/>
      <c r="C165" s="299"/>
      <c r="D165" s="300"/>
      <c r="E165" s="299"/>
      <c r="F165" s="300"/>
      <c r="G165" s="299"/>
      <c r="H165" s="300"/>
      <c r="I165" s="299"/>
      <c r="J165" s="300"/>
      <c r="K165" s="299"/>
      <c r="L165" s="300"/>
      <c r="M165" s="299"/>
      <c r="N165" s="301"/>
      <c r="O165" s="302"/>
      <c r="P165" s="298"/>
      <c r="Q165" s="299"/>
      <c r="R165" s="300"/>
      <c r="S165" s="299"/>
      <c r="T165" s="301"/>
      <c r="U165" s="302"/>
    </row>
    <row r="166" spans="1:21" s="1" customFormat="1" ht="16.5" customHeight="1" hidden="1">
      <c r="A166" s="297" t="s">
        <v>310</v>
      </c>
      <c r="B166" s="298"/>
      <c r="C166" s="299"/>
      <c r="D166" s="300"/>
      <c r="E166" s="299"/>
      <c r="F166" s="300"/>
      <c r="G166" s="299"/>
      <c r="H166" s="300"/>
      <c r="I166" s="299"/>
      <c r="J166" s="300"/>
      <c r="K166" s="299"/>
      <c r="L166" s="300"/>
      <c r="M166" s="299"/>
      <c r="N166" s="301"/>
      <c r="O166" s="302"/>
      <c r="P166" s="298"/>
      <c r="Q166" s="299"/>
      <c r="R166" s="300"/>
      <c r="S166" s="299"/>
      <c r="T166" s="301"/>
      <c r="U166" s="302"/>
    </row>
    <row r="167" spans="1:21" s="1" customFormat="1" ht="16.5" customHeight="1" hidden="1">
      <c r="A167" s="297" t="s">
        <v>315</v>
      </c>
      <c r="B167" s="298"/>
      <c r="C167" s="299"/>
      <c r="D167" s="300"/>
      <c r="E167" s="299"/>
      <c r="F167" s="300"/>
      <c r="G167" s="299"/>
      <c r="H167" s="300"/>
      <c r="I167" s="299"/>
      <c r="J167" s="300"/>
      <c r="K167" s="299"/>
      <c r="L167" s="300"/>
      <c r="M167" s="299"/>
      <c r="N167" s="301"/>
      <c r="O167" s="302"/>
      <c r="P167" s="298"/>
      <c r="Q167" s="299"/>
      <c r="R167" s="300"/>
      <c r="S167" s="299"/>
      <c r="T167" s="301"/>
      <c r="U167" s="302"/>
    </row>
    <row r="168" spans="1:21" s="233" customFormat="1" ht="16.5" customHeight="1" hidden="1">
      <c r="A168" s="297" t="s">
        <v>300</v>
      </c>
      <c r="B168" s="298"/>
      <c r="C168" s="299"/>
      <c r="D168" s="300"/>
      <c r="E168" s="299"/>
      <c r="F168" s="300"/>
      <c r="G168" s="299"/>
      <c r="H168" s="300"/>
      <c r="I168" s="299"/>
      <c r="J168" s="300"/>
      <c r="K168" s="299"/>
      <c r="L168" s="300"/>
      <c r="M168" s="299"/>
      <c r="N168" s="301"/>
      <c r="O168" s="302"/>
      <c r="P168" s="298"/>
      <c r="Q168" s="299"/>
      <c r="R168" s="300"/>
      <c r="S168" s="299"/>
      <c r="T168" s="301"/>
      <c r="U168" s="302"/>
    </row>
    <row r="169" spans="1:21" s="1" customFormat="1" ht="16.5" customHeight="1" hidden="1">
      <c r="A169" s="297" t="s">
        <v>301</v>
      </c>
      <c r="B169" s="298"/>
      <c r="C169" s="299"/>
      <c r="D169" s="300"/>
      <c r="E169" s="299"/>
      <c r="F169" s="300"/>
      <c r="G169" s="299"/>
      <c r="H169" s="300"/>
      <c r="I169" s="299"/>
      <c r="J169" s="300"/>
      <c r="K169" s="299"/>
      <c r="L169" s="300"/>
      <c r="M169" s="299"/>
      <c r="N169" s="301"/>
      <c r="O169" s="302"/>
      <c r="P169" s="298"/>
      <c r="Q169" s="299"/>
      <c r="R169" s="300"/>
      <c r="S169" s="299"/>
      <c r="T169" s="301"/>
      <c r="U169" s="302"/>
    </row>
    <row r="170" spans="1:21" s="14" customFormat="1" ht="16.5" customHeight="1" hidden="1">
      <c r="A170" s="297" t="s">
        <v>302</v>
      </c>
      <c r="B170" s="298"/>
      <c r="C170" s="299"/>
      <c r="D170" s="300"/>
      <c r="E170" s="299"/>
      <c r="F170" s="300"/>
      <c r="G170" s="299"/>
      <c r="H170" s="300"/>
      <c r="I170" s="299"/>
      <c r="J170" s="300"/>
      <c r="K170" s="299"/>
      <c r="L170" s="300"/>
      <c r="M170" s="299"/>
      <c r="N170" s="301"/>
      <c r="O170" s="302"/>
      <c r="P170" s="298"/>
      <c r="Q170" s="299"/>
      <c r="R170" s="300"/>
      <c r="S170" s="299"/>
      <c r="T170" s="301"/>
      <c r="U170" s="302"/>
    </row>
    <row r="171" spans="1:21" s="1" customFormat="1" ht="16.5" customHeight="1" hidden="1">
      <c r="A171" s="297" t="s">
        <v>303</v>
      </c>
      <c r="B171" s="298"/>
      <c r="C171" s="299"/>
      <c r="D171" s="300"/>
      <c r="E171" s="299"/>
      <c r="F171" s="300"/>
      <c r="G171" s="299"/>
      <c r="H171" s="300"/>
      <c r="I171" s="299"/>
      <c r="J171" s="300"/>
      <c r="K171" s="299"/>
      <c r="L171" s="300"/>
      <c r="M171" s="299"/>
      <c r="N171" s="301"/>
      <c r="O171" s="302"/>
      <c r="P171" s="298"/>
      <c r="Q171" s="299"/>
      <c r="R171" s="300"/>
      <c r="S171" s="299"/>
      <c r="T171" s="301"/>
      <c r="U171" s="302"/>
    </row>
    <row r="172" spans="1:21" s="1" customFormat="1" ht="16.5" customHeight="1" hidden="1">
      <c r="A172" s="297" t="s">
        <v>304</v>
      </c>
      <c r="B172" s="298"/>
      <c r="C172" s="299"/>
      <c r="D172" s="300"/>
      <c r="E172" s="299"/>
      <c r="F172" s="300"/>
      <c r="G172" s="299"/>
      <c r="H172" s="300"/>
      <c r="I172" s="299"/>
      <c r="J172" s="300"/>
      <c r="K172" s="299"/>
      <c r="L172" s="300"/>
      <c r="M172" s="299"/>
      <c r="N172" s="301"/>
      <c r="O172" s="302"/>
      <c r="P172" s="298"/>
      <c r="Q172" s="299"/>
      <c r="R172" s="300"/>
      <c r="S172" s="299"/>
      <c r="T172" s="301"/>
      <c r="U172" s="302"/>
    </row>
    <row r="173" spans="1:21" s="1" customFormat="1" ht="16.5" customHeight="1" hidden="1">
      <c r="A173" s="297" t="s">
        <v>305</v>
      </c>
      <c r="B173" s="298"/>
      <c r="C173" s="299"/>
      <c r="D173" s="300"/>
      <c r="E173" s="299"/>
      <c r="F173" s="300"/>
      <c r="G173" s="299"/>
      <c r="H173" s="300"/>
      <c r="I173" s="299"/>
      <c r="J173" s="300"/>
      <c r="K173" s="299"/>
      <c r="L173" s="300"/>
      <c r="M173" s="299"/>
      <c r="N173" s="301"/>
      <c r="O173" s="302"/>
      <c r="P173" s="298"/>
      <c r="Q173" s="299"/>
      <c r="R173" s="300"/>
      <c r="S173" s="299"/>
      <c r="T173" s="301"/>
      <c r="U173" s="302"/>
    </row>
    <row r="174" spans="1:21" s="1" customFormat="1" ht="16.5" customHeight="1" hidden="1">
      <c r="A174" s="297" t="s">
        <v>306</v>
      </c>
      <c r="B174" s="298"/>
      <c r="C174" s="299"/>
      <c r="D174" s="300"/>
      <c r="E174" s="299"/>
      <c r="F174" s="300"/>
      <c r="G174" s="299"/>
      <c r="H174" s="300"/>
      <c r="I174" s="299"/>
      <c r="J174" s="300"/>
      <c r="K174" s="299"/>
      <c r="L174" s="300"/>
      <c r="M174" s="299"/>
      <c r="N174" s="301"/>
      <c r="O174" s="302"/>
      <c r="P174" s="298"/>
      <c r="Q174" s="299"/>
      <c r="R174" s="300"/>
      <c r="S174" s="299"/>
      <c r="T174" s="301"/>
      <c r="U174" s="302"/>
    </row>
    <row r="175" spans="1:21" s="1" customFormat="1" ht="16.5" customHeight="1" hidden="1">
      <c r="A175" s="297" t="s">
        <v>307</v>
      </c>
      <c r="B175" s="298"/>
      <c r="C175" s="299"/>
      <c r="D175" s="300"/>
      <c r="E175" s="299"/>
      <c r="F175" s="300"/>
      <c r="G175" s="299"/>
      <c r="H175" s="300"/>
      <c r="I175" s="299"/>
      <c r="J175" s="300"/>
      <c r="K175" s="299"/>
      <c r="L175" s="300"/>
      <c r="M175" s="299"/>
      <c r="N175" s="301"/>
      <c r="O175" s="302"/>
      <c r="P175" s="298"/>
      <c r="Q175" s="299"/>
      <c r="R175" s="300"/>
      <c r="S175" s="299"/>
      <c r="T175" s="301"/>
      <c r="U175" s="302"/>
    </row>
    <row r="176" spans="1:21" s="1" customFormat="1" ht="16.5" customHeight="1" hidden="1">
      <c r="A176" s="297" t="s">
        <v>308</v>
      </c>
      <c r="B176" s="298"/>
      <c r="C176" s="299"/>
      <c r="D176" s="300"/>
      <c r="E176" s="299"/>
      <c r="F176" s="300"/>
      <c r="G176" s="299"/>
      <c r="H176" s="300"/>
      <c r="I176" s="299"/>
      <c r="J176" s="300"/>
      <c r="K176" s="299"/>
      <c r="L176" s="300"/>
      <c r="M176" s="299"/>
      <c r="N176" s="301"/>
      <c r="O176" s="302"/>
      <c r="P176" s="298"/>
      <c r="Q176" s="299"/>
      <c r="R176" s="300"/>
      <c r="S176" s="299"/>
      <c r="T176" s="301"/>
      <c r="U176" s="302"/>
    </row>
    <row r="177" spans="1:21" s="1" customFormat="1" ht="16.5" customHeight="1" hidden="1">
      <c r="A177" s="297" t="s">
        <v>309</v>
      </c>
      <c r="B177" s="298"/>
      <c r="C177" s="299"/>
      <c r="D177" s="300"/>
      <c r="E177" s="299"/>
      <c r="F177" s="300"/>
      <c r="G177" s="299"/>
      <c r="H177" s="300"/>
      <c r="I177" s="299"/>
      <c r="J177" s="300"/>
      <c r="K177" s="299"/>
      <c r="L177" s="300"/>
      <c r="M177" s="299"/>
      <c r="N177" s="301"/>
      <c r="O177" s="302"/>
      <c r="P177" s="298"/>
      <c r="Q177" s="299"/>
      <c r="R177" s="300"/>
      <c r="S177" s="299"/>
      <c r="T177" s="301"/>
      <c r="U177" s="302"/>
    </row>
    <row r="178" spans="1:21" s="1" customFormat="1" ht="16.5" customHeight="1" hidden="1">
      <c r="A178" s="297" t="s">
        <v>310</v>
      </c>
      <c r="B178" s="298"/>
      <c r="C178" s="299"/>
      <c r="D178" s="300"/>
      <c r="E178" s="299"/>
      <c r="F178" s="300"/>
      <c r="G178" s="299"/>
      <c r="H178" s="300"/>
      <c r="I178" s="299"/>
      <c r="J178" s="300"/>
      <c r="K178" s="299"/>
      <c r="L178" s="300"/>
      <c r="M178" s="299"/>
      <c r="N178" s="301"/>
      <c r="O178" s="302"/>
      <c r="P178" s="298"/>
      <c r="Q178" s="299"/>
      <c r="R178" s="300"/>
      <c r="S178" s="299"/>
      <c r="T178" s="301"/>
      <c r="U178" s="302"/>
    </row>
    <row r="179" spans="1:21" s="1" customFormat="1" ht="16.5" customHeight="1" hidden="1">
      <c r="A179" s="297" t="s">
        <v>316</v>
      </c>
      <c r="B179" s="298"/>
      <c r="C179" s="299"/>
      <c r="D179" s="300"/>
      <c r="E179" s="299"/>
      <c r="F179" s="300"/>
      <c r="G179" s="299"/>
      <c r="H179" s="300"/>
      <c r="I179" s="299"/>
      <c r="J179" s="300"/>
      <c r="K179" s="299"/>
      <c r="L179" s="300"/>
      <c r="M179" s="299"/>
      <c r="N179" s="301"/>
      <c r="O179" s="302"/>
      <c r="P179" s="298"/>
      <c r="Q179" s="299"/>
      <c r="R179" s="300"/>
      <c r="S179" s="299"/>
      <c r="T179" s="301"/>
      <c r="U179" s="302"/>
    </row>
    <row r="180" spans="1:21" s="233" customFormat="1" ht="16.5" customHeight="1" hidden="1">
      <c r="A180" s="297" t="s">
        <v>300</v>
      </c>
      <c r="B180" s="298"/>
      <c r="C180" s="299"/>
      <c r="D180" s="300"/>
      <c r="E180" s="299"/>
      <c r="F180" s="300"/>
      <c r="G180" s="299"/>
      <c r="H180" s="300"/>
      <c r="I180" s="299"/>
      <c r="J180" s="300"/>
      <c r="K180" s="299"/>
      <c r="L180" s="300"/>
      <c r="M180" s="299"/>
      <c r="N180" s="301"/>
      <c r="O180" s="302"/>
      <c r="P180" s="298"/>
      <c r="Q180" s="299"/>
      <c r="R180" s="300"/>
      <c r="S180" s="299"/>
      <c r="T180" s="301"/>
      <c r="U180" s="302"/>
    </row>
    <row r="181" spans="1:21" s="1" customFormat="1" ht="16.5" customHeight="1" hidden="1">
      <c r="A181" s="297" t="s">
        <v>301</v>
      </c>
      <c r="B181" s="298"/>
      <c r="C181" s="299"/>
      <c r="D181" s="300"/>
      <c r="E181" s="299"/>
      <c r="F181" s="300"/>
      <c r="G181" s="299"/>
      <c r="H181" s="300"/>
      <c r="I181" s="299"/>
      <c r="J181" s="300"/>
      <c r="K181" s="299"/>
      <c r="L181" s="300"/>
      <c r="M181" s="299"/>
      <c r="N181" s="301"/>
      <c r="O181" s="302"/>
      <c r="P181" s="298"/>
      <c r="Q181" s="299"/>
      <c r="R181" s="300"/>
      <c r="S181" s="299"/>
      <c r="T181" s="301"/>
      <c r="U181" s="302"/>
    </row>
    <row r="182" spans="1:21" s="14" customFormat="1" ht="16.5" customHeight="1" hidden="1">
      <c r="A182" s="297" t="s">
        <v>302</v>
      </c>
      <c r="B182" s="298"/>
      <c r="C182" s="299"/>
      <c r="D182" s="300"/>
      <c r="E182" s="299"/>
      <c r="F182" s="300"/>
      <c r="G182" s="299"/>
      <c r="H182" s="300"/>
      <c r="I182" s="299"/>
      <c r="J182" s="300"/>
      <c r="K182" s="299"/>
      <c r="L182" s="300"/>
      <c r="M182" s="299"/>
      <c r="N182" s="301"/>
      <c r="O182" s="302"/>
      <c r="P182" s="298"/>
      <c r="Q182" s="299"/>
      <c r="R182" s="300"/>
      <c r="S182" s="299"/>
      <c r="T182" s="301"/>
      <c r="U182" s="302"/>
    </row>
    <row r="183" spans="1:21" s="1" customFormat="1" ht="16.5" customHeight="1" hidden="1">
      <c r="A183" s="297" t="s">
        <v>303</v>
      </c>
      <c r="B183" s="298"/>
      <c r="C183" s="299"/>
      <c r="D183" s="300"/>
      <c r="E183" s="299"/>
      <c r="F183" s="300"/>
      <c r="G183" s="299"/>
      <c r="H183" s="300"/>
      <c r="I183" s="299"/>
      <c r="J183" s="300"/>
      <c r="K183" s="299"/>
      <c r="L183" s="300"/>
      <c r="M183" s="299"/>
      <c r="N183" s="301"/>
      <c r="O183" s="302"/>
      <c r="P183" s="298"/>
      <c r="Q183" s="299"/>
      <c r="R183" s="300"/>
      <c r="S183" s="299"/>
      <c r="T183" s="301"/>
      <c r="U183" s="302"/>
    </row>
    <row r="184" spans="1:21" s="1" customFormat="1" ht="16.5" customHeight="1" hidden="1">
      <c r="A184" s="297" t="s">
        <v>304</v>
      </c>
      <c r="B184" s="298"/>
      <c r="C184" s="299"/>
      <c r="D184" s="300"/>
      <c r="E184" s="299"/>
      <c r="F184" s="300"/>
      <c r="G184" s="299"/>
      <c r="H184" s="300"/>
      <c r="I184" s="299"/>
      <c r="J184" s="300"/>
      <c r="K184" s="299"/>
      <c r="L184" s="300"/>
      <c r="M184" s="299"/>
      <c r="N184" s="301"/>
      <c r="O184" s="302"/>
      <c r="P184" s="298"/>
      <c r="Q184" s="299"/>
      <c r="R184" s="300"/>
      <c r="S184" s="299"/>
      <c r="T184" s="301"/>
      <c r="U184" s="302"/>
    </row>
    <row r="185" spans="1:21" s="1" customFormat="1" ht="16.5" customHeight="1" hidden="1">
      <c r="A185" s="297" t="s">
        <v>305</v>
      </c>
      <c r="B185" s="298"/>
      <c r="C185" s="299"/>
      <c r="D185" s="300"/>
      <c r="E185" s="299"/>
      <c r="F185" s="300"/>
      <c r="G185" s="299"/>
      <c r="H185" s="300"/>
      <c r="I185" s="299"/>
      <c r="J185" s="300"/>
      <c r="K185" s="299"/>
      <c r="L185" s="300"/>
      <c r="M185" s="299"/>
      <c r="N185" s="301"/>
      <c r="O185" s="302"/>
      <c r="P185" s="298"/>
      <c r="Q185" s="299"/>
      <c r="R185" s="300"/>
      <c r="S185" s="299"/>
      <c r="T185" s="301"/>
      <c r="U185" s="302"/>
    </row>
    <row r="186" spans="1:21" s="1" customFormat="1" ht="16.5" customHeight="1" hidden="1">
      <c r="A186" s="297" t="s">
        <v>306</v>
      </c>
      <c r="B186" s="298"/>
      <c r="C186" s="299"/>
      <c r="D186" s="300"/>
      <c r="E186" s="299"/>
      <c r="F186" s="300"/>
      <c r="G186" s="299"/>
      <c r="H186" s="300"/>
      <c r="I186" s="299"/>
      <c r="J186" s="300"/>
      <c r="K186" s="299"/>
      <c r="L186" s="300"/>
      <c r="M186" s="299"/>
      <c r="N186" s="301"/>
      <c r="O186" s="302"/>
      <c r="P186" s="298"/>
      <c r="Q186" s="299"/>
      <c r="R186" s="300"/>
      <c r="S186" s="299"/>
      <c r="T186" s="301"/>
      <c r="U186" s="302"/>
    </row>
    <row r="187" spans="1:21" s="1" customFormat="1" ht="16.5" customHeight="1" hidden="1">
      <c r="A187" s="297" t="s">
        <v>307</v>
      </c>
      <c r="B187" s="298"/>
      <c r="C187" s="299"/>
      <c r="D187" s="300"/>
      <c r="E187" s="299"/>
      <c r="F187" s="300"/>
      <c r="G187" s="299"/>
      <c r="H187" s="300"/>
      <c r="I187" s="299"/>
      <c r="J187" s="300"/>
      <c r="K187" s="299"/>
      <c r="L187" s="300"/>
      <c r="M187" s="299"/>
      <c r="N187" s="301"/>
      <c r="O187" s="302"/>
      <c r="P187" s="298"/>
      <c r="Q187" s="299"/>
      <c r="R187" s="300"/>
      <c r="S187" s="299"/>
      <c r="T187" s="301"/>
      <c r="U187" s="302"/>
    </row>
    <row r="188" spans="1:21" s="1" customFormat="1" ht="16.5" customHeight="1" hidden="1">
      <c r="A188" s="297" t="s">
        <v>308</v>
      </c>
      <c r="B188" s="298"/>
      <c r="C188" s="299"/>
      <c r="D188" s="300"/>
      <c r="E188" s="299"/>
      <c r="F188" s="300"/>
      <c r="G188" s="299"/>
      <c r="H188" s="300"/>
      <c r="I188" s="299"/>
      <c r="J188" s="300"/>
      <c r="K188" s="299"/>
      <c r="L188" s="300"/>
      <c r="M188" s="299"/>
      <c r="N188" s="301"/>
      <c r="O188" s="302"/>
      <c r="P188" s="298"/>
      <c r="Q188" s="299"/>
      <c r="R188" s="300"/>
      <c r="S188" s="299"/>
      <c r="T188" s="301"/>
      <c r="U188" s="302"/>
    </row>
    <row r="189" spans="1:21" s="1" customFormat="1" ht="16.5" customHeight="1" hidden="1">
      <c r="A189" s="297" t="s">
        <v>309</v>
      </c>
      <c r="B189" s="298"/>
      <c r="C189" s="299"/>
      <c r="D189" s="300"/>
      <c r="E189" s="299"/>
      <c r="F189" s="300"/>
      <c r="G189" s="299"/>
      <c r="H189" s="300"/>
      <c r="I189" s="299"/>
      <c r="J189" s="300"/>
      <c r="K189" s="299"/>
      <c r="L189" s="300"/>
      <c r="M189" s="299"/>
      <c r="N189" s="301"/>
      <c r="O189" s="302"/>
      <c r="P189" s="298"/>
      <c r="Q189" s="299"/>
      <c r="R189" s="300"/>
      <c r="S189" s="299"/>
      <c r="T189" s="301"/>
      <c r="U189" s="302"/>
    </row>
    <row r="190" spans="1:21" s="1" customFormat="1" ht="16.5" customHeight="1" hidden="1">
      <c r="A190" s="297" t="s">
        <v>310</v>
      </c>
      <c r="B190" s="298"/>
      <c r="C190" s="299"/>
      <c r="D190" s="300"/>
      <c r="E190" s="299"/>
      <c r="F190" s="300"/>
      <c r="G190" s="299"/>
      <c r="H190" s="300"/>
      <c r="I190" s="299"/>
      <c r="J190" s="300"/>
      <c r="K190" s="299"/>
      <c r="L190" s="300"/>
      <c r="M190" s="299"/>
      <c r="N190" s="301"/>
      <c r="O190" s="302"/>
      <c r="P190" s="298"/>
      <c r="Q190" s="299"/>
      <c r="R190" s="300"/>
      <c r="S190" s="299"/>
      <c r="T190" s="301"/>
      <c r="U190" s="302"/>
    </row>
    <row r="191" spans="1:21" s="1" customFormat="1" ht="16.5" customHeight="1" hidden="1">
      <c r="A191" s="297" t="s">
        <v>317</v>
      </c>
      <c r="B191" s="298"/>
      <c r="C191" s="299"/>
      <c r="D191" s="300"/>
      <c r="E191" s="299"/>
      <c r="F191" s="300"/>
      <c r="G191" s="299"/>
      <c r="H191" s="300"/>
      <c r="I191" s="299"/>
      <c r="J191" s="300"/>
      <c r="K191" s="299"/>
      <c r="L191" s="300"/>
      <c r="M191" s="299"/>
      <c r="N191" s="301"/>
      <c r="O191" s="302"/>
      <c r="P191" s="298"/>
      <c r="Q191" s="299"/>
      <c r="R191" s="300"/>
      <c r="S191" s="299"/>
      <c r="T191" s="301"/>
      <c r="U191" s="302"/>
    </row>
    <row r="192" spans="1:21" s="233" customFormat="1" ht="16.5" customHeight="1" hidden="1">
      <c r="A192" s="297" t="s">
        <v>300</v>
      </c>
      <c r="B192" s="298"/>
      <c r="C192" s="299"/>
      <c r="D192" s="300"/>
      <c r="E192" s="299"/>
      <c r="F192" s="300"/>
      <c r="G192" s="299"/>
      <c r="H192" s="300"/>
      <c r="I192" s="299"/>
      <c r="J192" s="300"/>
      <c r="K192" s="299"/>
      <c r="L192" s="300"/>
      <c r="M192" s="299"/>
      <c r="N192" s="301"/>
      <c r="O192" s="302"/>
      <c r="P192" s="298"/>
      <c r="Q192" s="299"/>
      <c r="R192" s="300"/>
      <c r="S192" s="299"/>
      <c r="T192" s="301"/>
      <c r="U192" s="302"/>
    </row>
    <row r="193" spans="1:21" s="1" customFormat="1" ht="16.5" customHeight="1" hidden="1">
      <c r="A193" s="297" t="s">
        <v>301</v>
      </c>
      <c r="B193" s="298"/>
      <c r="C193" s="299"/>
      <c r="D193" s="300"/>
      <c r="E193" s="299"/>
      <c r="F193" s="300"/>
      <c r="G193" s="299"/>
      <c r="H193" s="300"/>
      <c r="I193" s="299"/>
      <c r="J193" s="300"/>
      <c r="K193" s="299"/>
      <c r="L193" s="300"/>
      <c r="M193" s="299"/>
      <c r="N193" s="301"/>
      <c r="O193" s="302"/>
      <c r="P193" s="298"/>
      <c r="Q193" s="299"/>
      <c r="R193" s="300"/>
      <c r="S193" s="299"/>
      <c r="T193" s="301"/>
      <c r="U193" s="302"/>
    </row>
    <row r="194" spans="1:21" s="14" customFormat="1" ht="16.5" customHeight="1" hidden="1">
      <c r="A194" s="297" t="s">
        <v>302</v>
      </c>
      <c r="B194" s="298"/>
      <c r="C194" s="299"/>
      <c r="D194" s="300"/>
      <c r="E194" s="299"/>
      <c r="F194" s="300"/>
      <c r="G194" s="299"/>
      <c r="H194" s="300"/>
      <c r="I194" s="299"/>
      <c r="J194" s="300"/>
      <c r="K194" s="299"/>
      <c r="L194" s="300"/>
      <c r="M194" s="299"/>
      <c r="N194" s="301"/>
      <c r="O194" s="302"/>
      <c r="P194" s="298"/>
      <c r="Q194" s="299"/>
      <c r="R194" s="300"/>
      <c r="S194" s="299"/>
      <c r="T194" s="301"/>
      <c r="U194" s="302"/>
    </row>
    <row r="195" spans="1:21" s="1" customFormat="1" ht="16.5" customHeight="1" hidden="1">
      <c r="A195" s="297" t="s">
        <v>303</v>
      </c>
      <c r="B195" s="298"/>
      <c r="C195" s="299"/>
      <c r="D195" s="300"/>
      <c r="E195" s="299"/>
      <c r="F195" s="300"/>
      <c r="G195" s="299"/>
      <c r="H195" s="300"/>
      <c r="I195" s="299"/>
      <c r="J195" s="300"/>
      <c r="K195" s="299"/>
      <c r="L195" s="300"/>
      <c r="M195" s="299"/>
      <c r="N195" s="301"/>
      <c r="O195" s="302"/>
      <c r="P195" s="298"/>
      <c r="Q195" s="299"/>
      <c r="R195" s="300"/>
      <c r="S195" s="299"/>
      <c r="T195" s="301"/>
      <c r="U195" s="302"/>
    </row>
    <row r="196" spans="1:21" s="1" customFormat="1" ht="16.5" customHeight="1" hidden="1">
      <c r="A196" s="297" t="s">
        <v>304</v>
      </c>
      <c r="B196" s="298"/>
      <c r="C196" s="299"/>
      <c r="D196" s="300"/>
      <c r="E196" s="299"/>
      <c r="F196" s="300"/>
      <c r="G196" s="299"/>
      <c r="H196" s="300"/>
      <c r="I196" s="299"/>
      <c r="J196" s="300"/>
      <c r="K196" s="299"/>
      <c r="L196" s="300"/>
      <c r="M196" s="299"/>
      <c r="N196" s="301"/>
      <c r="O196" s="302"/>
      <c r="P196" s="298"/>
      <c r="Q196" s="299"/>
      <c r="R196" s="300"/>
      <c r="S196" s="299"/>
      <c r="T196" s="301"/>
      <c r="U196" s="302"/>
    </row>
    <row r="197" spans="1:21" s="1" customFormat="1" ht="16.5" customHeight="1" hidden="1">
      <c r="A197" s="297" t="s">
        <v>305</v>
      </c>
      <c r="B197" s="298"/>
      <c r="C197" s="299"/>
      <c r="D197" s="300"/>
      <c r="E197" s="299"/>
      <c r="F197" s="300"/>
      <c r="G197" s="299"/>
      <c r="H197" s="300"/>
      <c r="I197" s="299"/>
      <c r="J197" s="300"/>
      <c r="K197" s="299"/>
      <c r="L197" s="300"/>
      <c r="M197" s="299"/>
      <c r="N197" s="301"/>
      <c r="O197" s="302"/>
      <c r="P197" s="298"/>
      <c r="Q197" s="299"/>
      <c r="R197" s="300"/>
      <c r="S197" s="299"/>
      <c r="T197" s="301"/>
      <c r="U197" s="302"/>
    </row>
    <row r="198" spans="1:21" s="1" customFormat="1" ht="16.5" customHeight="1" hidden="1">
      <c r="A198" s="297" t="s">
        <v>306</v>
      </c>
      <c r="B198" s="298"/>
      <c r="C198" s="299"/>
      <c r="D198" s="300"/>
      <c r="E198" s="299"/>
      <c r="F198" s="300"/>
      <c r="G198" s="299"/>
      <c r="H198" s="300"/>
      <c r="I198" s="299"/>
      <c r="J198" s="300"/>
      <c r="K198" s="299"/>
      <c r="L198" s="300"/>
      <c r="M198" s="299"/>
      <c r="N198" s="301"/>
      <c r="O198" s="302"/>
      <c r="P198" s="298"/>
      <c r="Q198" s="299"/>
      <c r="R198" s="300"/>
      <c r="S198" s="299"/>
      <c r="T198" s="301"/>
      <c r="U198" s="302"/>
    </row>
    <row r="199" spans="1:21" s="1" customFormat="1" ht="16.5" customHeight="1" hidden="1">
      <c r="A199" s="297" t="s">
        <v>307</v>
      </c>
      <c r="B199" s="298"/>
      <c r="C199" s="299"/>
      <c r="D199" s="300"/>
      <c r="E199" s="299"/>
      <c r="F199" s="300"/>
      <c r="G199" s="299"/>
      <c r="H199" s="300"/>
      <c r="I199" s="299"/>
      <c r="J199" s="300"/>
      <c r="K199" s="299"/>
      <c r="L199" s="300"/>
      <c r="M199" s="299"/>
      <c r="N199" s="301"/>
      <c r="O199" s="302"/>
      <c r="P199" s="298"/>
      <c r="Q199" s="299"/>
      <c r="R199" s="300"/>
      <c r="S199" s="299"/>
      <c r="T199" s="301"/>
      <c r="U199" s="302"/>
    </row>
    <row r="200" spans="1:21" s="1" customFormat="1" ht="16.5" customHeight="1" hidden="1">
      <c r="A200" s="297" t="s">
        <v>308</v>
      </c>
      <c r="B200" s="298"/>
      <c r="C200" s="299"/>
      <c r="D200" s="300"/>
      <c r="E200" s="299"/>
      <c r="F200" s="300"/>
      <c r="G200" s="299"/>
      <c r="H200" s="300"/>
      <c r="I200" s="299"/>
      <c r="J200" s="300"/>
      <c r="K200" s="299"/>
      <c r="L200" s="300"/>
      <c r="M200" s="299"/>
      <c r="N200" s="301"/>
      <c r="O200" s="302"/>
      <c r="P200" s="298"/>
      <c r="Q200" s="299"/>
      <c r="R200" s="300"/>
      <c r="S200" s="299"/>
      <c r="T200" s="301"/>
      <c r="U200" s="302"/>
    </row>
    <row r="201" spans="1:21" s="1" customFormat="1" ht="16.5" customHeight="1" hidden="1">
      <c r="A201" s="297" t="s">
        <v>309</v>
      </c>
      <c r="B201" s="298"/>
      <c r="C201" s="299"/>
      <c r="D201" s="300"/>
      <c r="E201" s="299"/>
      <c r="F201" s="300"/>
      <c r="G201" s="299"/>
      <c r="H201" s="300"/>
      <c r="I201" s="299"/>
      <c r="J201" s="300"/>
      <c r="K201" s="299"/>
      <c r="L201" s="300"/>
      <c r="M201" s="299"/>
      <c r="N201" s="301"/>
      <c r="O201" s="302"/>
      <c r="P201" s="298"/>
      <c r="Q201" s="299"/>
      <c r="R201" s="300"/>
      <c r="S201" s="299"/>
      <c r="T201" s="301"/>
      <c r="U201" s="302"/>
    </row>
    <row r="202" spans="1:21" s="1" customFormat="1" ht="16.5" customHeight="1" hidden="1">
      <c r="A202" s="297" t="s">
        <v>310</v>
      </c>
      <c r="B202" s="298"/>
      <c r="C202" s="299"/>
      <c r="D202" s="300"/>
      <c r="E202" s="299"/>
      <c r="F202" s="300"/>
      <c r="G202" s="299"/>
      <c r="H202" s="300"/>
      <c r="I202" s="299"/>
      <c r="J202" s="300"/>
      <c r="K202" s="299"/>
      <c r="L202" s="300"/>
      <c r="M202" s="299"/>
      <c r="N202" s="301"/>
      <c r="O202" s="302"/>
      <c r="P202" s="298"/>
      <c r="Q202" s="299"/>
      <c r="R202" s="300"/>
      <c r="S202" s="299"/>
      <c r="T202" s="301"/>
      <c r="U202" s="302"/>
    </row>
    <row r="203" spans="1:21" s="1" customFormat="1" ht="16.5" customHeight="1" hidden="1">
      <c r="A203" s="297" t="s">
        <v>318</v>
      </c>
      <c r="B203" s="298"/>
      <c r="C203" s="299"/>
      <c r="D203" s="300"/>
      <c r="E203" s="299"/>
      <c r="F203" s="300"/>
      <c r="G203" s="299"/>
      <c r="H203" s="300"/>
      <c r="I203" s="299"/>
      <c r="J203" s="300"/>
      <c r="K203" s="299"/>
      <c r="L203" s="300"/>
      <c r="M203" s="299"/>
      <c r="N203" s="301"/>
      <c r="O203" s="302"/>
      <c r="P203" s="298"/>
      <c r="Q203" s="299"/>
      <c r="R203" s="300"/>
      <c r="S203" s="299"/>
      <c r="T203" s="301"/>
      <c r="U203" s="302"/>
    </row>
    <row r="204" spans="1:21" s="233" customFormat="1" ht="16.5" customHeight="1" hidden="1">
      <c r="A204" s="297" t="s">
        <v>300</v>
      </c>
      <c r="B204" s="298"/>
      <c r="C204" s="299"/>
      <c r="D204" s="300"/>
      <c r="E204" s="299"/>
      <c r="F204" s="300"/>
      <c r="G204" s="299"/>
      <c r="H204" s="300"/>
      <c r="I204" s="299"/>
      <c r="J204" s="300"/>
      <c r="K204" s="299"/>
      <c r="L204" s="300"/>
      <c r="M204" s="299"/>
      <c r="N204" s="301"/>
      <c r="O204" s="302"/>
      <c r="P204" s="298"/>
      <c r="Q204" s="299"/>
      <c r="R204" s="300"/>
      <c r="S204" s="299"/>
      <c r="T204" s="301"/>
      <c r="U204" s="302"/>
    </row>
    <row r="205" spans="1:21" s="1" customFormat="1" ht="16.5" customHeight="1" hidden="1">
      <c r="A205" s="297" t="s">
        <v>301</v>
      </c>
      <c r="B205" s="298"/>
      <c r="C205" s="299"/>
      <c r="D205" s="300"/>
      <c r="E205" s="299"/>
      <c r="F205" s="300"/>
      <c r="G205" s="299"/>
      <c r="H205" s="300"/>
      <c r="I205" s="299"/>
      <c r="J205" s="300"/>
      <c r="K205" s="299"/>
      <c r="L205" s="300"/>
      <c r="M205" s="299"/>
      <c r="N205" s="301"/>
      <c r="O205" s="302"/>
      <c r="P205" s="298"/>
      <c r="Q205" s="299"/>
      <c r="R205" s="300"/>
      <c r="S205" s="299"/>
      <c r="T205" s="301"/>
      <c r="U205" s="302"/>
    </row>
    <row r="206" spans="1:21" s="14" customFormat="1" ht="16.5" customHeight="1" hidden="1">
      <c r="A206" s="297" t="s">
        <v>302</v>
      </c>
      <c r="B206" s="298"/>
      <c r="C206" s="299"/>
      <c r="D206" s="300"/>
      <c r="E206" s="299"/>
      <c r="F206" s="300"/>
      <c r="G206" s="299"/>
      <c r="H206" s="300"/>
      <c r="I206" s="299"/>
      <c r="J206" s="300"/>
      <c r="K206" s="299"/>
      <c r="L206" s="300"/>
      <c r="M206" s="299"/>
      <c r="N206" s="301"/>
      <c r="O206" s="302"/>
      <c r="P206" s="298"/>
      <c r="Q206" s="299"/>
      <c r="R206" s="300"/>
      <c r="S206" s="299"/>
      <c r="T206" s="301"/>
      <c r="U206" s="302"/>
    </row>
    <row r="207" spans="1:21" s="1" customFormat="1" ht="16.5" customHeight="1" hidden="1">
      <c r="A207" s="297" t="s">
        <v>303</v>
      </c>
      <c r="B207" s="298"/>
      <c r="C207" s="299"/>
      <c r="D207" s="300"/>
      <c r="E207" s="299"/>
      <c r="F207" s="300"/>
      <c r="G207" s="299"/>
      <c r="H207" s="300"/>
      <c r="I207" s="299"/>
      <c r="J207" s="300"/>
      <c r="K207" s="299"/>
      <c r="L207" s="300"/>
      <c r="M207" s="299"/>
      <c r="N207" s="301"/>
      <c r="O207" s="302"/>
      <c r="P207" s="298"/>
      <c r="Q207" s="299"/>
      <c r="R207" s="300"/>
      <c r="S207" s="299"/>
      <c r="T207" s="301"/>
      <c r="U207" s="302"/>
    </row>
    <row r="208" spans="1:21" s="1" customFormat="1" ht="16.5" customHeight="1" hidden="1">
      <c r="A208" s="297" t="s">
        <v>304</v>
      </c>
      <c r="B208" s="298"/>
      <c r="C208" s="299"/>
      <c r="D208" s="300"/>
      <c r="E208" s="299"/>
      <c r="F208" s="300"/>
      <c r="G208" s="299"/>
      <c r="H208" s="300"/>
      <c r="I208" s="299"/>
      <c r="J208" s="300"/>
      <c r="K208" s="299"/>
      <c r="L208" s="300"/>
      <c r="M208" s="299"/>
      <c r="N208" s="301"/>
      <c r="O208" s="302"/>
      <c r="P208" s="298"/>
      <c r="Q208" s="299"/>
      <c r="R208" s="300"/>
      <c r="S208" s="299"/>
      <c r="T208" s="301"/>
      <c r="U208" s="302"/>
    </row>
    <row r="209" spans="1:21" s="1" customFormat="1" ht="16.5" customHeight="1" hidden="1">
      <c r="A209" s="297" t="s">
        <v>305</v>
      </c>
      <c r="B209" s="298"/>
      <c r="C209" s="299"/>
      <c r="D209" s="300"/>
      <c r="E209" s="299"/>
      <c r="F209" s="300"/>
      <c r="G209" s="299"/>
      <c r="H209" s="300"/>
      <c r="I209" s="299"/>
      <c r="J209" s="300"/>
      <c r="K209" s="299"/>
      <c r="L209" s="300"/>
      <c r="M209" s="299"/>
      <c r="N209" s="301"/>
      <c r="O209" s="302"/>
      <c r="P209" s="298"/>
      <c r="Q209" s="299"/>
      <c r="R209" s="300"/>
      <c r="S209" s="299"/>
      <c r="T209" s="301"/>
      <c r="U209" s="302"/>
    </row>
    <row r="210" spans="1:21" s="1" customFormat="1" ht="16.5" customHeight="1" hidden="1">
      <c r="A210" s="297" t="s">
        <v>306</v>
      </c>
      <c r="B210" s="298"/>
      <c r="C210" s="299"/>
      <c r="D210" s="300"/>
      <c r="E210" s="299"/>
      <c r="F210" s="300"/>
      <c r="G210" s="299"/>
      <c r="H210" s="300"/>
      <c r="I210" s="299"/>
      <c r="J210" s="300"/>
      <c r="K210" s="299"/>
      <c r="L210" s="300"/>
      <c r="M210" s="299"/>
      <c r="N210" s="301"/>
      <c r="O210" s="302"/>
      <c r="P210" s="298"/>
      <c r="Q210" s="299"/>
      <c r="R210" s="300"/>
      <c r="S210" s="299"/>
      <c r="T210" s="301"/>
      <c r="U210" s="302"/>
    </row>
    <row r="211" spans="1:21" s="1" customFormat="1" ht="16.5" customHeight="1" hidden="1">
      <c r="A211" s="297" t="s">
        <v>307</v>
      </c>
      <c r="B211" s="298"/>
      <c r="C211" s="299"/>
      <c r="D211" s="300"/>
      <c r="E211" s="299"/>
      <c r="F211" s="300"/>
      <c r="G211" s="299"/>
      <c r="H211" s="300"/>
      <c r="I211" s="299"/>
      <c r="J211" s="300"/>
      <c r="K211" s="299"/>
      <c r="L211" s="300"/>
      <c r="M211" s="299"/>
      <c r="N211" s="301"/>
      <c r="O211" s="302"/>
      <c r="P211" s="298"/>
      <c r="Q211" s="299"/>
      <c r="R211" s="300"/>
      <c r="S211" s="299"/>
      <c r="T211" s="301"/>
      <c r="U211" s="302"/>
    </row>
    <row r="212" spans="1:21" s="1" customFormat="1" ht="16.5" customHeight="1" hidden="1">
      <c r="A212" s="297" t="s">
        <v>308</v>
      </c>
      <c r="B212" s="298"/>
      <c r="C212" s="299"/>
      <c r="D212" s="300"/>
      <c r="E212" s="299"/>
      <c r="F212" s="300"/>
      <c r="G212" s="299"/>
      <c r="H212" s="300"/>
      <c r="I212" s="299"/>
      <c r="J212" s="300"/>
      <c r="K212" s="299"/>
      <c r="L212" s="300"/>
      <c r="M212" s="299"/>
      <c r="N212" s="301"/>
      <c r="O212" s="302"/>
      <c r="P212" s="298"/>
      <c r="Q212" s="299"/>
      <c r="R212" s="300"/>
      <c r="S212" s="299"/>
      <c r="T212" s="301"/>
      <c r="U212" s="302"/>
    </row>
    <row r="213" spans="1:21" s="1" customFormat="1" ht="16.5" customHeight="1" hidden="1">
      <c r="A213" s="297" t="s">
        <v>309</v>
      </c>
      <c r="B213" s="298"/>
      <c r="C213" s="299"/>
      <c r="D213" s="300"/>
      <c r="E213" s="299"/>
      <c r="F213" s="300"/>
      <c r="G213" s="299"/>
      <c r="H213" s="300"/>
      <c r="I213" s="299"/>
      <c r="J213" s="300"/>
      <c r="K213" s="299"/>
      <c r="L213" s="300"/>
      <c r="M213" s="299"/>
      <c r="N213" s="301"/>
      <c r="O213" s="302"/>
      <c r="P213" s="298"/>
      <c r="Q213" s="299"/>
      <c r="R213" s="300"/>
      <c r="S213" s="299"/>
      <c r="T213" s="301"/>
      <c r="U213" s="302"/>
    </row>
    <row r="214" spans="1:21" s="1" customFormat="1" ht="16.5" customHeight="1" hidden="1">
      <c r="A214" s="297" t="s">
        <v>310</v>
      </c>
      <c r="B214" s="298"/>
      <c r="C214" s="299"/>
      <c r="D214" s="300"/>
      <c r="E214" s="299"/>
      <c r="F214" s="300"/>
      <c r="G214" s="299"/>
      <c r="H214" s="300"/>
      <c r="I214" s="299"/>
      <c r="J214" s="300"/>
      <c r="K214" s="299"/>
      <c r="L214" s="300"/>
      <c r="M214" s="299"/>
      <c r="N214" s="301"/>
      <c r="O214" s="302"/>
      <c r="P214" s="298"/>
      <c r="Q214" s="299"/>
      <c r="R214" s="300"/>
      <c r="S214" s="299"/>
      <c r="T214" s="301"/>
      <c r="U214" s="302"/>
    </row>
    <row r="215" spans="1:21" s="1" customFormat="1" ht="16.5" customHeight="1" hidden="1">
      <c r="A215" s="297" t="s">
        <v>319</v>
      </c>
      <c r="B215" s="298"/>
      <c r="C215" s="299"/>
      <c r="D215" s="300"/>
      <c r="E215" s="299"/>
      <c r="F215" s="300"/>
      <c r="G215" s="299"/>
      <c r="H215" s="300"/>
      <c r="I215" s="299"/>
      <c r="J215" s="300"/>
      <c r="K215" s="299"/>
      <c r="L215" s="300"/>
      <c r="M215" s="299"/>
      <c r="N215" s="301"/>
      <c r="O215" s="302"/>
      <c r="P215" s="298"/>
      <c r="Q215" s="299"/>
      <c r="R215" s="300"/>
      <c r="S215" s="299"/>
      <c r="T215" s="301"/>
      <c r="U215" s="302"/>
    </row>
    <row r="216" spans="1:21" s="233" customFormat="1" ht="16.5" customHeight="1" hidden="1">
      <c r="A216" s="297" t="s">
        <v>300</v>
      </c>
      <c r="B216" s="298"/>
      <c r="C216" s="299"/>
      <c r="D216" s="300"/>
      <c r="E216" s="299"/>
      <c r="F216" s="300"/>
      <c r="G216" s="299"/>
      <c r="H216" s="300"/>
      <c r="I216" s="299"/>
      <c r="J216" s="300"/>
      <c r="K216" s="299"/>
      <c r="L216" s="300"/>
      <c r="M216" s="299"/>
      <c r="N216" s="301"/>
      <c r="O216" s="302"/>
      <c r="P216" s="298"/>
      <c r="Q216" s="299"/>
      <c r="R216" s="300"/>
      <c r="S216" s="299"/>
      <c r="T216" s="301"/>
      <c r="U216" s="302"/>
    </row>
    <row r="217" spans="1:21" s="1" customFormat="1" ht="16.5" customHeight="1" hidden="1">
      <c r="A217" s="297" t="s">
        <v>301</v>
      </c>
      <c r="B217" s="298"/>
      <c r="C217" s="299"/>
      <c r="D217" s="300"/>
      <c r="E217" s="299"/>
      <c r="F217" s="300"/>
      <c r="G217" s="299"/>
      <c r="H217" s="300"/>
      <c r="I217" s="299"/>
      <c r="J217" s="300"/>
      <c r="K217" s="299"/>
      <c r="L217" s="300"/>
      <c r="M217" s="299"/>
      <c r="N217" s="301"/>
      <c r="O217" s="302"/>
      <c r="P217" s="298"/>
      <c r="Q217" s="299"/>
      <c r="R217" s="300"/>
      <c r="S217" s="299"/>
      <c r="T217" s="301"/>
      <c r="U217" s="302"/>
    </row>
    <row r="218" spans="1:21" s="14" customFormat="1" ht="16.5" customHeight="1" hidden="1">
      <c r="A218" s="297" t="s">
        <v>302</v>
      </c>
      <c r="B218" s="298"/>
      <c r="C218" s="299"/>
      <c r="D218" s="300"/>
      <c r="E218" s="299"/>
      <c r="F218" s="300"/>
      <c r="G218" s="299"/>
      <c r="H218" s="300"/>
      <c r="I218" s="299"/>
      <c r="J218" s="300"/>
      <c r="K218" s="299"/>
      <c r="L218" s="300"/>
      <c r="M218" s="299"/>
      <c r="N218" s="301"/>
      <c r="O218" s="302"/>
      <c r="P218" s="298"/>
      <c r="Q218" s="299"/>
      <c r="R218" s="300"/>
      <c r="S218" s="299"/>
      <c r="T218" s="301"/>
      <c r="U218" s="302"/>
    </row>
    <row r="219" spans="1:21" s="1" customFormat="1" ht="16.5" customHeight="1" hidden="1">
      <c r="A219" s="297" t="s">
        <v>303</v>
      </c>
      <c r="B219" s="298"/>
      <c r="C219" s="299"/>
      <c r="D219" s="300"/>
      <c r="E219" s="299"/>
      <c r="F219" s="300"/>
      <c r="G219" s="299"/>
      <c r="H219" s="300"/>
      <c r="I219" s="299"/>
      <c r="J219" s="300"/>
      <c r="K219" s="299"/>
      <c r="L219" s="300"/>
      <c r="M219" s="299"/>
      <c r="N219" s="301"/>
      <c r="O219" s="302"/>
      <c r="P219" s="298"/>
      <c r="Q219" s="299"/>
      <c r="R219" s="300"/>
      <c r="S219" s="299"/>
      <c r="T219" s="301"/>
      <c r="U219" s="302"/>
    </row>
    <row r="220" spans="1:21" s="1" customFormat="1" ht="16.5" customHeight="1" hidden="1">
      <c r="A220" s="297" t="s">
        <v>304</v>
      </c>
      <c r="B220" s="298"/>
      <c r="C220" s="299"/>
      <c r="D220" s="300"/>
      <c r="E220" s="299"/>
      <c r="F220" s="300"/>
      <c r="G220" s="299"/>
      <c r="H220" s="300"/>
      <c r="I220" s="299"/>
      <c r="J220" s="300"/>
      <c r="K220" s="299"/>
      <c r="L220" s="300"/>
      <c r="M220" s="299"/>
      <c r="N220" s="301"/>
      <c r="O220" s="302"/>
      <c r="P220" s="298"/>
      <c r="Q220" s="299"/>
      <c r="R220" s="300"/>
      <c r="S220" s="299"/>
      <c r="T220" s="301"/>
      <c r="U220" s="302"/>
    </row>
    <row r="221" spans="1:21" s="1" customFormat="1" ht="16.5" customHeight="1" hidden="1">
      <c r="A221" s="297" t="s">
        <v>305</v>
      </c>
      <c r="B221" s="298"/>
      <c r="C221" s="299"/>
      <c r="D221" s="300"/>
      <c r="E221" s="299"/>
      <c r="F221" s="300"/>
      <c r="G221" s="299"/>
      <c r="H221" s="300"/>
      <c r="I221" s="299"/>
      <c r="J221" s="300"/>
      <c r="K221" s="299"/>
      <c r="L221" s="300"/>
      <c r="M221" s="299"/>
      <c r="N221" s="301"/>
      <c r="O221" s="302"/>
      <c r="P221" s="298"/>
      <c r="Q221" s="299"/>
      <c r="R221" s="300"/>
      <c r="S221" s="299"/>
      <c r="T221" s="301"/>
      <c r="U221" s="302"/>
    </row>
    <row r="222" spans="1:21" s="1" customFormat="1" ht="16.5" customHeight="1" hidden="1">
      <c r="A222" s="297" t="s">
        <v>306</v>
      </c>
      <c r="B222" s="298"/>
      <c r="C222" s="299"/>
      <c r="D222" s="300"/>
      <c r="E222" s="299"/>
      <c r="F222" s="300"/>
      <c r="G222" s="299"/>
      <c r="H222" s="300"/>
      <c r="I222" s="299"/>
      <c r="J222" s="300"/>
      <c r="K222" s="299"/>
      <c r="L222" s="300"/>
      <c r="M222" s="299"/>
      <c r="N222" s="301"/>
      <c r="O222" s="302"/>
      <c r="P222" s="298"/>
      <c r="Q222" s="299"/>
      <c r="R222" s="300"/>
      <c r="S222" s="299"/>
      <c r="T222" s="301"/>
      <c r="U222" s="302"/>
    </row>
    <row r="223" spans="1:21" s="1" customFormat="1" ht="16.5" customHeight="1" hidden="1">
      <c r="A223" s="297" t="s">
        <v>307</v>
      </c>
      <c r="B223" s="298"/>
      <c r="C223" s="299"/>
      <c r="D223" s="300"/>
      <c r="E223" s="299"/>
      <c r="F223" s="300"/>
      <c r="G223" s="299"/>
      <c r="H223" s="300"/>
      <c r="I223" s="299"/>
      <c r="J223" s="300"/>
      <c r="K223" s="299"/>
      <c r="L223" s="300"/>
      <c r="M223" s="299"/>
      <c r="N223" s="301"/>
      <c r="O223" s="302"/>
      <c r="P223" s="298"/>
      <c r="Q223" s="299"/>
      <c r="R223" s="300"/>
      <c r="S223" s="299"/>
      <c r="T223" s="301"/>
      <c r="U223" s="302"/>
    </row>
    <row r="224" spans="1:21" s="1" customFormat="1" ht="16.5" customHeight="1" hidden="1">
      <c r="A224" s="297" t="s">
        <v>308</v>
      </c>
      <c r="B224" s="298"/>
      <c r="C224" s="299"/>
      <c r="D224" s="300"/>
      <c r="E224" s="299"/>
      <c r="F224" s="300"/>
      <c r="G224" s="299"/>
      <c r="H224" s="300"/>
      <c r="I224" s="299"/>
      <c r="J224" s="300"/>
      <c r="K224" s="299"/>
      <c r="L224" s="300"/>
      <c r="M224" s="299"/>
      <c r="N224" s="301"/>
      <c r="O224" s="302"/>
      <c r="P224" s="298"/>
      <c r="Q224" s="299"/>
      <c r="R224" s="300"/>
      <c r="S224" s="299"/>
      <c r="T224" s="301"/>
      <c r="U224" s="302"/>
    </row>
    <row r="225" spans="1:21" s="1" customFormat="1" ht="16.5" customHeight="1" hidden="1">
      <c r="A225" s="297" t="s">
        <v>309</v>
      </c>
      <c r="B225" s="298"/>
      <c r="C225" s="299"/>
      <c r="D225" s="300"/>
      <c r="E225" s="299"/>
      <c r="F225" s="300"/>
      <c r="G225" s="299"/>
      <c r="H225" s="300"/>
      <c r="I225" s="299"/>
      <c r="J225" s="300"/>
      <c r="K225" s="299"/>
      <c r="L225" s="300"/>
      <c r="M225" s="299"/>
      <c r="N225" s="301"/>
      <c r="O225" s="302"/>
      <c r="P225" s="298"/>
      <c r="Q225" s="299"/>
      <c r="R225" s="300"/>
      <c r="S225" s="299"/>
      <c r="T225" s="301"/>
      <c r="U225" s="302"/>
    </row>
    <row r="226" spans="1:21" s="1" customFormat="1" ht="16.5" customHeight="1" hidden="1">
      <c r="A226" s="297" t="s">
        <v>310</v>
      </c>
      <c r="B226" s="298"/>
      <c r="C226" s="299"/>
      <c r="D226" s="300"/>
      <c r="E226" s="299"/>
      <c r="F226" s="300"/>
      <c r="G226" s="299"/>
      <c r="H226" s="300"/>
      <c r="I226" s="299"/>
      <c r="J226" s="300"/>
      <c r="K226" s="299"/>
      <c r="L226" s="300"/>
      <c r="M226" s="299"/>
      <c r="N226" s="301"/>
      <c r="O226" s="302"/>
      <c r="P226" s="298"/>
      <c r="Q226" s="299"/>
      <c r="R226" s="300"/>
      <c r="S226" s="299"/>
      <c r="T226" s="301"/>
      <c r="U226" s="302"/>
    </row>
    <row r="227" spans="1:21" s="1" customFormat="1" ht="16.5" customHeight="1" hidden="1">
      <c r="A227" s="297" t="s">
        <v>320</v>
      </c>
      <c r="B227" s="298"/>
      <c r="C227" s="299"/>
      <c r="D227" s="300"/>
      <c r="E227" s="299"/>
      <c r="F227" s="300"/>
      <c r="G227" s="299"/>
      <c r="H227" s="300"/>
      <c r="I227" s="299"/>
      <c r="J227" s="300"/>
      <c r="K227" s="299"/>
      <c r="L227" s="300"/>
      <c r="M227" s="299"/>
      <c r="N227" s="301"/>
      <c r="O227" s="302"/>
      <c r="P227" s="298"/>
      <c r="Q227" s="299"/>
      <c r="R227" s="300"/>
      <c r="S227" s="299"/>
      <c r="T227" s="301"/>
      <c r="U227" s="302"/>
    </row>
    <row r="228" spans="1:21" s="233" customFormat="1" ht="16.5" customHeight="1" hidden="1">
      <c r="A228" s="297" t="s">
        <v>300</v>
      </c>
      <c r="B228" s="298"/>
      <c r="C228" s="299"/>
      <c r="D228" s="300"/>
      <c r="E228" s="299"/>
      <c r="F228" s="300"/>
      <c r="G228" s="299"/>
      <c r="H228" s="300"/>
      <c r="I228" s="299"/>
      <c r="J228" s="300"/>
      <c r="K228" s="299"/>
      <c r="L228" s="300"/>
      <c r="M228" s="299"/>
      <c r="N228" s="301"/>
      <c r="O228" s="302"/>
      <c r="P228" s="298"/>
      <c r="Q228" s="299"/>
      <c r="R228" s="300"/>
      <c r="S228" s="299"/>
      <c r="T228" s="301"/>
      <c r="U228" s="302"/>
    </row>
    <row r="229" spans="1:21" s="1" customFormat="1" ht="16.5" customHeight="1" hidden="1">
      <c r="A229" s="297" t="s">
        <v>301</v>
      </c>
      <c r="B229" s="298"/>
      <c r="C229" s="299"/>
      <c r="D229" s="300"/>
      <c r="E229" s="299"/>
      <c r="F229" s="300"/>
      <c r="G229" s="299"/>
      <c r="H229" s="300"/>
      <c r="I229" s="299"/>
      <c r="J229" s="300"/>
      <c r="K229" s="299"/>
      <c r="L229" s="300"/>
      <c r="M229" s="299"/>
      <c r="N229" s="301"/>
      <c r="O229" s="302"/>
      <c r="P229" s="298"/>
      <c r="Q229" s="299"/>
      <c r="R229" s="300"/>
      <c r="S229" s="299"/>
      <c r="T229" s="301"/>
      <c r="U229" s="302"/>
    </row>
    <row r="230" spans="1:21" s="14" customFormat="1" ht="16.5" customHeight="1" hidden="1">
      <c r="A230" s="297" t="s">
        <v>302</v>
      </c>
      <c r="B230" s="298"/>
      <c r="C230" s="299"/>
      <c r="D230" s="300"/>
      <c r="E230" s="299"/>
      <c r="F230" s="300"/>
      <c r="G230" s="299"/>
      <c r="H230" s="300"/>
      <c r="I230" s="299"/>
      <c r="J230" s="300"/>
      <c r="K230" s="299"/>
      <c r="L230" s="300"/>
      <c r="M230" s="299"/>
      <c r="N230" s="301"/>
      <c r="O230" s="302"/>
      <c r="P230" s="298"/>
      <c r="Q230" s="299"/>
      <c r="R230" s="300"/>
      <c r="S230" s="299"/>
      <c r="T230" s="301"/>
      <c r="U230" s="302"/>
    </row>
    <row r="231" spans="1:21" s="1" customFormat="1" ht="16.5" customHeight="1" hidden="1">
      <c r="A231" s="297" t="s">
        <v>303</v>
      </c>
      <c r="B231" s="298"/>
      <c r="C231" s="299"/>
      <c r="D231" s="300"/>
      <c r="E231" s="299"/>
      <c r="F231" s="300"/>
      <c r="G231" s="299"/>
      <c r="H231" s="300"/>
      <c r="I231" s="299"/>
      <c r="J231" s="300"/>
      <c r="K231" s="299"/>
      <c r="L231" s="300"/>
      <c r="M231" s="299"/>
      <c r="N231" s="301"/>
      <c r="O231" s="302"/>
      <c r="P231" s="298"/>
      <c r="Q231" s="299"/>
      <c r="R231" s="300"/>
      <c r="S231" s="299"/>
      <c r="T231" s="301"/>
      <c r="U231" s="302"/>
    </row>
    <row r="232" spans="1:21" s="1" customFormat="1" ht="16.5" customHeight="1" hidden="1">
      <c r="A232" s="297" t="s">
        <v>304</v>
      </c>
      <c r="B232" s="298"/>
      <c r="C232" s="299"/>
      <c r="D232" s="300"/>
      <c r="E232" s="299"/>
      <c r="F232" s="300"/>
      <c r="G232" s="299"/>
      <c r="H232" s="300"/>
      <c r="I232" s="299"/>
      <c r="J232" s="300"/>
      <c r="K232" s="299"/>
      <c r="L232" s="300"/>
      <c r="M232" s="299"/>
      <c r="N232" s="301"/>
      <c r="O232" s="302"/>
      <c r="P232" s="298"/>
      <c r="Q232" s="299"/>
      <c r="R232" s="300"/>
      <c r="S232" s="299"/>
      <c r="T232" s="301"/>
      <c r="U232" s="302"/>
    </row>
    <row r="233" spans="1:21" s="1" customFormat="1" ht="16.5" customHeight="1" hidden="1">
      <c r="A233" s="297" t="s">
        <v>305</v>
      </c>
      <c r="B233" s="298"/>
      <c r="C233" s="299"/>
      <c r="D233" s="300"/>
      <c r="E233" s="299"/>
      <c r="F233" s="300"/>
      <c r="G233" s="299"/>
      <c r="H233" s="300"/>
      <c r="I233" s="299"/>
      <c r="J233" s="300"/>
      <c r="K233" s="299"/>
      <c r="L233" s="300"/>
      <c r="M233" s="299"/>
      <c r="N233" s="301"/>
      <c r="O233" s="302"/>
      <c r="P233" s="298"/>
      <c r="Q233" s="299"/>
      <c r="R233" s="300"/>
      <c r="S233" s="299"/>
      <c r="T233" s="301"/>
      <c r="U233" s="302"/>
    </row>
    <row r="234" spans="1:21" s="1" customFormat="1" ht="16.5" customHeight="1" hidden="1">
      <c r="A234" s="297" t="s">
        <v>306</v>
      </c>
      <c r="B234" s="298"/>
      <c r="C234" s="299"/>
      <c r="D234" s="300"/>
      <c r="E234" s="299"/>
      <c r="F234" s="300"/>
      <c r="G234" s="299"/>
      <c r="H234" s="300"/>
      <c r="I234" s="299"/>
      <c r="J234" s="300"/>
      <c r="K234" s="299"/>
      <c r="L234" s="300"/>
      <c r="M234" s="299"/>
      <c r="N234" s="301"/>
      <c r="O234" s="302"/>
      <c r="P234" s="298"/>
      <c r="Q234" s="299"/>
      <c r="R234" s="300"/>
      <c r="S234" s="299"/>
      <c r="T234" s="301"/>
      <c r="U234" s="302"/>
    </row>
    <row r="235" spans="1:21" s="1" customFormat="1" ht="16.5" customHeight="1" hidden="1">
      <c r="A235" s="297" t="s">
        <v>307</v>
      </c>
      <c r="B235" s="298"/>
      <c r="C235" s="299"/>
      <c r="D235" s="300"/>
      <c r="E235" s="299"/>
      <c r="F235" s="300"/>
      <c r="G235" s="299"/>
      <c r="H235" s="300"/>
      <c r="I235" s="299"/>
      <c r="J235" s="300"/>
      <c r="K235" s="299"/>
      <c r="L235" s="300"/>
      <c r="M235" s="299"/>
      <c r="N235" s="301"/>
      <c r="O235" s="302"/>
      <c r="P235" s="298"/>
      <c r="Q235" s="299"/>
      <c r="R235" s="300"/>
      <c r="S235" s="299"/>
      <c r="T235" s="301"/>
      <c r="U235" s="302"/>
    </row>
    <row r="236" spans="1:21" s="1" customFormat="1" ht="16.5" customHeight="1" hidden="1">
      <c r="A236" s="297" t="s">
        <v>308</v>
      </c>
      <c r="B236" s="298"/>
      <c r="C236" s="299"/>
      <c r="D236" s="300"/>
      <c r="E236" s="299"/>
      <c r="F236" s="300"/>
      <c r="G236" s="299"/>
      <c r="H236" s="300"/>
      <c r="I236" s="299"/>
      <c r="J236" s="300"/>
      <c r="K236" s="299"/>
      <c r="L236" s="300"/>
      <c r="M236" s="299"/>
      <c r="N236" s="301"/>
      <c r="O236" s="302"/>
      <c r="P236" s="298"/>
      <c r="Q236" s="299"/>
      <c r="R236" s="300"/>
      <c r="S236" s="299"/>
      <c r="T236" s="301"/>
      <c r="U236" s="302"/>
    </row>
    <row r="237" spans="1:21" s="1" customFormat="1" ht="16.5" customHeight="1" hidden="1">
      <c r="A237" s="297" t="s">
        <v>309</v>
      </c>
      <c r="B237" s="298"/>
      <c r="C237" s="299"/>
      <c r="D237" s="300"/>
      <c r="E237" s="299"/>
      <c r="F237" s="300"/>
      <c r="G237" s="299"/>
      <c r="H237" s="300"/>
      <c r="I237" s="299"/>
      <c r="J237" s="300"/>
      <c r="K237" s="299"/>
      <c r="L237" s="300"/>
      <c r="M237" s="299"/>
      <c r="N237" s="301"/>
      <c r="O237" s="302"/>
      <c r="P237" s="298"/>
      <c r="Q237" s="299"/>
      <c r="R237" s="300"/>
      <c r="S237" s="299"/>
      <c r="T237" s="301"/>
      <c r="U237" s="302"/>
    </row>
    <row r="238" spans="1:21" s="1" customFormat="1" ht="16.5" customHeight="1" hidden="1">
      <c r="A238" s="297" t="s">
        <v>310</v>
      </c>
      <c r="B238" s="298"/>
      <c r="C238" s="299"/>
      <c r="D238" s="300"/>
      <c r="E238" s="299"/>
      <c r="F238" s="300"/>
      <c r="G238" s="299"/>
      <c r="H238" s="300"/>
      <c r="I238" s="299"/>
      <c r="J238" s="300"/>
      <c r="K238" s="299"/>
      <c r="L238" s="300"/>
      <c r="M238" s="299"/>
      <c r="N238" s="301"/>
      <c r="O238" s="302"/>
      <c r="P238" s="298"/>
      <c r="Q238" s="299"/>
      <c r="R238" s="300"/>
      <c r="S238" s="299"/>
      <c r="T238" s="301"/>
      <c r="U238" s="302"/>
    </row>
    <row r="239" spans="1:21" ht="13.5" hidden="1">
      <c r="A239" s="297"/>
      <c r="B239" s="298"/>
      <c r="C239" s="299"/>
      <c r="D239" s="300"/>
      <c r="E239" s="299"/>
      <c r="F239" s="300"/>
      <c r="G239" s="299"/>
      <c r="H239" s="300"/>
      <c r="I239" s="299"/>
      <c r="J239" s="300"/>
      <c r="K239" s="299"/>
      <c r="L239" s="300"/>
      <c r="M239" s="299"/>
      <c r="N239" s="301"/>
      <c r="O239" s="302"/>
      <c r="P239" s="298"/>
      <c r="Q239" s="299"/>
      <c r="R239" s="300"/>
      <c r="S239" s="299"/>
      <c r="T239" s="301"/>
      <c r="U239" s="302"/>
    </row>
    <row r="240" spans="1:21" ht="13.5" hidden="1">
      <c r="A240" s="297"/>
      <c r="B240" s="298"/>
      <c r="C240" s="299"/>
      <c r="D240" s="300"/>
      <c r="E240" s="299"/>
      <c r="F240" s="300"/>
      <c r="G240" s="299"/>
      <c r="H240" s="300"/>
      <c r="I240" s="299"/>
      <c r="J240" s="300"/>
      <c r="K240" s="299"/>
      <c r="L240" s="300"/>
      <c r="M240" s="299"/>
      <c r="N240" s="301"/>
      <c r="O240" s="302"/>
      <c r="P240" s="298"/>
      <c r="Q240" s="299"/>
      <c r="R240" s="300"/>
      <c r="S240" s="299"/>
      <c r="T240" s="301"/>
      <c r="U240" s="302"/>
    </row>
    <row r="241" spans="1:21" ht="13.5" hidden="1">
      <c r="A241" s="297"/>
      <c r="B241" s="298"/>
      <c r="C241" s="299"/>
      <c r="D241" s="300"/>
      <c r="E241" s="299"/>
      <c r="F241" s="300"/>
      <c r="G241" s="299"/>
      <c r="H241" s="300"/>
      <c r="I241" s="299"/>
      <c r="J241" s="300"/>
      <c r="K241" s="299"/>
      <c r="L241" s="300"/>
      <c r="M241" s="299"/>
      <c r="N241" s="301"/>
      <c r="O241" s="302"/>
      <c r="P241" s="298"/>
      <c r="Q241" s="299"/>
      <c r="R241" s="300"/>
      <c r="S241" s="299"/>
      <c r="T241" s="301"/>
      <c r="U241" s="302"/>
    </row>
    <row r="242" spans="1:21" ht="13.5" hidden="1">
      <c r="A242" s="297"/>
      <c r="B242" s="298"/>
      <c r="C242" s="299"/>
      <c r="D242" s="300"/>
      <c r="E242" s="299"/>
      <c r="F242" s="300"/>
      <c r="G242" s="299"/>
      <c r="H242" s="300"/>
      <c r="I242" s="299"/>
      <c r="J242" s="300"/>
      <c r="K242" s="299"/>
      <c r="L242" s="300"/>
      <c r="M242" s="299"/>
      <c r="N242" s="301"/>
      <c r="O242" s="302"/>
      <c r="P242" s="298"/>
      <c r="Q242" s="299"/>
      <c r="R242" s="300"/>
      <c r="S242" s="299"/>
      <c r="T242" s="301"/>
      <c r="U242" s="302"/>
    </row>
    <row r="243" spans="1:21" ht="13.5" hidden="1">
      <c r="A243" s="297"/>
      <c r="B243" s="298"/>
      <c r="C243" s="299"/>
      <c r="D243" s="300"/>
      <c r="E243" s="299"/>
      <c r="F243" s="300"/>
      <c r="G243" s="299"/>
      <c r="H243" s="300"/>
      <c r="I243" s="299"/>
      <c r="J243" s="300"/>
      <c r="K243" s="299"/>
      <c r="L243" s="300"/>
      <c r="M243" s="299"/>
      <c r="N243" s="301"/>
      <c r="O243" s="302"/>
      <c r="P243" s="298"/>
      <c r="Q243" s="299"/>
      <c r="R243" s="300"/>
      <c r="S243" s="299"/>
      <c r="T243" s="301"/>
      <c r="U243" s="302"/>
    </row>
    <row r="244" spans="1:21" ht="13.5" hidden="1">
      <c r="A244" s="297"/>
      <c r="B244" s="298"/>
      <c r="C244" s="299"/>
      <c r="D244" s="300"/>
      <c r="E244" s="299"/>
      <c r="F244" s="300"/>
      <c r="G244" s="299"/>
      <c r="H244" s="300"/>
      <c r="I244" s="299"/>
      <c r="J244" s="300"/>
      <c r="K244" s="299"/>
      <c r="L244" s="300"/>
      <c r="M244" s="299"/>
      <c r="N244" s="301"/>
      <c r="O244" s="302"/>
      <c r="P244" s="298"/>
      <c r="Q244" s="299"/>
      <c r="R244" s="300"/>
      <c r="S244" s="299"/>
      <c r="T244" s="301"/>
      <c r="U244" s="302"/>
    </row>
    <row r="245" spans="1:21" ht="13.5" hidden="1">
      <c r="A245" s="297"/>
      <c r="B245" s="298"/>
      <c r="C245" s="299"/>
      <c r="D245" s="300"/>
      <c r="E245" s="299"/>
      <c r="F245" s="300"/>
      <c r="G245" s="299"/>
      <c r="H245" s="300"/>
      <c r="I245" s="299"/>
      <c r="J245" s="300"/>
      <c r="K245" s="299"/>
      <c r="L245" s="300"/>
      <c r="M245" s="299"/>
      <c r="N245" s="301"/>
      <c r="O245" s="302"/>
      <c r="P245" s="298"/>
      <c r="Q245" s="299"/>
      <c r="R245" s="300"/>
      <c r="S245" s="299"/>
      <c r="T245" s="301"/>
      <c r="U245" s="302"/>
    </row>
    <row r="246" spans="1:21" ht="13.5" hidden="1">
      <c r="A246" s="297"/>
      <c r="B246" s="298"/>
      <c r="C246" s="299"/>
      <c r="D246" s="300"/>
      <c r="E246" s="299"/>
      <c r="F246" s="300"/>
      <c r="G246" s="299"/>
      <c r="H246" s="300"/>
      <c r="I246" s="299"/>
      <c r="J246" s="300"/>
      <c r="K246" s="299"/>
      <c r="L246" s="300"/>
      <c r="M246" s="299"/>
      <c r="N246" s="301"/>
      <c r="O246" s="302"/>
      <c r="P246" s="298"/>
      <c r="Q246" s="299"/>
      <c r="R246" s="300"/>
      <c r="S246" s="299"/>
      <c r="T246" s="301"/>
      <c r="U246" s="302"/>
    </row>
    <row r="247" spans="1:21" ht="13.5" hidden="1">
      <c r="A247" s="297"/>
      <c r="B247" s="298"/>
      <c r="C247" s="299"/>
      <c r="D247" s="300"/>
      <c r="E247" s="299"/>
      <c r="F247" s="300"/>
      <c r="G247" s="299"/>
      <c r="H247" s="300"/>
      <c r="I247" s="299"/>
      <c r="J247" s="300"/>
      <c r="K247" s="299"/>
      <c r="L247" s="300"/>
      <c r="M247" s="299"/>
      <c r="N247" s="301"/>
      <c r="O247" s="302"/>
      <c r="P247" s="298"/>
      <c r="Q247" s="299"/>
      <c r="R247" s="300"/>
      <c r="S247" s="299"/>
      <c r="T247" s="301"/>
      <c r="U247" s="302"/>
    </row>
    <row r="248" spans="1:21" ht="13.5" hidden="1">
      <c r="A248" s="297"/>
      <c r="B248" s="298"/>
      <c r="C248" s="299"/>
      <c r="D248" s="300"/>
      <c r="E248" s="299"/>
      <c r="F248" s="300"/>
      <c r="G248" s="299"/>
      <c r="H248" s="300"/>
      <c r="I248" s="299"/>
      <c r="J248" s="300"/>
      <c r="K248" s="299"/>
      <c r="L248" s="300"/>
      <c r="M248" s="299"/>
      <c r="N248" s="301"/>
      <c r="O248" s="302"/>
      <c r="P248" s="298"/>
      <c r="Q248" s="299"/>
      <c r="R248" s="300"/>
      <c r="S248" s="299"/>
      <c r="T248" s="301"/>
      <c r="U248" s="302"/>
    </row>
    <row r="249" spans="1:21" ht="13.5" hidden="1">
      <c r="A249" s="297"/>
      <c r="B249" s="298"/>
      <c r="C249" s="299"/>
      <c r="D249" s="300"/>
      <c r="E249" s="299"/>
      <c r="F249" s="300"/>
      <c r="G249" s="299"/>
      <c r="H249" s="300"/>
      <c r="I249" s="299"/>
      <c r="J249" s="300"/>
      <c r="K249" s="299"/>
      <c r="L249" s="300"/>
      <c r="M249" s="299"/>
      <c r="N249" s="301"/>
      <c r="O249" s="302"/>
      <c r="P249" s="298"/>
      <c r="Q249" s="299"/>
      <c r="R249" s="300"/>
      <c r="S249" s="299"/>
      <c r="T249" s="301"/>
      <c r="U249" s="302"/>
    </row>
    <row r="250" spans="1:21" ht="13.5" hidden="1">
      <c r="A250" s="297"/>
      <c r="B250" s="298"/>
      <c r="C250" s="299"/>
      <c r="D250" s="300"/>
      <c r="E250" s="299"/>
      <c r="F250" s="300"/>
      <c r="G250" s="299"/>
      <c r="H250" s="300"/>
      <c r="I250" s="299"/>
      <c r="J250" s="300"/>
      <c r="K250" s="299"/>
      <c r="L250" s="300"/>
      <c r="M250" s="299"/>
      <c r="N250" s="301"/>
      <c r="O250" s="302"/>
      <c r="P250" s="298"/>
      <c r="Q250" s="299"/>
      <c r="R250" s="300"/>
      <c r="S250" s="299"/>
      <c r="T250" s="301"/>
      <c r="U250" s="302"/>
    </row>
    <row r="251" spans="1:21" ht="13.5" hidden="1">
      <c r="A251" s="297"/>
      <c r="B251" s="298"/>
      <c r="C251" s="299"/>
      <c r="D251" s="300"/>
      <c r="E251" s="299"/>
      <c r="F251" s="300"/>
      <c r="G251" s="299"/>
      <c r="H251" s="300"/>
      <c r="I251" s="299"/>
      <c r="J251" s="300"/>
      <c r="K251" s="299"/>
      <c r="L251" s="300"/>
      <c r="M251" s="299"/>
      <c r="N251" s="301"/>
      <c r="O251" s="302"/>
      <c r="P251" s="298"/>
      <c r="Q251" s="299"/>
      <c r="R251" s="300"/>
      <c r="S251" s="299"/>
      <c r="T251" s="301"/>
      <c r="U251" s="302"/>
    </row>
    <row r="252" spans="1:21" ht="13.5" hidden="1">
      <c r="A252" s="297"/>
      <c r="B252" s="298"/>
      <c r="C252" s="299"/>
      <c r="D252" s="300"/>
      <c r="E252" s="299"/>
      <c r="F252" s="300"/>
      <c r="G252" s="299"/>
      <c r="H252" s="300"/>
      <c r="I252" s="299"/>
      <c r="J252" s="300"/>
      <c r="K252" s="299"/>
      <c r="L252" s="300"/>
      <c r="M252" s="299"/>
      <c r="N252" s="301"/>
      <c r="O252" s="302"/>
      <c r="P252" s="298"/>
      <c r="Q252" s="299"/>
      <c r="R252" s="300"/>
      <c r="S252" s="299"/>
      <c r="T252" s="301"/>
      <c r="U252" s="302"/>
    </row>
    <row r="253" spans="1:21" ht="13.5" hidden="1">
      <c r="A253" s="297"/>
      <c r="B253" s="298"/>
      <c r="C253" s="299"/>
      <c r="D253" s="300"/>
      <c r="E253" s="299"/>
      <c r="F253" s="300"/>
      <c r="G253" s="299"/>
      <c r="H253" s="300"/>
      <c r="I253" s="299"/>
      <c r="J253" s="300"/>
      <c r="K253" s="299"/>
      <c r="L253" s="300"/>
      <c r="M253" s="299"/>
      <c r="N253" s="301"/>
      <c r="O253" s="302"/>
      <c r="P253" s="298"/>
      <c r="Q253" s="299"/>
      <c r="R253" s="300"/>
      <c r="S253" s="299"/>
      <c r="T253" s="301"/>
      <c r="U253" s="302"/>
    </row>
    <row r="254" spans="1:21" ht="13.5" hidden="1">
      <c r="A254" s="297"/>
      <c r="B254" s="298"/>
      <c r="C254" s="299"/>
      <c r="D254" s="300"/>
      <c r="E254" s="299"/>
      <c r="F254" s="300"/>
      <c r="G254" s="299"/>
      <c r="H254" s="300"/>
      <c r="I254" s="299"/>
      <c r="J254" s="300"/>
      <c r="K254" s="299"/>
      <c r="L254" s="300"/>
      <c r="M254" s="299"/>
      <c r="N254" s="301"/>
      <c r="O254" s="302"/>
      <c r="P254" s="298"/>
      <c r="Q254" s="299"/>
      <c r="R254" s="300"/>
      <c r="S254" s="299"/>
      <c r="T254" s="301"/>
      <c r="U254" s="302"/>
    </row>
    <row r="255" spans="1:21" ht="13.5" hidden="1">
      <c r="A255" s="297"/>
      <c r="B255" s="298"/>
      <c r="C255" s="299"/>
      <c r="D255" s="300"/>
      <c r="E255" s="299"/>
      <c r="F255" s="300"/>
      <c r="G255" s="299"/>
      <c r="H255" s="300"/>
      <c r="I255" s="299"/>
      <c r="J255" s="300"/>
      <c r="K255" s="299"/>
      <c r="L255" s="300"/>
      <c r="M255" s="299"/>
      <c r="N255" s="301"/>
      <c r="O255" s="302"/>
      <c r="P255" s="298"/>
      <c r="Q255" s="299"/>
      <c r="R255" s="300"/>
      <c r="S255" s="299"/>
      <c r="T255" s="301"/>
      <c r="U255" s="302"/>
    </row>
    <row r="256" spans="1:21" ht="13.5" hidden="1">
      <c r="A256" s="297"/>
      <c r="B256" s="298"/>
      <c r="C256" s="299"/>
      <c r="D256" s="300"/>
      <c r="E256" s="299"/>
      <c r="F256" s="300"/>
      <c r="G256" s="299"/>
      <c r="H256" s="300"/>
      <c r="I256" s="299"/>
      <c r="J256" s="300"/>
      <c r="K256" s="299"/>
      <c r="L256" s="300"/>
      <c r="M256" s="299"/>
      <c r="N256" s="301"/>
      <c r="O256" s="302"/>
      <c r="P256" s="298"/>
      <c r="Q256" s="299"/>
      <c r="R256" s="300"/>
      <c r="S256" s="299"/>
      <c r="T256" s="301"/>
      <c r="U256" s="302"/>
    </row>
    <row r="257" spans="1:21" ht="13.5" hidden="1">
      <c r="A257" s="297"/>
      <c r="B257" s="298"/>
      <c r="C257" s="299"/>
      <c r="D257" s="300"/>
      <c r="E257" s="299"/>
      <c r="F257" s="300"/>
      <c r="G257" s="299"/>
      <c r="H257" s="300"/>
      <c r="I257" s="299"/>
      <c r="J257" s="300"/>
      <c r="K257" s="299"/>
      <c r="L257" s="300"/>
      <c r="M257" s="299"/>
      <c r="N257" s="301"/>
      <c r="O257" s="302"/>
      <c r="P257" s="298"/>
      <c r="Q257" s="299"/>
      <c r="R257" s="300"/>
      <c r="S257" s="299"/>
      <c r="T257" s="301"/>
      <c r="U257" s="302"/>
    </row>
    <row r="258" spans="1:21" ht="13.5" hidden="1">
      <c r="A258" s="297"/>
      <c r="B258" s="298"/>
      <c r="C258" s="299"/>
      <c r="D258" s="300"/>
      <c r="E258" s="299"/>
      <c r="F258" s="300"/>
      <c r="G258" s="299"/>
      <c r="H258" s="300"/>
      <c r="I258" s="299"/>
      <c r="J258" s="300"/>
      <c r="K258" s="299"/>
      <c r="L258" s="300"/>
      <c r="M258" s="299"/>
      <c r="N258" s="301"/>
      <c r="O258" s="302"/>
      <c r="P258" s="298"/>
      <c r="Q258" s="299"/>
      <c r="R258" s="300"/>
      <c r="S258" s="299"/>
      <c r="T258" s="301"/>
      <c r="U258" s="302"/>
    </row>
    <row r="259" spans="1:21" ht="13.5" hidden="1">
      <c r="A259" s="297"/>
      <c r="B259" s="298"/>
      <c r="C259" s="299"/>
      <c r="D259" s="300"/>
      <c r="E259" s="299"/>
      <c r="F259" s="300"/>
      <c r="G259" s="299"/>
      <c r="H259" s="300"/>
      <c r="I259" s="299"/>
      <c r="J259" s="300"/>
      <c r="K259" s="299"/>
      <c r="L259" s="300"/>
      <c r="M259" s="299"/>
      <c r="N259" s="301"/>
      <c r="O259" s="302"/>
      <c r="P259" s="298"/>
      <c r="Q259" s="299"/>
      <c r="R259" s="300"/>
      <c r="S259" s="299"/>
      <c r="T259" s="301"/>
      <c r="U259" s="302"/>
    </row>
    <row r="260" spans="1:21" ht="13.5" hidden="1">
      <c r="A260" s="297"/>
      <c r="B260" s="298"/>
      <c r="C260" s="299"/>
      <c r="D260" s="300"/>
      <c r="E260" s="299"/>
      <c r="F260" s="300"/>
      <c r="G260" s="299"/>
      <c r="H260" s="300"/>
      <c r="I260" s="299"/>
      <c r="J260" s="300"/>
      <c r="K260" s="299"/>
      <c r="L260" s="300"/>
      <c r="M260" s="299"/>
      <c r="N260" s="301"/>
      <c r="O260" s="302"/>
      <c r="P260" s="298"/>
      <c r="Q260" s="299"/>
      <c r="R260" s="300"/>
      <c r="S260" s="299"/>
      <c r="T260" s="301"/>
      <c r="U260" s="302"/>
    </row>
    <row r="261" spans="1:21" ht="13.5" hidden="1">
      <c r="A261" s="297"/>
      <c r="B261" s="298"/>
      <c r="C261" s="299"/>
      <c r="D261" s="300"/>
      <c r="E261" s="299"/>
      <c r="F261" s="300"/>
      <c r="G261" s="299"/>
      <c r="H261" s="300"/>
      <c r="I261" s="299"/>
      <c r="J261" s="300"/>
      <c r="K261" s="299"/>
      <c r="L261" s="300"/>
      <c r="M261" s="299"/>
      <c r="N261" s="301"/>
      <c r="O261" s="302"/>
      <c r="P261" s="298"/>
      <c r="Q261" s="299"/>
      <c r="R261" s="300"/>
      <c r="S261" s="299"/>
      <c r="T261" s="301"/>
      <c r="U261" s="302"/>
    </row>
    <row r="262" spans="1:21" ht="13.5" hidden="1">
      <c r="A262" s="297"/>
      <c r="B262" s="298"/>
      <c r="C262" s="299"/>
      <c r="D262" s="300"/>
      <c r="E262" s="299"/>
      <c r="F262" s="300"/>
      <c r="G262" s="299"/>
      <c r="H262" s="300"/>
      <c r="I262" s="299"/>
      <c r="J262" s="300"/>
      <c r="K262" s="299"/>
      <c r="L262" s="300"/>
      <c r="M262" s="299"/>
      <c r="N262" s="301"/>
      <c r="O262" s="302"/>
      <c r="P262" s="298"/>
      <c r="Q262" s="299"/>
      <c r="R262" s="300"/>
      <c r="S262" s="299"/>
      <c r="T262" s="301"/>
      <c r="U262" s="302"/>
    </row>
    <row r="263" spans="1:21" ht="13.5" hidden="1">
      <c r="A263" s="297"/>
      <c r="B263" s="298"/>
      <c r="C263" s="299"/>
      <c r="D263" s="300"/>
      <c r="E263" s="299"/>
      <c r="F263" s="300"/>
      <c r="G263" s="299"/>
      <c r="H263" s="300"/>
      <c r="I263" s="299"/>
      <c r="J263" s="300"/>
      <c r="K263" s="299"/>
      <c r="L263" s="300"/>
      <c r="M263" s="299"/>
      <c r="N263" s="301"/>
      <c r="O263" s="302"/>
      <c r="P263" s="298"/>
      <c r="Q263" s="299"/>
      <c r="R263" s="300"/>
      <c r="S263" s="299"/>
      <c r="T263" s="301"/>
      <c r="U263" s="302"/>
    </row>
    <row r="264" spans="1:21" ht="13.5" hidden="1">
      <c r="A264" s="297"/>
      <c r="B264" s="298"/>
      <c r="C264" s="299"/>
      <c r="D264" s="300"/>
      <c r="E264" s="299"/>
      <c r="F264" s="300"/>
      <c r="G264" s="299"/>
      <c r="H264" s="300"/>
      <c r="I264" s="299"/>
      <c r="J264" s="300"/>
      <c r="K264" s="299"/>
      <c r="L264" s="300"/>
      <c r="M264" s="299"/>
      <c r="N264" s="301"/>
      <c r="O264" s="302"/>
      <c r="P264" s="298"/>
      <c r="Q264" s="299"/>
      <c r="R264" s="300"/>
      <c r="S264" s="299"/>
      <c r="T264" s="301"/>
      <c r="U264" s="302"/>
    </row>
    <row r="265" spans="1:21" ht="13.5" hidden="1">
      <c r="A265" s="297"/>
      <c r="B265" s="298"/>
      <c r="C265" s="299"/>
      <c r="D265" s="300"/>
      <c r="E265" s="299"/>
      <c r="F265" s="300"/>
      <c r="G265" s="299"/>
      <c r="H265" s="300"/>
      <c r="I265" s="299"/>
      <c r="J265" s="300"/>
      <c r="K265" s="299"/>
      <c r="L265" s="300"/>
      <c r="M265" s="299"/>
      <c r="N265" s="301"/>
      <c r="O265" s="302"/>
      <c r="P265" s="298"/>
      <c r="Q265" s="299"/>
      <c r="R265" s="300"/>
      <c r="S265" s="299"/>
      <c r="T265" s="301"/>
      <c r="U265" s="302"/>
    </row>
    <row r="266" spans="1:21" ht="13.5" hidden="1">
      <c r="A266" s="297"/>
      <c r="B266" s="298"/>
      <c r="C266" s="299"/>
      <c r="D266" s="300"/>
      <c r="E266" s="299"/>
      <c r="F266" s="300"/>
      <c r="G266" s="299"/>
      <c r="H266" s="300"/>
      <c r="I266" s="299"/>
      <c r="J266" s="300"/>
      <c r="K266" s="299"/>
      <c r="L266" s="300"/>
      <c r="M266" s="299"/>
      <c r="N266" s="301"/>
      <c r="O266" s="302"/>
      <c r="P266" s="298"/>
      <c r="Q266" s="299"/>
      <c r="R266" s="300"/>
      <c r="S266" s="299"/>
      <c r="T266" s="301"/>
      <c r="U266" s="302"/>
    </row>
    <row r="267" spans="1:21" ht="13.5" hidden="1">
      <c r="A267" s="297"/>
      <c r="B267" s="298"/>
      <c r="C267" s="299"/>
      <c r="D267" s="300"/>
      <c r="E267" s="299"/>
      <c r="F267" s="300"/>
      <c r="G267" s="299"/>
      <c r="H267" s="300"/>
      <c r="I267" s="299"/>
      <c r="J267" s="300"/>
      <c r="K267" s="299"/>
      <c r="L267" s="300"/>
      <c r="M267" s="299"/>
      <c r="N267" s="301"/>
      <c r="O267" s="302"/>
      <c r="P267" s="298"/>
      <c r="Q267" s="299"/>
      <c r="R267" s="300"/>
      <c r="S267" s="299"/>
      <c r="T267" s="301"/>
      <c r="U267" s="302"/>
    </row>
    <row r="268" spans="1:21" ht="13.5" hidden="1">
      <c r="A268" s="297"/>
      <c r="B268" s="298"/>
      <c r="C268" s="299"/>
      <c r="D268" s="300"/>
      <c r="E268" s="299"/>
      <c r="F268" s="300"/>
      <c r="G268" s="299"/>
      <c r="H268" s="300"/>
      <c r="I268" s="299"/>
      <c r="J268" s="300"/>
      <c r="K268" s="299"/>
      <c r="L268" s="300"/>
      <c r="M268" s="299"/>
      <c r="N268" s="301"/>
      <c r="O268" s="302"/>
      <c r="P268" s="298"/>
      <c r="Q268" s="299"/>
      <c r="R268" s="300"/>
      <c r="S268" s="299"/>
      <c r="T268" s="301"/>
      <c r="U268" s="302"/>
    </row>
    <row r="269" spans="1:21" ht="13.5" hidden="1">
      <c r="A269" s="297"/>
      <c r="B269" s="298"/>
      <c r="C269" s="299"/>
      <c r="D269" s="300"/>
      <c r="E269" s="299"/>
      <c r="F269" s="300"/>
      <c r="G269" s="299"/>
      <c r="H269" s="300"/>
      <c r="I269" s="299"/>
      <c r="J269" s="300"/>
      <c r="K269" s="299"/>
      <c r="L269" s="300"/>
      <c r="M269" s="299"/>
      <c r="N269" s="301"/>
      <c r="O269" s="302"/>
      <c r="P269" s="298"/>
      <c r="Q269" s="299"/>
      <c r="R269" s="300"/>
      <c r="S269" s="299"/>
      <c r="T269" s="301"/>
      <c r="U269" s="302"/>
    </row>
    <row r="270" spans="1:21" ht="13.5" hidden="1">
      <c r="A270" s="297"/>
      <c r="B270" s="298"/>
      <c r="C270" s="299"/>
      <c r="D270" s="300"/>
      <c r="E270" s="299"/>
      <c r="F270" s="300"/>
      <c r="G270" s="299"/>
      <c r="H270" s="300"/>
      <c r="I270" s="299"/>
      <c r="J270" s="300"/>
      <c r="K270" s="299"/>
      <c r="L270" s="300"/>
      <c r="M270" s="299"/>
      <c r="N270" s="301"/>
      <c r="O270" s="302"/>
      <c r="P270" s="298"/>
      <c r="Q270" s="299"/>
      <c r="R270" s="300"/>
      <c r="S270" s="299"/>
      <c r="T270" s="301"/>
      <c r="U270" s="302"/>
    </row>
    <row r="271" spans="1:21" ht="13.5" hidden="1">
      <c r="A271" s="297"/>
      <c r="B271" s="298"/>
      <c r="C271" s="299"/>
      <c r="D271" s="300"/>
      <c r="E271" s="299"/>
      <c r="F271" s="300"/>
      <c r="G271" s="299"/>
      <c r="H271" s="300"/>
      <c r="I271" s="299"/>
      <c r="J271" s="300"/>
      <c r="K271" s="299"/>
      <c r="L271" s="300"/>
      <c r="M271" s="299"/>
      <c r="N271" s="301"/>
      <c r="O271" s="302"/>
      <c r="P271" s="298"/>
      <c r="Q271" s="299"/>
      <c r="R271" s="300"/>
      <c r="S271" s="299"/>
      <c r="T271" s="301"/>
      <c r="U271" s="302"/>
    </row>
    <row r="272" spans="1:21" ht="13.5" hidden="1">
      <c r="A272" s="297"/>
      <c r="B272" s="298"/>
      <c r="C272" s="299"/>
      <c r="D272" s="300"/>
      <c r="E272" s="299"/>
      <c r="F272" s="300"/>
      <c r="G272" s="299"/>
      <c r="H272" s="300"/>
      <c r="I272" s="299"/>
      <c r="J272" s="300"/>
      <c r="K272" s="299"/>
      <c r="L272" s="300"/>
      <c r="M272" s="299"/>
      <c r="N272" s="301"/>
      <c r="O272" s="302"/>
      <c r="P272" s="298"/>
      <c r="Q272" s="299"/>
      <c r="R272" s="300"/>
      <c r="S272" s="299"/>
      <c r="T272" s="301"/>
      <c r="U272" s="302"/>
    </row>
    <row r="273" spans="1:21" ht="13.5" hidden="1">
      <c r="A273" s="297"/>
      <c r="B273" s="298"/>
      <c r="C273" s="299"/>
      <c r="D273" s="300"/>
      <c r="E273" s="299"/>
      <c r="F273" s="300"/>
      <c r="G273" s="299"/>
      <c r="H273" s="300"/>
      <c r="I273" s="299"/>
      <c r="J273" s="300"/>
      <c r="K273" s="299"/>
      <c r="L273" s="300"/>
      <c r="M273" s="299"/>
      <c r="N273" s="301"/>
      <c r="O273" s="302"/>
      <c r="P273" s="298"/>
      <c r="Q273" s="299"/>
      <c r="R273" s="300"/>
      <c r="S273" s="299"/>
      <c r="T273" s="301"/>
      <c r="U273" s="302"/>
    </row>
    <row r="274" spans="1:21" ht="13.5" hidden="1">
      <c r="A274" s="297"/>
      <c r="B274" s="298"/>
      <c r="C274" s="299"/>
      <c r="D274" s="300"/>
      <c r="E274" s="299"/>
      <c r="F274" s="300"/>
      <c r="G274" s="299"/>
      <c r="H274" s="300"/>
      <c r="I274" s="299"/>
      <c r="J274" s="300"/>
      <c r="K274" s="299"/>
      <c r="L274" s="300"/>
      <c r="M274" s="299"/>
      <c r="N274" s="301"/>
      <c r="O274" s="302"/>
      <c r="P274" s="298"/>
      <c r="Q274" s="299"/>
      <c r="R274" s="300"/>
      <c r="S274" s="299"/>
      <c r="T274" s="301"/>
      <c r="U274" s="302"/>
    </row>
    <row r="275" spans="1:21" ht="13.5" hidden="1">
      <c r="A275" s="297"/>
      <c r="B275" s="298"/>
      <c r="C275" s="299"/>
      <c r="D275" s="300"/>
      <c r="E275" s="299"/>
      <c r="F275" s="300"/>
      <c r="G275" s="299"/>
      <c r="H275" s="300"/>
      <c r="I275" s="299"/>
      <c r="J275" s="300"/>
      <c r="K275" s="299"/>
      <c r="L275" s="300"/>
      <c r="M275" s="299"/>
      <c r="N275" s="301"/>
      <c r="O275" s="302"/>
      <c r="P275" s="298"/>
      <c r="Q275" s="299"/>
      <c r="R275" s="300"/>
      <c r="S275" s="299"/>
      <c r="T275" s="301"/>
      <c r="U275" s="302"/>
    </row>
    <row r="276" ht="14.25" thickTop="1"/>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8" tint="0.7999799847602844"/>
    <pageSetUpPr fitToPage="1"/>
  </sheetPr>
  <dimension ref="A2:O53"/>
  <sheetViews>
    <sheetView view="pageBreakPreview" zoomScale="60" zoomScalePageLayoutView="0" workbookViewId="0" topLeftCell="A1">
      <selection activeCell="A1" sqref="A1"/>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11" width="5.625" style="0" customWidth="1"/>
    <col min="12" max="12" width="6.75390625" style="0" customWidth="1"/>
    <col min="13" max="13" width="6.75390625" style="0" bestFit="1" customWidth="1"/>
    <col min="14" max="14" width="5.625" style="0" customWidth="1"/>
  </cols>
  <sheetData>
    <row r="2" spans="1:14" ht="18.75">
      <c r="A2" s="162" t="s">
        <v>203</v>
      </c>
      <c r="B2" s="163"/>
      <c r="C2" s="163"/>
      <c r="D2" s="163"/>
      <c r="E2" s="245"/>
      <c r="F2" s="245"/>
      <c r="G2" s="245"/>
      <c r="H2" s="245"/>
      <c r="I2" s="245"/>
      <c r="J2" s="245"/>
      <c r="K2" s="245"/>
      <c r="L2" s="245"/>
      <c r="M2" s="245"/>
      <c r="N2" s="245"/>
    </row>
    <row r="5" ht="14.25" thickBot="1"/>
    <row r="6" spans="1:14" s="14" customFormat="1" ht="14.25" customHeight="1">
      <c r="A6" s="83" t="s">
        <v>78</v>
      </c>
      <c r="B6" s="605" t="s">
        <v>79</v>
      </c>
      <c r="C6" s="606"/>
      <c r="D6" s="84" t="s">
        <v>80</v>
      </c>
      <c r="E6" s="85" t="s">
        <v>81</v>
      </c>
      <c r="F6" s="85" t="s">
        <v>82</v>
      </c>
      <c r="G6" s="85" t="s">
        <v>80</v>
      </c>
      <c r="H6" s="85" t="s">
        <v>83</v>
      </c>
      <c r="I6" s="85" t="s">
        <v>84</v>
      </c>
      <c r="J6" s="85" t="s">
        <v>83</v>
      </c>
      <c r="K6" s="85" t="s">
        <v>85</v>
      </c>
      <c r="L6" s="85" t="s">
        <v>86</v>
      </c>
      <c r="M6" s="86" t="s">
        <v>87</v>
      </c>
      <c r="N6" s="87" t="s">
        <v>88</v>
      </c>
    </row>
    <row r="7" spans="1:14" s="14" customFormat="1" ht="14.25" customHeight="1">
      <c r="A7" s="88"/>
      <c r="B7" s="607"/>
      <c r="C7" s="608"/>
      <c r="D7" s="48" t="s">
        <v>89</v>
      </c>
      <c r="E7" s="234"/>
      <c r="F7" s="234"/>
      <c r="G7" s="234"/>
      <c r="H7" s="234"/>
      <c r="I7" s="234"/>
      <c r="J7" s="234"/>
      <c r="K7" s="234"/>
      <c r="L7" s="234"/>
      <c r="M7" s="235"/>
      <c r="N7" s="89" t="s">
        <v>90</v>
      </c>
    </row>
    <row r="8" spans="1:15" s="14" customFormat="1" ht="14.25" customHeight="1" thickBot="1">
      <c r="A8" s="236" t="s">
        <v>91</v>
      </c>
      <c r="B8" s="609"/>
      <c r="C8" s="610"/>
      <c r="D8" s="90" t="s">
        <v>92</v>
      </c>
      <c r="E8" s="91" t="s">
        <v>80</v>
      </c>
      <c r="F8" s="91" t="s">
        <v>81</v>
      </c>
      <c r="G8" s="91" t="s">
        <v>93</v>
      </c>
      <c r="H8" s="91" t="s">
        <v>94</v>
      </c>
      <c r="I8" s="91" t="s">
        <v>95</v>
      </c>
      <c r="J8" s="91" t="s">
        <v>90</v>
      </c>
      <c r="K8" s="91" t="s">
        <v>90</v>
      </c>
      <c r="L8" s="91" t="s">
        <v>96</v>
      </c>
      <c r="M8" s="92" t="s">
        <v>97</v>
      </c>
      <c r="N8" s="93" t="s">
        <v>98</v>
      </c>
      <c r="O8" s="14" t="s">
        <v>99</v>
      </c>
    </row>
    <row r="9" spans="1:14" ht="13.5">
      <c r="A9" s="94"/>
      <c r="B9" s="611" t="s">
        <v>100</v>
      </c>
      <c r="C9" s="283" t="str">
        <f>'表紙'!P6&amp;"年"&amp;'表紙'!U6&amp;"月"</f>
        <v>4年11月</v>
      </c>
      <c r="D9" s="232">
        <v>1.72117039586919</v>
      </c>
      <c r="E9" s="355">
        <v>0</v>
      </c>
      <c r="F9" s="356">
        <v>2.26171243941842</v>
      </c>
      <c r="G9" s="355">
        <v>0</v>
      </c>
      <c r="H9" s="355">
        <v>8.69565217391304</v>
      </c>
      <c r="I9" s="355">
        <v>0</v>
      </c>
      <c r="J9" s="355">
        <v>1.03092783505155</v>
      </c>
      <c r="K9" s="355">
        <v>0</v>
      </c>
      <c r="L9" s="355">
        <v>7.04225352112676</v>
      </c>
      <c r="M9" s="355">
        <v>1.06382978723404</v>
      </c>
      <c r="N9" s="60">
        <v>1.98300283286119</v>
      </c>
    </row>
    <row r="10" spans="1:14" ht="13.5">
      <c r="A10" s="94" t="s">
        <v>201</v>
      </c>
      <c r="B10" s="595" t="s">
        <v>101</v>
      </c>
      <c r="C10" s="284" t="str">
        <f>'表紙'!P6-1&amp;"年"&amp;'表紙'!U6&amp;"月"</f>
        <v>3年11月</v>
      </c>
      <c r="D10" s="357">
        <v>1.66320166320166</v>
      </c>
      <c r="E10" s="358">
        <v>0</v>
      </c>
      <c r="F10" s="359">
        <v>1.44329896907216</v>
      </c>
      <c r="G10" s="358">
        <v>1.92307692307692</v>
      </c>
      <c r="H10" s="358">
        <v>3.93700787401575</v>
      </c>
      <c r="I10" s="358">
        <v>0</v>
      </c>
      <c r="J10" s="358">
        <v>0</v>
      </c>
      <c r="K10" s="358">
        <v>0</v>
      </c>
      <c r="L10" s="358">
        <v>0</v>
      </c>
      <c r="M10" s="358">
        <v>0</v>
      </c>
      <c r="N10" s="95">
        <v>1.26728110599078</v>
      </c>
    </row>
    <row r="11" spans="1:14" ht="13.5">
      <c r="A11" s="94" t="s">
        <v>102</v>
      </c>
      <c r="B11" s="96" t="s">
        <v>103</v>
      </c>
      <c r="C11" s="283" t="str">
        <f>'地域別'!K32&amp;"月見通し"</f>
        <v>1月見通し</v>
      </c>
      <c r="D11" s="360" t="s">
        <v>163</v>
      </c>
      <c r="E11" s="356" t="s">
        <v>163</v>
      </c>
      <c r="F11" s="356" t="s">
        <v>163</v>
      </c>
      <c r="G11" s="356" t="s">
        <v>163</v>
      </c>
      <c r="H11" s="356" t="s">
        <v>163</v>
      </c>
      <c r="I11" s="356" t="s">
        <v>163</v>
      </c>
      <c r="J11" s="356" t="s">
        <v>163</v>
      </c>
      <c r="K11" s="356" t="s">
        <v>163</v>
      </c>
      <c r="L11" s="356" t="s">
        <v>163</v>
      </c>
      <c r="M11" s="356" t="s">
        <v>163</v>
      </c>
      <c r="N11" s="61" t="s">
        <v>163</v>
      </c>
    </row>
    <row r="12" spans="1:14" ht="13.5">
      <c r="A12" s="97"/>
      <c r="B12" s="96" t="s">
        <v>104</v>
      </c>
      <c r="C12" s="285" t="str">
        <f>'地域別'!AA32&amp;"月見通し"</f>
        <v>2月見通し</v>
      </c>
      <c r="D12" s="361" t="s">
        <v>163</v>
      </c>
      <c r="E12" s="362" t="s">
        <v>163</v>
      </c>
      <c r="F12" s="362" t="s">
        <v>163</v>
      </c>
      <c r="G12" s="362" t="s">
        <v>163</v>
      </c>
      <c r="H12" s="362" t="s">
        <v>163</v>
      </c>
      <c r="I12" s="362" t="s">
        <v>163</v>
      </c>
      <c r="J12" s="362" t="s">
        <v>163</v>
      </c>
      <c r="K12" s="362" t="s">
        <v>163</v>
      </c>
      <c r="L12" s="362" t="s">
        <v>163</v>
      </c>
      <c r="M12" s="362" t="s">
        <v>163</v>
      </c>
      <c r="N12" s="99" t="s">
        <v>163</v>
      </c>
    </row>
    <row r="13" spans="1:14" ht="13.5">
      <c r="A13" s="100"/>
      <c r="B13" s="594" t="s">
        <v>100</v>
      </c>
      <c r="C13" s="276" t="str">
        <f>C9</f>
        <v>4年11月</v>
      </c>
      <c r="D13" s="232">
        <v>2.29007633587786</v>
      </c>
      <c r="E13" s="355">
        <v>0</v>
      </c>
      <c r="F13" s="356">
        <v>4.73457675753228</v>
      </c>
      <c r="G13" s="355">
        <v>0</v>
      </c>
      <c r="H13" s="355">
        <v>-5.76923076923077</v>
      </c>
      <c r="I13" s="355">
        <v>0</v>
      </c>
      <c r="J13" s="355">
        <v>0</v>
      </c>
      <c r="K13" s="355">
        <v>0</v>
      </c>
      <c r="L13" s="355">
        <v>0</v>
      </c>
      <c r="M13" s="355">
        <v>0.664893617021277</v>
      </c>
      <c r="N13" s="60">
        <v>2.88888888888889</v>
      </c>
    </row>
    <row r="14" spans="1:14" ht="13.5">
      <c r="A14" s="94" t="s">
        <v>201</v>
      </c>
      <c r="B14" s="595" t="s">
        <v>101</v>
      </c>
      <c r="C14" s="277" t="str">
        <f>C10</f>
        <v>3年11月</v>
      </c>
      <c r="D14" s="357">
        <v>7.69230769230769</v>
      </c>
      <c r="E14" s="358">
        <v>0</v>
      </c>
      <c r="F14" s="359">
        <v>-0.838574423480084</v>
      </c>
      <c r="G14" s="358">
        <v>0</v>
      </c>
      <c r="H14" s="358">
        <v>-1.40845070422535</v>
      </c>
      <c r="I14" s="358">
        <v>0</v>
      </c>
      <c r="J14" s="358">
        <v>0</v>
      </c>
      <c r="K14" s="358">
        <v>0</v>
      </c>
      <c r="L14" s="358">
        <v>2.74725274725275</v>
      </c>
      <c r="M14" s="358">
        <v>0</v>
      </c>
      <c r="N14" s="95">
        <v>1.4859437751004</v>
      </c>
    </row>
    <row r="15" spans="1:14" ht="13.5">
      <c r="A15" s="94" t="s">
        <v>105</v>
      </c>
      <c r="B15" s="96" t="s">
        <v>103</v>
      </c>
      <c r="C15" s="276" t="str">
        <f>C11</f>
        <v>1月見通し</v>
      </c>
      <c r="D15" s="360" t="s">
        <v>163</v>
      </c>
      <c r="E15" s="356" t="s">
        <v>163</v>
      </c>
      <c r="F15" s="356" t="s">
        <v>163</v>
      </c>
      <c r="G15" s="363" t="s">
        <v>163</v>
      </c>
      <c r="H15" s="363" t="s">
        <v>163</v>
      </c>
      <c r="I15" s="363" t="s">
        <v>163</v>
      </c>
      <c r="J15" s="363" t="s">
        <v>163</v>
      </c>
      <c r="K15" s="356" t="s">
        <v>163</v>
      </c>
      <c r="L15" s="356" t="s">
        <v>163</v>
      </c>
      <c r="M15" s="356" t="s">
        <v>163</v>
      </c>
      <c r="N15" s="61" t="s">
        <v>163</v>
      </c>
    </row>
    <row r="16" spans="1:14" ht="13.5">
      <c r="A16" s="97"/>
      <c r="B16" s="98" t="s">
        <v>104</v>
      </c>
      <c r="C16" s="278" t="str">
        <f>C12</f>
        <v>2月見通し</v>
      </c>
      <c r="D16" s="361" t="s">
        <v>163</v>
      </c>
      <c r="E16" s="362" t="s">
        <v>163</v>
      </c>
      <c r="F16" s="362" t="s">
        <v>325</v>
      </c>
      <c r="G16" s="362" t="s">
        <v>163</v>
      </c>
      <c r="H16" s="362" t="s">
        <v>163</v>
      </c>
      <c r="I16" s="362" t="s">
        <v>163</v>
      </c>
      <c r="J16" s="362" t="s">
        <v>163</v>
      </c>
      <c r="K16" s="362" t="s">
        <v>163</v>
      </c>
      <c r="L16" s="362" t="s">
        <v>163</v>
      </c>
      <c r="M16" s="362" t="s">
        <v>163</v>
      </c>
      <c r="N16" s="99" t="s">
        <v>163</v>
      </c>
    </row>
    <row r="17" spans="1:14" ht="13.5">
      <c r="A17" s="599" t="s">
        <v>202</v>
      </c>
      <c r="B17" s="594" t="s">
        <v>100</v>
      </c>
      <c r="C17" s="283" t="str">
        <f aca="true" t="shared" si="0" ref="C17:C48">C13</f>
        <v>4年11月</v>
      </c>
      <c r="D17" s="232">
        <v>1.47058823529412</v>
      </c>
      <c r="E17" s="355">
        <v>13.6363636363636</v>
      </c>
      <c r="F17" s="356">
        <v>0.668896321070234</v>
      </c>
      <c r="G17" s="355">
        <v>0</v>
      </c>
      <c r="H17" s="355">
        <v>0</v>
      </c>
      <c r="I17" s="355">
        <v>0</v>
      </c>
      <c r="J17" s="355">
        <v>0</v>
      </c>
      <c r="K17" s="355">
        <v>0</v>
      </c>
      <c r="L17" s="355">
        <v>11.5384615384615</v>
      </c>
      <c r="M17" s="355">
        <v>4</v>
      </c>
      <c r="N17" s="60">
        <v>3.23660714285714</v>
      </c>
    </row>
    <row r="18" spans="1:14" ht="13.5">
      <c r="A18" s="592"/>
      <c r="B18" s="595" t="s">
        <v>101</v>
      </c>
      <c r="C18" s="284" t="str">
        <f t="shared" si="0"/>
        <v>3年11月</v>
      </c>
      <c r="D18" s="357">
        <v>11.1111111111111</v>
      </c>
      <c r="E18" s="358">
        <v>0</v>
      </c>
      <c r="F18" s="359">
        <v>0</v>
      </c>
      <c r="G18" s="358">
        <v>0</v>
      </c>
      <c r="H18" s="358">
        <v>8.88888888888889</v>
      </c>
      <c r="I18" s="358">
        <v>0</v>
      </c>
      <c r="J18" s="358">
        <v>0</v>
      </c>
      <c r="K18" s="358">
        <v>0</v>
      </c>
      <c r="L18" s="358">
        <v>6.45161290322581</v>
      </c>
      <c r="M18" s="358">
        <v>0</v>
      </c>
      <c r="N18" s="95">
        <v>2.79870828848224</v>
      </c>
    </row>
    <row r="19" spans="1:14" ht="13.5">
      <c r="A19" s="592"/>
      <c r="B19" s="96" t="s">
        <v>103</v>
      </c>
      <c r="C19" s="283" t="str">
        <f t="shared" si="0"/>
        <v>1月見通し</v>
      </c>
      <c r="D19" s="237" t="s">
        <v>163</v>
      </c>
      <c r="E19" s="356" t="s">
        <v>163</v>
      </c>
      <c r="F19" s="356" t="s">
        <v>163</v>
      </c>
      <c r="G19" s="363" t="s">
        <v>163</v>
      </c>
      <c r="H19" s="363" t="s">
        <v>163</v>
      </c>
      <c r="I19" s="363" t="s">
        <v>163</v>
      </c>
      <c r="J19" s="363" t="s">
        <v>163</v>
      </c>
      <c r="K19" s="363" t="s">
        <v>163</v>
      </c>
      <c r="L19" s="356" t="s">
        <v>163</v>
      </c>
      <c r="M19" s="356" t="s">
        <v>163</v>
      </c>
      <c r="N19" s="61" t="s">
        <v>163</v>
      </c>
    </row>
    <row r="20" spans="1:14" ht="13.5">
      <c r="A20" s="593"/>
      <c r="B20" s="98" t="s">
        <v>104</v>
      </c>
      <c r="C20" s="285" t="str">
        <f t="shared" si="0"/>
        <v>2月見通し</v>
      </c>
      <c r="D20" s="361" t="s">
        <v>163</v>
      </c>
      <c r="E20" s="362" t="s">
        <v>163</v>
      </c>
      <c r="F20" s="362" t="s">
        <v>163</v>
      </c>
      <c r="G20" s="362" t="s">
        <v>163</v>
      </c>
      <c r="H20" s="362" t="s">
        <v>163</v>
      </c>
      <c r="I20" s="362" t="s">
        <v>163</v>
      </c>
      <c r="J20" s="362" t="s">
        <v>163</v>
      </c>
      <c r="K20" s="362" t="s">
        <v>163</v>
      </c>
      <c r="L20" s="362" t="s">
        <v>163</v>
      </c>
      <c r="M20" s="362" t="s">
        <v>163</v>
      </c>
      <c r="N20" s="99" t="s">
        <v>163</v>
      </c>
    </row>
    <row r="21" spans="1:14" ht="13.5">
      <c r="A21" s="599" t="s">
        <v>106</v>
      </c>
      <c r="B21" s="594" t="s">
        <v>100</v>
      </c>
      <c r="C21" s="283" t="str">
        <f t="shared" si="0"/>
        <v>4年11月</v>
      </c>
      <c r="D21" s="232">
        <v>3.20284697508897</v>
      </c>
      <c r="E21" s="355">
        <v>3.0060120240481</v>
      </c>
      <c r="F21" s="356">
        <v>0.931414055884843</v>
      </c>
      <c r="G21" s="355">
        <v>0</v>
      </c>
      <c r="H21" s="355">
        <v>0</v>
      </c>
      <c r="I21" s="355">
        <v>0.444444444444444</v>
      </c>
      <c r="J21" s="355">
        <v>2.94117647058824</v>
      </c>
      <c r="K21" s="355">
        <v>0</v>
      </c>
      <c r="L21" s="355">
        <v>2.58620689655172</v>
      </c>
      <c r="M21" s="355">
        <v>0</v>
      </c>
      <c r="N21" s="60">
        <v>1.29440925364913</v>
      </c>
    </row>
    <row r="22" spans="1:15" ht="13.5">
      <c r="A22" s="592"/>
      <c r="B22" s="595" t="s">
        <v>101</v>
      </c>
      <c r="C22" s="284" t="str">
        <f t="shared" si="0"/>
        <v>3年11月</v>
      </c>
      <c r="D22" s="357">
        <v>2.8099173553719</v>
      </c>
      <c r="E22" s="358">
        <v>0</v>
      </c>
      <c r="F22" s="359">
        <v>0.908558030480656</v>
      </c>
      <c r="G22" s="358">
        <v>2.48756218905473</v>
      </c>
      <c r="H22" s="358">
        <v>3.55329949238579</v>
      </c>
      <c r="I22" s="358">
        <v>0</v>
      </c>
      <c r="J22" s="358">
        <v>0</v>
      </c>
      <c r="K22" s="358">
        <v>0</v>
      </c>
      <c r="L22" s="358">
        <v>0</v>
      </c>
      <c r="M22" s="358">
        <v>0</v>
      </c>
      <c r="N22" s="95">
        <v>1.16708811515269</v>
      </c>
      <c r="O22" s="232"/>
    </row>
    <row r="23" spans="1:14" ht="13.5">
      <c r="A23" s="592"/>
      <c r="B23" s="96" t="s">
        <v>103</v>
      </c>
      <c r="C23" s="283" t="str">
        <f t="shared" si="0"/>
        <v>1月見通し</v>
      </c>
      <c r="D23" s="237" t="s">
        <v>163</v>
      </c>
      <c r="E23" s="356" t="s">
        <v>163</v>
      </c>
      <c r="F23" s="356" t="s">
        <v>163</v>
      </c>
      <c r="G23" s="356" t="s">
        <v>163</v>
      </c>
      <c r="H23" s="356" t="s">
        <v>163</v>
      </c>
      <c r="I23" s="356" t="s">
        <v>163</v>
      </c>
      <c r="J23" s="356" t="s">
        <v>163</v>
      </c>
      <c r="K23" s="356" t="s">
        <v>163</v>
      </c>
      <c r="L23" s="356" t="s">
        <v>163</v>
      </c>
      <c r="M23" s="356" t="s">
        <v>163</v>
      </c>
      <c r="N23" s="61" t="s">
        <v>163</v>
      </c>
    </row>
    <row r="24" spans="1:14" ht="13.5">
      <c r="A24" s="593"/>
      <c r="B24" s="98" t="s">
        <v>104</v>
      </c>
      <c r="C24" s="285" t="str">
        <f t="shared" si="0"/>
        <v>2月見通し</v>
      </c>
      <c r="D24" s="364" t="s">
        <v>163</v>
      </c>
      <c r="E24" s="362" t="s">
        <v>163</v>
      </c>
      <c r="F24" s="362" t="s">
        <v>163</v>
      </c>
      <c r="G24" s="362" t="s">
        <v>163</v>
      </c>
      <c r="H24" s="362" t="s">
        <v>163</v>
      </c>
      <c r="I24" s="362" t="s">
        <v>163</v>
      </c>
      <c r="J24" s="362" t="s">
        <v>163</v>
      </c>
      <c r="K24" s="362" t="s">
        <v>163</v>
      </c>
      <c r="L24" s="362" t="s">
        <v>163</v>
      </c>
      <c r="M24" s="362" t="s">
        <v>163</v>
      </c>
      <c r="N24" s="99" t="s">
        <v>163</v>
      </c>
    </row>
    <row r="25" spans="1:14" ht="13.5">
      <c r="A25" s="100"/>
      <c r="B25" s="594" t="s">
        <v>100</v>
      </c>
      <c r="C25" s="283" t="str">
        <f t="shared" si="0"/>
        <v>4年11月</v>
      </c>
      <c r="D25" s="232">
        <v>3.01204819277108</v>
      </c>
      <c r="E25" s="355">
        <v>0</v>
      </c>
      <c r="F25" s="356">
        <v>0.646551724137931</v>
      </c>
      <c r="G25" s="355">
        <v>-7.69230769230769</v>
      </c>
      <c r="H25" s="355">
        <v>0</v>
      </c>
      <c r="I25" s="355">
        <v>0</v>
      </c>
      <c r="J25" s="355">
        <v>2.7027027027027</v>
      </c>
      <c r="K25" s="355">
        <v>0</v>
      </c>
      <c r="L25" s="355">
        <v>11.7647058823529</v>
      </c>
      <c r="M25" s="355">
        <v>0</v>
      </c>
      <c r="N25" s="60">
        <v>1.21739130434783</v>
      </c>
    </row>
    <row r="26" spans="1:14" ht="13.5">
      <c r="A26" s="94" t="s">
        <v>107</v>
      </c>
      <c r="B26" s="595" t="s">
        <v>101</v>
      </c>
      <c r="C26" s="284" t="str">
        <f t="shared" si="0"/>
        <v>3年11月</v>
      </c>
      <c r="D26" s="357">
        <v>0.843881856540084</v>
      </c>
      <c r="E26" s="358">
        <v>0</v>
      </c>
      <c r="F26" s="359">
        <v>0</v>
      </c>
      <c r="G26" s="358">
        <v>2.4390243902439</v>
      </c>
      <c r="H26" s="358">
        <v>8.62068965517241</v>
      </c>
      <c r="I26" s="358">
        <v>0</v>
      </c>
      <c r="J26" s="358">
        <v>0</v>
      </c>
      <c r="K26" s="358">
        <v>0</v>
      </c>
      <c r="L26" s="358">
        <v>0</v>
      </c>
      <c r="M26" s="358">
        <v>0</v>
      </c>
      <c r="N26" s="95">
        <v>0.941176470588235</v>
      </c>
    </row>
    <row r="27" spans="1:14" ht="13.5">
      <c r="A27" s="94" t="s">
        <v>102</v>
      </c>
      <c r="B27" s="96" t="s">
        <v>103</v>
      </c>
      <c r="C27" s="283" t="str">
        <f t="shared" si="0"/>
        <v>1月見通し</v>
      </c>
      <c r="D27" s="237" t="s">
        <v>163</v>
      </c>
      <c r="E27" s="356" t="s">
        <v>163</v>
      </c>
      <c r="F27" s="356" t="s">
        <v>163</v>
      </c>
      <c r="G27" s="356" t="s">
        <v>163</v>
      </c>
      <c r="H27" s="356" t="s">
        <v>163</v>
      </c>
      <c r="I27" s="356" t="s">
        <v>163</v>
      </c>
      <c r="J27" s="356" t="s">
        <v>163</v>
      </c>
      <c r="K27" s="356" t="s">
        <v>163</v>
      </c>
      <c r="L27" s="356" t="s">
        <v>163</v>
      </c>
      <c r="M27" s="356" t="s">
        <v>163</v>
      </c>
      <c r="N27" s="61" t="s">
        <v>163</v>
      </c>
    </row>
    <row r="28" spans="1:14" ht="13.5">
      <c r="A28" s="97"/>
      <c r="B28" s="98" t="s">
        <v>104</v>
      </c>
      <c r="C28" s="285" t="str">
        <f t="shared" si="0"/>
        <v>2月見通し</v>
      </c>
      <c r="D28" s="364" t="s">
        <v>163</v>
      </c>
      <c r="E28" s="362" t="s">
        <v>163</v>
      </c>
      <c r="F28" s="362" t="s">
        <v>163</v>
      </c>
      <c r="G28" s="362" t="s">
        <v>163</v>
      </c>
      <c r="H28" s="362" t="s">
        <v>163</v>
      </c>
      <c r="I28" s="362" t="s">
        <v>163</v>
      </c>
      <c r="J28" s="362" t="s">
        <v>163</v>
      </c>
      <c r="K28" s="362" t="s">
        <v>163</v>
      </c>
      <c r="L28" s="362" t="s">
        <v>163</v>
      </c>
      <c r="M28" s="362" t="s">
        <v>163</v>
      </c>
      <c r="N28" s="99" t="s">
        <v>163</v>
      </c>
    </row>
    <row r="29" spans="1:14" ht="13.5">
      <c r="A29" s="100"/>
      <c r="B29" s="594" t="s">
        <v>100</v>
      </c>
      <c r="C29" s="283" t="str">
        <f t="shared" si="0"/>
        <v>4年11月</v>
      </c>
      <c r="D29" s="232">
        <v>3.3195020746888</v>
      </c>
      <c r="E29" s="355">
        <v>0</v>
      </c>
      <c r="F29" s="356">
        <v>0.186451211932878</v>
      </c>
      <c r="G29" s="355">
        <v>0</v>
      </c>
      <c r="H29" s="355">
        <v>-8.33333333333333</v>
      </c>
      <c r="I29" s="355">
        <v>0</v>
      </c>
      <c r="J29" s="355">
        <v>0</v>
      </c>
      <c r="K29" s="355">
        <v>5.75539568345324</v>
      </c>
      <c r="L29" s="355">
        <v>0</v>
      </c>
      <c r="M29" s="355">
        <v>0</v>
      </c>
      <c r="N29" s="60">
        <v>0.62962962962963</v>
      </c>
    </row>
    <row r="30" spans="1:14" ht="13.5">
      <c r="A30" s="94" t="s">
        <v>107</v>
      </c>
      <c r="B30" s="595" t="s">
        <v>101</v>
      </c>
      <c r="C30" s="284" t="str">
        <f t="shared" si="0"/>
        <v>3年11月</v>
      </c>
      <c r="D30" s="357">
        <v>2.86458333333333</v>
      </c>
      <c r="E30" s="358">
        <v>0</v>
      </c>
      <c r="F30" s="359">
        <v>0</v>
      </c>
      <c r="G30" s="358">
        <v>0</v>
      </c>
      <c r="H30" s="358">
        <v>-1.85185185185185</v>
      </c>
      <c r="I30" s="358">
        <v>0</v>
      </c>
      <c r="J30" s="358">
        <v>0</v>
      </c>
      <c r="K30" s="358">
        <v>0</v>
      </c>
      <c r="L30" s="358">
        <v>0</v>
      </c>
      <c r="M30" s="358">
        <v>0</v>
      </c>
      <c r="N30" s="95">
        <v>0.387931034482759</v>
      </c>
    </row>
    <row r="31" spans="1:14" ht="13.5">
      <c r="A31" s="94" t="s">
        <v>105</v>
      </c>
      <c r="B31" s="96" t="s">
        <v>103</v>
      </c>
      <c r="C31" s="283" t="str">
        <f t="shared" si="0"/>
        <v>1月見通し</v>
      </c>
      <c r="D31" s="237" t="s">
        <v>163</v>
      </c>
      <c r="E31" s="356" t="s">
        <v>163</v>
      </c>
      <c r="F31" s="356" t="s">
        <v>163</v>
      </c>
      <c r="G31" s="356" t="s">
        <v>163</v>
      </c>
      <c r="H31" s="356" t="s">
        <v>163</v>
      </c>
      <c r="I31" s="356" t="s">
        <v>163</v>
      </c>
      <c r="J31" s="356" t="s">
        <v>163</v>
      </c>
      <c r="K31" s="356" t="s">
        <v>163</v>
      </c>
      <c r="L31" s="356" t="s">
        <v>163</v>
      </c>
      <c r="M31" s="356" t="s">
        <v>163</v>
      </c>
      <c r="N31" s="61" t="s">
        <v>163</v>
      </c>
    </row>
    <row r="32" spans="1:14" ht="14.25" thickBot="1">
      <c r="A32" s="101"/>
      <c r="B32" s="102" t="s">
        <v>104</v>
      </c>
      <c r="C32" s="286" t="str">
        <f t="shared" si="0"/>
        <v>2月見通し</v>
      </c>
      <c r="D32" s="365" t="s">
        <v>163</v>
      </c>
      <c r="E32" s="366" t="s">
        <v>163</v>
      </c>
      <c r="F32" s="366" t="s">
        <v>163</v>
      </c>
      <c r="G32" s="366" t="s">
        <v>163</v>
      </c>
      <c r="H32" s="366" t="s">
        <v>163</v>
      </c>
      <c r="I32" s="366" t="s">
        <v>163</v>
      </c>
      <c r="J32" s="366" t="s">
        <v>163</v>
      </c>
      <c r="K32" s="366" t="s">
        <v>163</v>
      </c>
      <c r="L32" s="366" t="s">
        <v>163</v>
      </c>
      <c r="M32" s="367" t="s">
        <v>163</v>
      </c>
      <c r="N32" s="103" t="s">
        <v>163</v>
      </c>
    </row>
    <row r="33" spans="1:14" ht="13.5">
      <c r="A33" s="601" t="s">
        <v>108</v>
      </c>
      <c r="B33" s="602" t="s">
        <v>100</v>
      </c>
      <c r="C33" s="287" t="str">
        <f t="shared" si="0"/>
        <v>4年11月</v>
      </c>
      <c r="D33" s="368">
        <v>2.65017667844523</v>
      </c>
      <c r="E33" s="104">
        <v>3.57142857142857</v>
      </c>
      <c r="F33" s="105">
        <v>1.68264327962472</v>
      </c>
      <c r="G33" s="104">
        <v>-0.505050505050505</v>
      </c>
      <c r="H33" s="104">
        <v>0.845070422535211</v>
      </c>
      <c r="I33" s="104">
        <v>0.153374233128834</v>
      </c>
      <c r="J33" s="104">
        <v>1.53846153846154</v>
      </c>
      <c r="K33" s="104">
        <v>1.90930787589499</v>
      </c>
      <c r="L33" s="104">
        <v>3.80047505938242</v>
      </c>
      <c r="M33" s="104">
        <v>0.59551076500229</v>
      </c>
      <c r="N33" s="60">
        <v>1.69242920004513</v>
      </c>
    </row>
    <row r="34" spans="1:14" ht="13.5">
      <c r="A34" s="592"/>
      <c r="B34" s="603" t="s">
        <v>101</v>
      </c>
      <c r="C34" s="288" t="str">
        <f t="shared" si="0"/>
        <v>3年11月</v>
      </c>
      <c r="D34" s="106">
        <v>3.73134328358209</v>
      </c>
      <c r="E34" s="107">
        <v>0</v>
      </c>
      <c r="F34" s="108">
        <v>0.462962962962963</v>
      </c>
      <c r="G34" s="107">
        <v>1.6</v>
      </c>
      <c r="H34" s="107">
        <v>2.51107828655835</v>
      </c>
      <c r="I34" s="107">
        <v>0</v>
      </c>
      <c r="J34" s="107">
        <v>0</v>
      </c>
      <c r="K34" s="107">
        <v>0</v>
      </c>
      <c r="L34" s="107">
        <v>2.06961429915334</v>
      </c>
      <c r="M34" s="107">
        <v>0</v>
      </c>
      <c r="N34" s="95">
        <v>1.20302985296302</v>
      </c>
    </row>
    <row r="35" spans="1:14" ht="13.5">
      <c r="A35" s="592"/>
      <c r="B35" s="109" t="s">
        <v>103</v>
      </c>
      <c r="C35" s="287" t="str">
        <f t="shared" si="0"/>
        <v>1月見通し</v>
      </c>
      <c r="D35" s="369" t="s">
        <v>163</v>
      </c>
      <c r="E35" s="105" t="s">
        <v>163</v>
      </c>
      <c r="F35" s="105" t="s">
        <v>163</v>
      </c>
      <c r="G35" s="105" t="s">
        <v>163</v>
      </c>
      <c r="H35" s="105" t="s">
        <v>163</v>
      </c>
      <c r="I35" s="105" t="s">
        <v>163</v>
      </c>
      <c r="J35" s="105" t="s">
        <v>163</v>
      </c>
      <c r="K35" s="105" t="s">
        <v>163</v>
      </c>
      <c r="L35" s="105" t="s">
        <v>163</v>
      </c>
      <c r="M35" s="105" t="s">
        <v>163</v>
      </c>
      <c r="N35" s="61" t="s">
        <v>163</v>
      </c>
    </row>
    <row r="36" spans="1:14" ht="14.25" thickBot="1">
      <c r="A36" s="600"/>
      <c r="B36" s="110" t="s">
        <v>104</v>
      </c>
      <c r="C36" s="289" t="str">
        <f t="shared" si="0"/>
        <v>2月見通し</v>
      </c>
      <c r="D36" s="111" t="s">
        <v>163</v>
      </c>
      <c r="E36" s="112" t="s">
        <v>163</v>
      </c>
      <c r="F36" s="112" t="s">
        <v>163</v>
      </c>
      <c r="G36" s="112" t="s">
        <v>163</v>
      </c>
      <c r="H36" s="112" t="s">
        <v>163</v>
      </c>
      <c r="I36" s="112" t="s">
        <v>163</v>
      </c>
      <c r="J36" s="112" t="s">
        <v>163</v>
      </c>
      <c r="K36" s="112" t="s">
        <v>163</v>
      </c>
      <c r="L36" s="112" t="s">
        <v>163</v>
      </c>
      <c r="M36" s="113" t="s">
        <v>163</v>
      </c>
      <c r="N36" s="103" t="s">
        <v>163</v>
      </c>
    </row>
    <row r="37" spans="1:14" ht="13.5">
      <c r="A37" s="591" t="s">
        <v>109</v>
      </c>
      <c r="B37" s="594" t="s">
        <v>100</v>
      </c>
      <c r="C37" s="283" t="str">
        <f t="shared" si="0"/>
        <v>4年11月</v>
      </c>
      <c r="D37" s="232">
        <v>0.554016620498615</v>
      </c>
      <c r="E37" s="355">
        <v>0.729546638874414</v>
      </c>
      <c r="F37" s="356">
        <v>0.837654567211807</v>
      </c>
      <c r="G37" s="355">
        <v>3.3457249070632</v>
      </c>
      <c r="H37" s="355">
        <v>0</v>
      </c>
      <c r="I37" s="355">
        <v>0.383141762452107</v>
      </c>
      <c r="J37" s="355">
        <v>0</v>
      </c>
      <c r="K37" s="355">
        <v>0</v>
      </c>
      <c r="L37" s="355">
        <v>0.833333333333333</v>
      </c>
      <c r="M37" s="355">
        <v>0</v>
      </c>
      <c r="N37" s="60">
        <v>0.686237133053755</v>
      </c>
    </row>
    <row r="38" spans="1:14" ht="13.5">
      <c r="A38" s="592"/>
      <c r="B38" s="595" t="s">
        <v>101</v>
      </c>
      <c r="C38" s="284" t="str">
        <f t="shared" si="0"/>
        <v>3年11月</v>
      </c>
      <c r="D38" s="357">
        <v>4.23076923076923</v>
      </c>
      <c r="E38" s="358">
        <v>-0.789177001127396</v>
      </c>
      <c r="F38" s="359">
        <v>0.210600210600211</v>
      </c>
      <c r="G38" s="358">
        <v>0</v>
      </c>
      <c r="H38" s="358">
        <v>0</v>
      </c>
      <c r="I38" s="358">
        <v>0.126422250316056</v>
      </c>
      <c r="J38" s="358">
        <v>0</v>
      </c>
      <c r="K38" s="358">
        <v>0</v>
      </c>
      <c r="L38" s="358">
        <v>0</v>
      </c>
      <c r="M38" s="358">
        <v>0</v>
      </c>
      <c r="N38" s="95">
        <v>0.168232160381326</v>
      </c>
    </row>
    <row r="39" spans="1:15" ht="13.5">
      <c r="A39" s="592"/>
      <c r="B39" s="96" t="s">
        <v>103</v>
      </c>
      <c r="C39" s="283" t="str">
        <f t="shared" si="0"/>
        <v>1月見通し</v>
      </c>
      <c r="D39" s="237" t="s">
        <v>163</v>
      </c>
      <c r="E39" s="356" t="s">
        <v>163</v>
      </c>
      <c r="F39" s="356" t="s">
        <v>163</v>
      </c>
      <c r="G39" s="356" t="s">
        <v>163</v>
      </c>
      <c r="H39" s="356" t="s">
        <v>163</v>
      </c>
      <c r="I39" s="356" t="s">
        <v>163</v>
      </c>
      <c r="J39" s="356" t="s">
        <v>163</v>
      </c>
      <c r="K39" s="356" t="s">
        <v>163</v>
      </c>
      <c r="L39" s="356" t="s">
        <v>163</v>
      </c>
      <c r="M39" s="356" t="s">
        <v>163</v>
      </c>
      <c r="N39" s="61" t="s">
        <v>163</v>
      </c>
      <c r="O39" s="237"/>
    </row>
    <row r="40" spans="1:14" ht="13.5">
      <c r="A40" s="593"/>
      <c r="B40" s="98" t="s">
        <v>104</v>
      </c>
      <c r="C40" s="285" t="str">
        <f t="shared" si="0"/>
        <v>2月見通し</v>
      </c>
      <c r="D40" s="364" t="s">
        <v>325</v>
      </c>
      <c r="E40" s="362" t="s">
        <v>163</v>
      </c>
      <c r="F40" s="362" t="s">
        <v>163</v>
      </c>
      <c r="G40" s="362" t="s">
        <v>163</v>
      </c>
      <c r="H40" s="370" t="s">
        <v>163</v>
      </c>
      <c r="I40" s="362" t="s">
        <v>163</v>
      </c>
      <c r="J40" s="362" t="s">
        <v>163</v>
      </c>
      <c r="K40" s="362" t="s">
        <v>163</v>
      </c>
      <c r="L40" s="362" t="s">
        <v>163</v>
      </c>
      <c r="M40" s="362" t="s">
        <v>163</v>
      </c>
      <c r="N40" s="99" t="s">
        <v>163</v>
      </c>
    </row>
    <row r="41" spans="1:14" ht="13.5">
      <c r="A41" s="599" t="s">
        <v>110</v>
      </c>
      <c r="B41" s="594" t="s">
        <v>100</v>
      </c>
      <c r="C41" s="283" t="str">
        <f t="shared" si="0"/>
        <v>4年11月</v>
      </c>
      <c r="D41" s="232">
        <v>2.30769230769231</v>
      </c>
      <c r="E41" s="355">
        <v>1.77777777777778</v>
      </c>
      <c r="F41" s="356">
        <v>0.5</v>
      </c>
      <c r="G41" s="355">
        <v>1.8018018018018</v>
      </c>
      <c r="H41" s="355">
        <v>0</v>
      </c>
      <c r="I41" s="355">
        <v>0.828729281767956</v>
      </c>
      <c r="J41" s="355">
        <v>0</v>
      </c>
      <c r="K41" s="355">
        <v>0</v>
      </c>
      <c r="L41" s="355">
        <v>1.36986301369863</v>
      </c>
      <c r="M41" s="355">
        <v>0</v>
      </c>
      <c r="N41" s="60">
        <v>0.746547219111609</v>
      </c>
    </row>
    <row r="42" spans="1:14" ht="13.5">
      <c r="A42" s="592"/>
      <c r="B42" s="595" t="s">
        <v>101</v>
      </c>
      <c r="C42" s="284" t="str">
        <f t="shared" si="0"/>
        <v>3年11月</v>
      </c>
      <c r="D42" s="357">
        <v>1.08695652173913</v>
      </c>
      <c r="E42" s="358">
        <v>2.0979020979021</v>
      </c>
      <c r="F42" s="359">
        <v>1.83266932270916</v>
      </c>
      <c r="G42" s="358">
        <v>0</v>
      </c>
      <c r="H42" s="358">
        <v>0</v>
      </c>
      <c r="I42" s="358">
        <v>0.91324200913242</v>
      </c>
      <c r="J42" s="358">
        <v>-1.16279069767442</v>
      </c>
      <c r="K42" s="358">
        <v>0</v>
      </c>
      <c r="L42" s="358">
        <v>1.80722891566265</v>
      </c>
      <c r="M42" s="358">
        <v>0</v>
      </c>
      <c r="N42" s="95">
        <v>1.07927056196502</v>
      </c>
    </row>
    <row r="43" spans="1:14" ht="13.5">
      <c r="A43" s="592"/>
      <c r="B43" s="96" t="s">
        <v>103</v>
      </c>
      <c r="C43" s="283" t="str">
        <f t="shared" si="0"/>
        <v>1月見通し</v>
      </c>
      <c r="D43" s="237" t="s">
        <v>163</v>
      </c>
      <c r="E43" s="356" t="s">
        <v>163</v>
      </c>
      <c r="F43" s="356" t="s">
        <v>163</v>
      </c>
      <c r="G43" s="356" t="s">
        <v>163</v>
      </c>
      <c r="H43" s="356" t="s">
        <v>163</v>
      </c>
      <c r="I43" s="356" t="s">
        <v>163</v>
      </c>
      <c r="J43" s="356" t="s">
        <v>163</v>
      </c>
      <c r="K43" s="356" t="s">
        <v>163</v>
      </c>
      <c r="L43" s="356" t="s">
        <v>163</v>
      </c>
      <c r="M43" s="356" t="s">
        <v>163</v>
      </c>
      <c r="N43" s="61" t="s">
        <v>163</v>
      </c>
    </row>
    <row r="44" spans="1:14" ht="14.25" thickBot="1">
      <c r="A44" s="600"/>
      <c r="B44" s="102" t="s">
        <v>104</v>
      </c>
      <c r="C44" s="286" t="str">
        <f t="shared" si="0"/>
        <v>2月見通し</v>
      </c>
      <c r="D44" s="371" t="s">
        <v>163</v>
      </c>
      <c r="E44" s="367" t="s">
        <v>163</v>
      </c>
      <c r="F44" s="367" t="s">
        <v>163</v>
      </c>
      <c r="G44" s="367" t="s">
        <v>163</v>
      </c>
      <c r="H44" s="367" t="s">
        <v>163</v>
      </c>
      <c r="I44" s="367" t="s">
        <v>163</v>
      </c>
      <c r="J44" s="367" t="s">
        <v>163</v>
      </c>
      <c r="K44" s="367" t="s">
        <v>163</v>
      </c>
      <c r="L44" s="367" t="s">
        <v>163</v>
      </c>
      <c r="M44" s="367" t="s">
        <v>163</v>
      </c>
      <c r="N44" s="103" t="s">
        <v>163</v>
      </c>
    </row>
    <row r="45" spans="1:14" ht="13.5">
      <c r="A45" s="601" t="s">
        <v>111</v>
      </c>
      <c r="B45" s="602" t="s">
        <v>100</v>
      </c>
      <c r="C45" s="287" t="str">
        <f t="shared" si="0"/>
        <v>4年11月</v>
      </c>
      <c r="D45" s="368">
        <v>2.35934664246824</v>
      </c>
      <c r="E45" s="104">
        <v>1.60857908847185</v>
      </c>
      <c r="F45" s="105">
        <v>1.42085399245171</v>
      </c>
      <c r="G45" s="104">
        <v>1.15979381443299</v>
      </c>
      <c r="H45" s="104">
        <v>0.574712643678161</v>
      </c>
      <c r="I45" s="104">
        <v>0.387596899224806</v>
      </c>
      <c r="J45" s="104">
        <v>0.702576112412178</v>
      </c>
      <c r="K45" s="104">
        <v>1.39372822299652</v>
      </c>
      <c r="L45" s="104">
        <v>2.47831474597274</v>
      </c>
      <c r="M45" s="104">
        <v>0.446888965280165</v>
      </c>
      <c r="N45" s="60">
        <v>1.32277003607555</v>
      </c>
    </row>
    <row r="46" spans="1:14" ht="13.5">
      <c r="A46" s="592"/>
      <c r="B46" s="603" t="s">
        <v>101</v>
      </c>
      <c r="C46" s="288" t="str">
        <f t="shared" si="0"/>
        <v>3年11月</v>
      </c>
      <c r="D46" s="106">
        <v>3.68821292775665</v>
      </c>
      <c r="E46" s="107">
        <v>-0.327332242225859</v>
      </c>
      <c r="F46" s="108">
        <v>0.557445200302343</v>
      </c>
      <c r="G46" s="107">
        <v>0.718778077268643</v>
      </c>
      <c r="H46" s="107">
        <v>1.7293997965412</v>
      </c>
      <c r="I46" s="107">
        <v>0.162074554294976</v>
      </c>
      <c r="J46" s="107">
        <v>-0.346420323325635</v>
      </c>
      <c r="K46" s="107">
        <v>0</v>
      </c>
      <c r="L46" s="107">
        <v>1.74947515745276</v>
      </c>
      <c r="M46" s="107">
        <v>0</v>
      </c>
      <c r="N46" s="95">
        <v>0.871768444558962</v>
      </c>
    </row>
    <row r="47" spans="1:14" ht="13.5">
      <c r="A47" s="592"/>
      <c r="B47" s="109" t="s">
        <v>103</v>
      </c>
      <c r="C47" s="287" t="str">
        <f t="shared" si="0"/>
        <v>1月見通し</v>
      </c>
      <c r="D47" s="369" t="s">
        <v>163</v>
      </c>
      <c r="E47" s="105" t="s">
        <v>163</v>
      </c>
      <c r="F47" s="105" t="s">
        <v>163</v>
      </c>
      <c r="G47" s="105" t="s">
        <v>163</v>
      </c>
      <c r="H47" s="105" t="s">
        <v>163</v>
      </c>
      <c r="I47" s="105" t="s">
        <v>163</v>
      </c>
      <c r="J47" s="105" t="s">
        <v>163</v>
      </c>
      <c r="K47" s="105" t="s">
        <v>163</v>
      </c>
      <c r="L47" s="105" t="s">
        <v>163</v>
      </c>
      <c r="M47" s="105" t="s">
        <v>163</v>
      </c>
      <c r="N47" s="61" t="s">
        <v>163</v>
      </c>
    </row>
    <row r="48" spans="1:14" ht="14.25" thickBot="1">
      <c r="A48" s="600"/>
      <c r="B48" s="110" t="s">
        <v>104</v>
      </c>
      <c r="C48" s="289" t="str">
        <f t="shared" si="0"/>
        <v>2月見通し</v>
      </c>
      <c r="D48" s="111" t="s">
        <v>163</v>
      </c>
      <c r="E48" s="112" t="s">
        <v>163</v>
      </c>
      <c r="F48" s="112" t="s">
        <v>163</v>
      </c>
      <c r="G48" s="112" t="s">
        <v>163</v>
      </c>
      <c r="H48" s="112" t="s">
        <v>163</v>
      </c>
      <c r="I48" s="112" t="s">
        <v>163</v>
      </c>
      <c r="J48" s="112" t="s">
        <v>163</v>
      </c>
      <c r="K48" s="112" t="s">
        <v>163</v>
      </c>
      <c r="L48" s="112" t="s">
        <v>163</v>
      </c>
      <c r="M48" s="112" t="s">
        <v>163</v>
      </c>
      <c r="N48" s="103" t="s">
        <v>163</v>
      </c>
    </row>
    <row r="49" spans="1:14" s="14" customFormat="1" ht="15" customHeight="1">
      <c r="A49" s="36"/>
      <c r="B49" s="604"/>
      <c r="C49" s="604"/>
      <c r="D49" s="604"/>
      <c r="E49" s="604"/>
      <c r="F49" s="604"/>
      <c r="G49" s="604"/>
      <c r="H49" s="604"/>
      <c r="I49" s="604"/>
      <c r="J49" s="604"/>
      <c r="K49" s="604"/>
      <c r="L49" s="604"/>
      <c r="M49" s="604"/>
      <c r="N49" s="604"/>
    </row>
    <row r="50" spans="1:14" s="14" customFormat="1" ht="16.5" customHeight="1">
      <c r="A50" s="36" t="s">
        <v>112</v>
      </c>
      <c r="B50" s="596" t="s">
        <v>285</v>
      </c>
      <c r="C50" s="596"/>
      <c r="D50" s="596"/>
      <c r="E50" s="596"/>
      <c r="F50" s="596"/>
      <c r="G50" s="596"/>
      <c r="H50" s="596"/>
      <c r="I50" s="596"/>
      <c r="J50" s="596"/>
      <c r="K50" s="596"/>
      <c r="L50" s="596"/>
      <c r="M50" s="596"/>
      <c r="N50" s="596"/>
    </row>
    <row r="51" spans="1:14" s="14" customFormat="1" ht="16.5" customHeight="1">
      <c r="A51" s="36"/>
      <c r="B51" s="596" t="s">
        <v>113</v>
      </c>
      <c r="C51" s="596"/>
      <c r="D51" s="596"/>
      <c r="E51" s="596"/>
      <c r="F51" s="596"/>
      <c r="G51" s="596"/>
      <c r="H51" s="596"/>
      <c r="I51" s="596"/>
      <c r="J51" s="596"/>
      <c r="K51" s="596"/>
      <c r="L51" s="596"/>
      <c r="M51" s="596"/>
      <c r="N51" s="596"/>
    </row>
    <row r="52" spans="1:14" s="14" customFormat="1" ht="16.5" customHeight="1">
      <c r="A52" s="238" t="s">
        <v>114</v>
      </c>
      <c r="B52" s="597" t="s">
        <v>115</v>
      </c>
      <c r="C52" s="598"/>
      <c r="D52" s="598"/>
      <c r="E52" s="598"/>
      <c r="F52" s="598"/>
      <c r="G52" s="598"/>
      <c r="H52" s="598"/>
      <c r="I52" s="598"/>
      <c r="J52" s="598"/>
      <c r="K52" s="598"/>
      <c r="L52" s="598"/>
      <c r="M52" s="598"/>
      <c r="N52" s="598"/>
    </row>
    <row r="53" spans="1:14" s="251" customFormat="1" ht="16.5" customHeight="1">
      <c r="A53" s="238" t="s">
        <v>116</v>
      </c>
      <c r="B53" s="596" t="str">
        <f>C48&amp;"は、「容易」「普通」「困難」「不明」のうちからの回答である。"</f>
        <v>2月見通しは、「容易」「普通」「困難」「不明」のうちからの回答である。</v>
      </c>
      <c r="C53" s="598"/>
      <c r="D53" s="598"/>
      <c r="E53" s="598"/>
      <c r="F53" s="598"/>
      <c r="G53" s="598"/>
      <c r="H53" s="598"/>
      <c r="I53" s="598"/>
      <c r="J53" s="598"/>
      <c r="K53" s="598"/>
      <c r="L53" s="598"/>
      <c r="M53" s="598"/>
      <c r="N53" s="598"/>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8" tint="0.7999799847602844"/>
  </sheetPr>
  <dimension ref="A1:AT483"/>
  <sheetViews>
    <sheetView view="pageBreakPreview" zoomScale="70" zoomScaleNormal="85" zoomScaleSheetLayoutView="70" zoomScalePageLayoutView="0" workbookViewId="0" topLeftCell="A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 min="46" max="46" width="10.25390625" style="0" customWidth="1"/>
  </cols>
  <sheetData>
    <row r="1" spans="1:37" ht="55.5" customHeight="1">
      <c r="A1" s="49" t="s">
        <v>199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46" ht="13.5">
      <c r="B3"/>
      <c r="C3"/>
      <c r="AS3" s="252"/>
      <c r="AT3" s="252"/>
    </row>
    <row r="4" spans="1:3" ht="14.25" customHeight="1">
      <c r="A4" s="259" t="s">
        <v>231</v>
      </c>
      <c r="B4" s="253">
        <v>0.9</v>
      </c>
      <c r="C4" s="253">
        <v>0.8</v>
      </c>
    </row>
    <row r="5" spans="2:6" ht="14.25" customHeight="1">
      <c r="B5" s="253">
        <v>0.7</v>
      </c>
      <c r="C5" s="253">
        <v>0.8</v>
      </c>
      <c r="F5" s="252"/>
    </row>
    <row r="6" spans="2:3" ht="14.25" customHeight="1">
      <c r="B6" s="253">
        <v>0.6</v>
      </c>
      <c r="C6" s="253">
        <v>0.7</v>
      </c>
    </row>
    <row r="7" spans="1:3" ht="14.25" customHeight="1">
      <c r="A7" s="259" t="s">
        <v>232</v>
      </c>
      <c r="B7" s="253">
        <v>0.1</v>
      </c>
      <c r="C7" s="253">
        <v>0.6</v>
      </c>
    </row>
    <row r="8" spans="2:6" ht="14.25" customHeight="1">
      <c r="B8" s="253">
        <v>0.2</v>
      </c>
      <c r="C8" s="253">
        <v>0.4</v>
      </c>
      <c r="F8" s="252"/>
    </row>
    <row r="9" spans="2:3" ht="14.25" customHeight="1">
      <c r="B9" s="253">
        <v>0.1</v>
      </c>
      <c r="C9" s="253">
        <v>0.4</v>
      </c>
    </row>
    <row r="10" spans="1:3" ht="14.25" customHeight="1">
      <c r="A10" s="259" t="s">
        <v>233</v>
      </c>
      <c r="B10" s="253">
        <v>0.2</v>
      </c>
      <c r="C10" s="253">
        <v>0.3</v>
      </c>
    </row>
    <row r="11" spans="2:3" ht="14.25" customHeight="1">
      <c r="B11" s="253">
        <v>0.1</v>
      </c>
      <c r="C11" s="253">
        <v>0.1</v>
      </c>
    </row>
    <row r="12" spans="2:3" ht="14.25" customHeight="1">
      <c r="B12" s="253">
        <v>0.4</v>
      </c>
      <c r="C12" s="253">
        <v>0.1</v>
      </c>
    </row>
    <row r="13" spans="1:3" ht="14.25" customHeight="1">
      <c r="A13" s="259" t="s">
        <v>234</v>
      </c>
      <c r="B13" s="253">
        <v>0.4</v>
      </c>
      <c r="C13" s="253">
        <v>0.1</v>
      </c>
    </row>
    <row r="14" spans="2:5" ht="14.25" customHeight="1">
      <c r="B14" s="253">
        <v>0.4</v>
      </c>
      <c r="C14" s="253">
        <v>0.1</v>
      </c>
      <c r="E14" s="252"/>
    </row>
    <row r="15" spans="2:5" ht="14.25" customHeight="1">
      <c r="B15" s="253">
        <v>0.3</v>
      </c>
      <c r="C15" s="253">
        <v>0</v>
      </c>
      <c r="E15" s="252"/>
    </row>
    <row r="16" spans="1:3" ht="14.25" customHeight="1">
      <c r="A16" s="260" t="s">
        <v>235</v>
      </c>
      <c r="B16" s="253">
        <v>0.3</v>
      </c>
      <c r="C16" s="253">
        <v>0.2</v>
      </c>
    </row>
    <row r="17" spans="2:3" ht="14.25" customHeight="1">
      <c r="B17" s="253">
        <v>0.3</v>
      </c>
      <c r="C17" s="253">
        <v>0.4</v>
      </c>
    </row>
    <row r="18" spans="2:3" ht="13.5">
      <c r="B18" s="253">
        <v>-0.1</v>
      </c>
      <c r="C18" s="253">
        <v>0</v>
      </c>
    </row>
    <row r="19" spans="1:6" ht="13.5">
      <c r="A19" s="259" t="s">
        <v>232</v>
      </c>
      <c r="B19" s="253">
        <v>0.4</v>
      </c>
      <c r="C19" s="253">
        <v>0.9</v>
      </c>
      <c r="F19" s="252"/>
    </row>
    <row r="20" spans="2:3" ht="13.5">
      <c r="B20" s="253">
        <v>0.5</v>
      </c>
      <c r="C20" s="253">
        <v>0.8</v>
      </c>
    </row>
    <row r="21" spans="2:3" ht="13.5">
      <c r="B21" s="253">
        <v>0.5</v>
      </c>
      <c r="C21" s="253">
        <v>0.8</v>
      </c>
    </row>
    <row r="22" spans="1:6" ht="13.5">
      <c r="A22" s="259" t="s">
        <v>233</v>
      </c>
      <c r="B22" s="253">
        <v>0.6</v>
      </c>
      <c r="C22" s="253">
        <v>0.7</v>
      </c>
      <c r="F22" s="252"/>
    </row>
    <row r="23" spans="2:3" ht="13.5">
      <c r="B23" s="253">
        <v>0.7</v>
      </c>
      <c r="C23" s="253">
        <v>0.7</v>
      </c>
    </row>
    <row r="24" spans="2:3" ht="13.5">
      <c r="B24" s="253">
        <v>1</v>
      </c>
      <c r="C24" s="253">
        <v>0.7</v>
      </c>
    </row>
    <row r="25" spans="1:3" ht="13.5">
      <c r="A25" s="259" t="s">
        <v>234</v>
      </c>
      <c r="B25" s="253">
        <v>1.1</v>
      </c>
      <c r="C25" s="253">
        <v>0.8</v>
      </c>
    </row>
    <row r="26" spans="2:5" ht="13.5">
      <c r="B26" s="253">
        <v>1</v>
      </c>
      <c r="C26" s="253">
        <v>0.7</v>
      </c>
      <c r="E26" s="252"/>
    </row>
    <row r="27" spans="2:5" ht="13.5">
      <c r="B27" s="253">
        <v>1.1</v>
      </c>
      <c r="C27" s="253">
        <v>0.8</v>
      </c>
      <c r="E27" s="252"/>
    </row>
    <row r="28" spans="1:3" ht="13.5">
      <c r="A28" s="260" t="s">
        <v>236</v>
      </c>
      <c r="B28" s="253">
        <v>0.7</v>
      </c>
      <c r="C28" s="253">
        <v>0.6</v>
      </c>
    </row>
    <row r="29" spans="2:3" ht="13.5">
      <c r="B29" s="253">
        <v>0.5</v>
      </c>
      <c r="C29" s="253">
        <v>0.6</v>
      </c>
    </row>
    <row r="30" spans="2:3" ht="13.5">
      <c r="B30" s="253">
        <v>0.5</v>
      </c>
      <c r="C30" s="253">
        <v>0.6</v>
      </c>
    </row>
    <row r="31" spans="1:3" ht="13.5">
      <c r="A31" s="259" t="s">
        <v>232</v>
      </c>
      <c r="B31" s="253">
        <v>0</v>
      </c>
      <c r="C31" s="253">
        <v>0.5</v>
      </c>
    </row>
    <row r="32" spans="2:3" ht="13.5">
      <c r="B32" s="253">
        <v>0.4</v>
      </c>
      <c r="C32" s="253">
        <v>0.7</v>
      </c>
    </row>
    <row r="33" spans="2:3" ht="13.5">
      <c r="B33" s="253">
        <v>0.4</v>
      </c>
      <c r="C33" s="253">
        <v>0.7</v>
      </c>
    </row>
    <row r="34" spans="1:3" ht="13.5">
      <c r="A34" s="259" t="s">
        <v>233</v>
      </c>
      <c r="B34" s="253">
        <v>0.6</v>
      </c>
      <c r="C34" s="253">
        <v>0.7</v>
      </c>
    </row>
    <row r="35" spans="2:3" ht="13.5">
      <c r="B35" s="253">
        <v>0.8</v>
      </c>
      <c r="C35" s="253">
        <v>0.8</v>
      </c>
    </row>
    <row r="36" spans="2:3" ht="13.5">
      <c r="B36" s="253">
        <v>0.6</v>
      </c>
      <c r="C36" s="253">
        <v>0.3</v>
      </c>
    </row>
    <row r="37" spans="1:3" ht="13.5">
      <c r="A37" s="259" t="s">
        <v>234</v>
      </c>
      <c r="B37" s="253">
        <v>0.8</v>
      </c>
      <c r="C37" s="253">
        <v>0.5</v>
      </c>
    </row>
    <row r="38" spans="2:5" ht="14.25" customHeight="1">
      <c r="B38" s="253">
        <v>0.8</v>
      </c>
      <c r="C38" s="253">
        <v>0.5</v>
      </c>
      <c r="E38" s="252"/>
    </row>
    <row r="39" spans="2:5" ht="14.25" customHeight="1">
      <c r="B39" s="253">
        <v>0.8</v>
      </c>
      <c r="C39" s="253">
        <v>0.5</v>
      </c>
      <c r="E39" s="252"/>
    </row>
    <row r="40" spans="1:3" ht="14.25" customHeight="1">
      <c r="A40" s="260" t="s">
        <v>237</v>
      </c>
      <c r="B40" s="253">
        <v>0.7</v>
      </c>
      <c r="C40" s="253">
        <v>0.6</v>
      </c>
    </row>
    <row r="41" spans="2:7" ht="14.25" customHeight="1">
      <c r="B41" s="253">
        <v>0.4</v>
      </c>
      <c r="C41" s="253">
        <v>0.5</v>
      </c>
      <c r="F41" s="51"/>
      <c r="G41" s="51"/>
    </row>
    <row r="42" spans="2:7" ht="14.25" customHeight="1">
      <c r="B42" s="253">
        <v>0.3</v>
      </c>
      <c r="C42" s="253">
        <v>0.4</v>
      </c>
      <c r="F42" s="51"/>
      <c r="G42" s="51"/>
    </row>
    <row r="43" spans="1:3" ht="14.25" customHeight="1">
      <c r="A43" s="259" t="s">
        <v>232</v>
      </c>
      <c r="B43" s="253">
        <v>0.1</v>
      </c>
      <c r="C43" s="253">
        <v>0.6</v>
      </c>
    </row>
    <row r="44" spans="2:3" ht="14.25" customHeight="1">
      <c r="B44" s="253">
        <v>0</v>
      </c>
      <c r="C44" s="253">
        <v>0.3</v>
      </c>
    </row>
    <row r="45" spans="2:3" ht="14.25" customHeight="1">
      <c r="B45" s="253">
        <v>0</v>
      </c>
      <c r="C45" s="253">
        <v>0.3</v>
      </c>
    </row>
    <row r="46" spans="1:3" ht="13.5">
      <c r="A46" s="259" t="s">
        <v>233</v>
      </c>
      <c r="B46" s="253">
        <v>0.3</v>
      </c>
      <c r="C46" s="253">
        <v>0.4</v>
      </c>
    </row>
    <row r="47" spans="2:3" ht="13.5">
      <c r="B47" s="253">
        <v>0.7</v>
      </c>
      <c r="C47" s="253">
        <v>0.6</v>
      </c>
    </row>
    <row r="48" spans="2:3" ht="13.5">
      <c r="B48" s="253">
        <v>1</v>
      </c>
      <c r="C48" s="253">
        <v>0.7</v>
      </c>
    </row>
    <row r="49" spans="1:3" ht="13.5">
      <c r="A49" s="259" t="s">
        <v>234</v>
      </c>
      <c r="B49" s="253">
        <v>1</v>
      </c>
      <c r="C49" s="253">
        <v>0.6</v>
      </c>
    </row>
    <row r="50" spans="2:5" ht="13.5">
      <c r="B50" s="253">
        <v>0.9</v>
      </c>
      <c r="C50" s="253">
        <v>0.6</v>
      </c>
      <c r="E50" s="252"/>
    </row>
    <row r="51" spans="2:5" ht="13.5">
      <c r="B51" s="253">
        <v>1</v>
      </c>
      <c r="C51" s="253">
        <v>0.7</v>
      </c>
      <c r="E51" s="252"/>
    </row>
    <row r="52" spans="1:3" ht="13.5">
      <c r="A52" s="260" t="s">
        <v>238</v>
      </c>
      <c r="B52" s="253">
        <v>0.5</v>
      </c>
      <c r="C52" s="253">
        <v>0.4</v>
      </c>
    </row>
    <row r="53" spans="2:3" ht="13.5">
      <c r="B53" s="253">
        <v>0.6</v>
      </c>
      <c r="C53" s="253">
        <v>0.6</v>
      </c>
    </row>
    <row r="54" spans="2:3" ht="13.5">
      <c r="B54" s="253">
        <v>0.5</v>
      </c>
      <c r="C54" s="253">
        <v>0.6</v>
      </c>
    </row>
    <row r="55" spans="1:3" ht="13.5">
      <c r="A55" s="259" t="s">
        <v>232</v>
      </c>
      <c r="B55" s="253">
        <v>0.1</v>
      </c>
      <c r="C55" s="253">
        <v>0.6</v>
      </c>
    </row>
    <row r="56" spans="2:3" ht="13.5">
      <c r="B56" s="253">
        <v>0.2</v>
      </c>
      <c r="C56" s="253">
        <v>0.6</v>
      </c>
    </row>
    <row r="57" spans="2:3" ht="13.5">
      <c r="B57" s="253">
        <v>0.1</v>
      </c>
      <c r="C57" s="253">
        <v>0.5</v>
      </c>
    </row>
    <row r="58" spans="1:3" ht="13.5">
      <c r="A58" s="259" t="s">
        <v>233</v>
      </c>
      <c r="B58" s="253">
        <v>0.3</v>
      </c>
      <c r="C58" s="253">
        <v>0.4</v>
      </c>
    </row>
    <row r="59" spans="2:3" ht="13.5">
      <c r="B59" s="253">
        <v>0.4</v>
      </c>
      <c r="C59" s="253">
        <v>0.3</v>
      </c>
    </row>
    <row r="60" spans="2:3" ht="13.5">
      <c r="B60" s="253">
        <v>0.7</v>
      </c>
      <c r="C60" s="253">
        <v>0.3</v>
      </c>
    </row>
    <row r="61" spans="1:3" ht="13.5">
      <c r="A61" s="259" t="s">
        <v>234</v>
      </c>
      <c r="B61" s="253">
        <v>0.2</v>
      </c>
      <c r="C61" s="253">
        <v>-0.2</v>
      </c>
    </row>
    <row r="62" spans="2:5" ht="13.5">
      <c r="B62" s="253">
        <v>0.5</v>
      </c>
      <c r="C62" s="253">
        <v>0.1</v>
      </c>
      <c r="E62" s="252"/>
    </row>
    <row r="63" spans="2:5" ht="13.5">
      <c r="B63" s="253">
        <v>0.4</v>
      </c>
      <c r="C63" s="253">
        <v>0.1</v>
      </c>
      <c r="E63" s="252"/>
    </row>
    <row r="64" spans="1:3" ht="13.5">
      <c r="A64" s="260" t="s">
        <v>239</v>
      </c>
      <c r="B64" s="253">
        <v>0.1</v>
      </c>
      <c r="C64" s="253">
        <v>0.1</v>
      </c>
    </row>
    <row r="65" spans="2:3" ht="13.5">
      <c r="B65" s="253">
        <v>-0.1</v>
      </c>
      <c r="C65" s="253">
        <v>-0.1</v>
      </c>
    </row>
    <row r="66" spans="2:6" ht="13.5">
      <c r="B66" s="253">
        <v>-0.3</v>
      </c>
      <c r="C66" s="253">
        <v>-0.1</v>
      </c>
      <c r="F66" s="252"/>
    </row>
    <row r="67" spans="1:3" ht="13.5">
      <c r="A67" s="259" t="s">
        <v>232</v>
      </c>
      <c r="B67" s="253">
        <v>-0.7</v>
      </c>
      <c r="C67" s="253">
        <v>-0.2</v>
      </c>
    </row>
    <row r="68" spans="2:3" ht="13.5">
      <c r="B68" s="253">
        <v>-0.8</v>
      </c>
      <c r="C68" s="253">
        <v>-0.4</v>
      </c>
    </row>
    <row r="69" spans="2:3" ht="13.5">
      <c r="B69" s="253">
        <v>-0.8</v>
      </c>
      <c r="C69" s="253">
        <v>-0.4</v>
      </c>
    </row>
    <row r="70" spans="1:3" ht="13.5">
      <c r="A70" s="259" t="s">
        <v>233</v>
      </c>
      <c r="B70" s="253">
        <v>-0.5</v>
      </c>
      <c r="C70" s="253">
        <v>-0.4</v>
      </c>
    </row>
    <row r="71" spans="2:3" ht="13.5">
      <c r="B71" s="253">
        <v>-0.4</v>
      </c>
      <c r="C71" s="253">
        <v>-0.5</v>
      </c>
    </row>
    <row r="72" spans="2:3" ht="13.5">
      <c r="B72" s="253">
        <v>-0.3</v>
      </c>
      <c r="C72" s="253">
        <v>-0.7</v>
      </c>
    </row>
    <row r="73" spans="1:3" ht="13.5">
      <c r="A73" s="259" t="s">
        <v>234</v>
      </c>
      <c r="B73" s="253">
        <v>0.1</v>
      </c>
      <c r="C73" s="253">
        <v>-0.4</v>
      </c>
    </row>
    <row r="74" spans="2:5" ht="13.5">
      <c r="B74" s="253">
        <v>0.1</v>
      </c>
      <c r="C74" s="253">
        <v>-0.3</v>
      </c>
      <c r="E74" s="252"/>
    </row>
    <row r="75" spans="2:5" ht="13.5">
      <c r="B75" s="253">
        <v>-0.2</v>
      </c>
      <c r="C75" s="253">
        <v>-0.5</v>
      </c>
      <c r="E75" s="252"/>
    </row>
    <row r="76" spans="1:3" ht="13.5">
      <c r="A76" s="260" t="s">
        <v>240</v>
      </c>
      <c r="B76" s="253">
        <v>-0.2</v>
      </c>
      <c r="C76" s="253">
        <v>-0.2</v>
      </c>
    </row>
    <row r="77" spans="2:3" ht="13.5">
      <c r="B77" s="253">
        <v>-0.4</v>
      </c>
      <c r="C77" s="253">
        <v>-0.4</v>
      </c>
    </row>
    <row r="78" spans="2:6" ht="13.5">
      <c r="B78" s="253">
        <v>-0.6</v>
      </c>
      <c r="C78" s="253">
        <v>-0.4</v>
      </c>
      <c r="F78" s="252"/>
    </row>
    <row r="79" spans="1:6" ht="13.5">
      <c r="A79" s="259" t="s">
        <v>232</v>
      </c>
      <c r="B79" s="253">
        <v>-1</v>
      </c>
      <c r="C79" s="253">
        <v>-0.4</v>
      </c>
      <c r="F79" s="252"/>
    </row>
    <row r="80" spans="2:3" ht="13.5">
      <c r="B80" s="253">
        <v>-0.8</v>
      </c>
      <c r="C80" s="253">
        <v>-0.3</v>
      </c>
    </row>
    <row r="81" spans="2:3" ht="13.5">
      <c r="B81" s="253">
        <v>-0.8</v>
      </c>
      <c r="C81" s="253">
        <v>-0.4</v>
      </c>
    </row>
    <row r="82" spans="1:6" ht="13.5">
      <c r="A82" s="259" t="s">
        <v>233</v>
      </c>
      <c r="B82" s="253">
        <v>-0.7</v>
      </c>
      <c r="C82" s="253">
        <v>-0.6</v>
      </c>
      <c r="F82" s="252"/>
    </row>
    <row r="83" spans="2:6" ht="13.5">
      <c r="B83" s="253">
        <v>-0.3</v>
      </c>
      <c r="C83" s="253">
        <v>-0.4</v>
      </c>
      <c r="F83" s="252"/>
    </row>
    <row r="84" spans="2:3" ht="13.5">
      <c r="B84" s="253">
        <v>-0.2</v>
      </c>
      <c r="C84" s="253">
        <v>-0.6</v>
      </c>
    </row>
    <row r="85" spans="1:6" ht="13.5">
      <c r="A85" s="259" t="s">
        <v>234</v>
      </c>
      <c r="B85" s="253">
        <v>0.1</v>
      </c>
      <c r="C85" s="253">
        <v>-0.5</v>
      </c>
      <c r="F85" s="252"/>
    </row>
    <row r="86" spans="2:5" ht="13.5">
      <c r="B86" s="253">
        <v>-0.1</v>
      </c>
      <c r="C86" s="253">
        <v>-0.6</v>
      </c>
      <c r="E86" s="252"/>
    </row>
    <row r="87" spans="2:40" ht="13.5">
      <c r="B87" s="253">
        <v>0.2</v>
      </c>
      <c r="C87" s="253">
        <v>-0.1</v>
      </c>
      <c r="E87" s="252"/>
      <c r="AN87" s="252"/>
    </row>
    <row r="88" spans="1:3" ht="13.5">
      <c r="A88" s="260" t="s">
        <v>241</v>
      </c>
      <c r="B88" s="253">
        <v>-0.5</v>
      </c>
      <c r="C88" s="253">
        <v>-0.4</v>
      </c>
    </row>
    <row r="89" spans="2:40" ht="13.5">
      <c r="B89" s="253">
        <v>-0.4</v>
      </c>
      <c r="C89" s="253">
        <v>-0.3</v>
      </c>
      <c r="F89" s="252"/>
      <c r="AN89" s="252"/>
    </row>
    <row r="90" spans="2:6" ht="13.5">
      <c r="B90" s="253">
        <v>-0.4</v>
      </c>
      <c r="C90" s="253">
        <v>-0.2</v>
      </c>
      <c r="F90" s="252"/>
    </row>
    <row r="91" spans="1:3" ht="13.5">
      <c r="A91" s="259" t="s">
        <v>232</v>
      </c>
      <c r="B91" s="253">
        <v>-0.9</v>
      </c>
      <c r="C91" s="253">
        <v>-0.2</v>
      </c>
    </row>
    <row r="92" spans="2:6" ht="13.5">
      <c r="B92" s="253">
        <v>-0.5</v>
      </c>
      <c r="C92" s="253">
        <v>0</v>
      </c>
      <c r="F92" s="252"/>
    </row>
    <row r="93" spans="2:6" ht="13.5">
      <c r="B93" s="253">
        <v>-0.3</v>
      </c>
      <c r="C93" s="253">
        <v>0.1</v>
      </c>
      <c r="F93" s="252"/>
    </row>
    <row r="94" spans="1:3" ht="13.5">
      <c r="A94" s="259" t="s">
        <v>233</v>
      </c>
      <c r="B94" s="253">
        <v>0</v>
      </c>
      <c r="C94" s="253">
        <v>0.1</v>
      </c>
    </row>
    <row r="95" spans="2:6" ht="13.5">
      <c r="B95" s="253">
        <v>0.2</v>
      </c>
      <c r="C95" s="253">
        <v>0</v>
      </c>
      <c r="F95" s="252"/>
    </row>
    <row r="96" spans="2:6" ht="13.5">
      <c r="B96" s="253">
        <v>0.7</v>
      </c>
      <c r="C96" s="253">
        <v>0.2</v>
      </c>
      <c r="F96" s="252"/>
    </row>
    <row r="97" spans="1:3" ht="13.5">
      <c r="A97" s="259" t="s">
        <v>234</v>
      </c>
      <c r="B97" s="253">
        <v>0.8</v>
      </c>
      <c r="C97" s="253">
        <v>0.2</v>
      </c>
    </row>
    <row r="98" spans="2:6" ht="13.5">
      <c r="B98" s="253">
        <v>0.7</v>
      </c>
      <c r="C98" s="253">
        <v>0.2</v>
      </c>
      <c r="F98" s="252"/>
    </row>
    <row r="99" spans="2:6" ht="13.5">
      <c r="B99" s="253">
        <v>0.3</v>
      </c>
      <c r="C99" s="253">
        <v>-0.1</v>
      </c>
      <c r="F99" s="252"/>
    </row>
    <row r="100" spans="1:3" ht="13.5">
      <c r="A100" s="260" t="s">
        <v>242</v>
      </c>
      <c r="B100" s="253">
        <v>-0.1</v>
      </c>
      <c r="C100" s="253">
        <v>0</v>
      </c>
    </row>
    <row r="101" spans="2:6" ht="13.5">
      <c r="B101" s="253">
        <v>0</v>
      </c>
      <c r="C101" s="253">
        <v>0.1</v>
      </c>
      <c r="F101" s="252"/>
    </row>
    <row r="102" spans="2:6" ht="13.5">
      <c r="B102" s="253">
        <v>-0.3</v>
      </c>
      <c r="C102" s="253">
        <v>0</v>
      </c>
      <c r="F102" s="252"/>
    </row>
    <row r="103" spans="1:3" ht="13.5">
      <c r="A103" s="259" t="s">
        <v>232</v>
      </c>
      <c r="B103" s="253">
        <v>-0.7</v>
      </c>
      <c r="C103" s="253">
        <v>0</v>
      </c>
    </row>
    <row r="104" spans="2:3" ht="13.5">
      <c r="B104" s="253">
        <v>-0.7</v>
      </c>
      <c r="C104" s="253">
        <v>-0.1</v>
      </c>
    </row>
    <row r="105" spans="2:3" ht="13.5">
      <c r="B105" s="253">
        <v>-0.2</v>
      </c>
      <c r="C105" s="253">
        <v>0.2</v>
      </c>
    </row>
    <row r="106" spans="1:3" ht="13.5">
      <c r="A106" s="259" t="s">
        <v>233</v>
      </c>
      <c r="B106" s="253">
        <v>0.2</v>
      </c>
      <c r="C106" s="253">
        <v>0.2</v>
      </c>
    </row>
    <row r="107" spans="2:3" ht="13.5">
      <c r="B107" s="253">
        <v>0.3</v>
      </c>
      <c r="C107" s="253">
        <v>0</v>
      </c>
    </row>
    <row r="108" spans="2:3" ht="13.5">
      <c r="B108" s="253">
        <v>0.3</v>
      </c>
      <c r="C108" s="253">
        <v>-0.2</v>
      </c>
    </row>
    <row r="109" spans="1:3" ht="13.5">
      <c r="A109" s="259" t="s">
        <v>234</v>
      </c>
      <c r="B109" s="253">
        <v>0.4</v>
      </c>
      <c r="C109" s="253">
        <v>-0.2</v>
      </c>
    </row>
    <row r="110" spans="2:3" ht="13.5">
      <c r="B110" s="253">
        <v>0.3</v>
      </c>
      <c r="C110" s="253">
        <v>-0.2</v>
      </c>
    </row>
    <row r="111" spans="2:3" ht="13.5">
      <c r="B111" s="253">
        <v>0.2</v>
      </c>
      <c r="C111" s="253">
        <v>-0.1</v>
      </c>
    </row>
    <row r="112" spans="1:3" ht="13.5">
      <c r="A112" s="260" t="s">
        <v>243</v>
      </c>
      <c r="B112" s="253">
        <v>-0.6</v>
      </c>
      <c r="C112" s="253">
        <v>-0.5</v>
      </c>
    </row>
    <row r="113" spans="2:3" ht="13.5">
      <c r="B113" s="253">
        <v>-0.9</v>
      </c>
      <c r="C113" s="253">
        <v>-0.8</v>
      </c>
    </row>
    <row r="114" spans="2:3" ht="13.5">
      <c r="B114" s="253">
        <v>-0.6</v>
      </c>
      <c r="C114" s="253">
        <v>-0.3</v>
      </c>
    </row>
    <row r="115" spans="1:3" ht="13.5">
      <c r="A115" s="259" t="s">
        <v>232</v>
      </c>
      <c r="B115" s="253">
        <v>-1</v>
      </c>
      <c r="C115" s="253">
        <v>-0.3</v>
      </c>
    </row>
    <row r="116" spans="2:3" ht="13.5">
      <c r="B116" s="253">
        <v>-1</v>
      </c>
      <c r="C116" s="253">
        <v>-0.4</v>
      </c>
    </row>
    <row r="117" spans="2:3" ht="13.5">
      <c r="B117" s="253">
        <v>-0.8</v>
      </c>
      <c r="C117" s="253">
        <v>-0.4</v>
      </c>
    </row>
    <row r="118" spans="1:3" ht="13.5">
      <c r="A118" s="259" t="s">
        <v>233</v>
      </c>
      <c r="B118" s="253">
        <v>-0.3</v>
      </c>
      <c r="C118" s="253">
        <v>-0.3</v>
      </c>
    </row>
    <row r="119" spans="2:3" ht="13.5">
      <c r="B119" s="253">
        <v>0.1</v>
      </c>
      <c r="C119" s="253">
        <v>-0.2</v>
      </c>
    </row>
    <row r="120" spans="2:3" ht="13.5">
      <c r="B120" s="253">
        <v>0.5</v>
      </c>
      <c r="C120" s="253">
        <v>-0.1</v>
      </c>
    </row>
    <row r="121" spans="1:3" ht="13.5">
      <c r="A121" s="259" t="s">
        <v>234</v>
      </c>
      <c r="B121" s="253">
        <v>0</v>
      </c>
      <c r="C121" s="253">
        <v>-0.6</v>
      </c>
    </row>
    <row r="122" spans="2:3" ht="13.5">
      <c r="B122" s="253">
        <v>0.2</v>
      </c>
      <c r="C122" s="253">
        <v>-0.3</v>
      </c>
    </row>
    <row r="123" spans="2:3" ht="13.5">
      <c r="B123" s="253">
        <v>0</v>
      </c>
      <c r="C123" s="253">
        <v>-0.4</v>
      </c>
    </row>
    <row r="124" spans="1:3" ht="13.5">
      <c r="A124" s="260" t="s">
        <v>244</v>
      </c>
      <c r="B124" s="253">
        <v>-0.3</v>
      </c>
      <c r="C124" s="253">
        <v>-0.2</v>
      </c>
    </row>
    <row r="125" spans="1:3" ht="13.5">
      <c r="A125" s="261"/>
      <c r="B125" s="253">
        <v>-0.6</v>
      </c>
      <c r="C125" s="253">
        <v>-0.4</v>
      </c>
    </row>
    <row r="126" spans="2:3" ht="13.5">
      <c r="B126" s="253">
        <v>-0.7</v>
      </c>
      <c r="C126" s="253">
        <v>-0.3</v>
      </c>
    </row>
    <row r="127" spans="1:3" ht="13.5">
      <c r="A127" s="259" t="s">
        <v>232</v>
      </c>
      <c r="B127" s="253">
        <v>-1.2</v>
      </c>
      <c r="C127" s="253">
        <v>-0.5</v>
      </c>
    </row>
    <row r="128" spans="2:3" ht="13.5">
      <c r="B128" s="253">
        <v>-1.1</v>
      </c>
      <c r="C128" s="253">
        <v>-0.4</v>
      </c>
    </row>
    <row r="129" spans="2:3" ht="13.5">
      <c r="B129" s="253">
        <v>-0.7</v>
      </c>
      <c r="C129" s="253">
        <v>-0.3</v>
      </c>
    </row>
    <row r="130" spans="1:3" ht="14.25" customHeight="1">
      <c r="A130" s="259" t="s">
        <v>233</v>
      </c>
      <c r="B130" s="253">
        <v>-0.9</v>
      </c>
      <c r="C130" s="253">
        <v>-1</v>
      </c>
    </row>
    <row r="131" spans="2:3" ht="14.25" customHeight="1">
      <c r="B131" s="253">
        <v>-0.4</v>
      </c>
      <c r="C131" s="253">
        <v>-0.8</v>
      </c>
    </row>
    <row r="132" spans="2:3" ht="13.5">
      <c r="B132" s="253">
        <v>-0.2</v>
      </c>
      <c r="C132" s="253">
        <v>-0.8</v>
      </c>
    </row>
    <row r="133" spans="1:3" ht="13.5">
      <c r="A133" s="259" t="s">
        <v>234</v>
      </c>
      <c r="B133" s="253">
        <v>-0.1</v>
      </c>
      <c r="C133" s="253">
        <v>-0.7</v>
      </c>
    </row>
    <row r="134" spans="2:3" ht="13.5">
      <c r="B134" s="253">
        <v>0</v>
      </c>
      <c r="C134" s="253">
        <v>-0.5</v>
      </c>
    </row>
    <row r="135" spans="2:3" ht="13.5">
      <c r="B135" s="253">
        <v>-0.2</v>
      </c>
      <c r="C135" s="253">
        <v>-0.5</v>
      </c>
    </row>
    <row r="136" spans="1:3" ht="13.5">
      <c r="A136" s="260" t="s">
        <v>245</v>
      </c>
      <c r="B136" s="254">
        <v>-0.5</v>
      </c>
      <c r="C136" s="254">
        <v>-0.4</v>
      </c>
    </row>
    <row r="137" spans="1:3" ht="13.5">
      <c r="A137"/>
      <c r="B137" s="254">
        <v>-0.5</v>
      </c>
      <c r="C137" s="254">
        <v>-0.2</v>
      </c>
    </row>
    <row r="138" spans="1:3" ht="13.5">
      <c r="A138"/>
      <c r="B138" s="254">
        <v>-0.8</v>
      </c>
      <c r="C138" s="254">
        <v>-0.3</v>
      </c>
    </row>
    <row r="139" spans="1:3" ht="13.5">
      <c r="A139" s="259" t="s">
        <v>232</v>
      </c>
      <c r="B139" s="254">
        <v>-1</v>
      </c>
      <c r="C139" s="254">
        <v>-0.3</v>
      </c>
    </row>
    <row r="140" spans="2:3" ht="13.5">
      <c r="B140" s="254">
        <v>-1</v>
      </c>
      <c r="C140" s="254">
        <v>-0.3</v>
      </c>
    </row>
    <row r="141" spans="2:3" ht="13.5">
      <c r="B141" s="254">
        <v>-0.7</v>
      </c>
      <c r="C141" s="254">
        <v>-0.3</v>
      </c>
    </row>
    <row r="142" spans="1:3" ht="13.5">
      <c r="A142" s="259" t="s">
        <v>233</v>
      </c>
      <c r="B142" s="254">
        <v>-0.1</v>
      </c>
      <c r="C142" s="254">
        <v>-0.2</v>
      </c>
    </row>
    <row r="143" spans="2:3" ht="13.5">
      <c r="B143" s="254">
        <v>0.4</v>
      </c>
      <c r="C143" s="254">
        <v>-0.1</v>
      </c>
    </row>
    <row r="144" spans="2:3" ht="13.5">
      <c r="B144" s="254">
        <v>0.4</v>
      </c>
      <c r="C144" s="254">
        <v>-0.3</v>
      </c>
    </row>
    <row r="145" spans="1:3" ht="13.5">
      <c r="A145" s="259" t="s">
        <v>234</v>
      </c>
      <c r="B145" s="254">
        <v>0.1</v>
      </c>
      <c r="C145" s="254">
        <v>-0.5</v>
      </c>
    </row>
    <row r="146" spans="1:3" ht="13.5">
      <c r="A146"/>
      <c r="B146" s="254">
        <v>0.4</v>
      </c>
      <c r="C146" s="254">
        <v>-0.1</v>
      </c>
    </row>
    <row r="147" spans="1:3" ht="13.5">
      <c r="A147"/>
      <c r="B147" s="254">
        <v>0.3</v>
      </c>
      <c r="C147" s="254">
        <v>0</v>
      </c>
    </row>
    <row r="148" spans="1:3" ht="13.5">
      <c r="A148" s="260" t="s">
        <v>246</v>
      </c>
      <c r="B148" s="254">
        <v>0.1</v>
      </c>
      <c r="C148" s="254">
        <v>0.1</v>
      </c>
    </row>
    <row r="149" spans="1:3" ht="13.5">
      <c r="A149"/>
      <c r="B149" s="254">
        <v>0</v>
      </c>
      <c r="C149" s="254">
        <v>0.3</v>
      </c>
    </row>
    <row r="150" spans="1:3" ht="13.5">
      <c r="A150"/>
      <c r="B150" s="254">
        <v>-0.2</v>
      </c>
      <c r="C150" s="254">
        <v>0.3</v>
      </c>
    </row>
    <row r="151" spans="1:3" ht="13.5">
      <c r="A151" s="259" t="s">
        <v>232</v>
      </c>
      <c r="B151" s="254">
        <v>-0.2</v>
      </c>
      <c r="C151" s="254">
        <v>0.5</v>
      </c>
    </row>
    <row r="152" spans="2:3" ht="13.5">
      <c r="B152" s="254">
        <v>-0.2</v>
      </c>
      <c r="C152" s="254">
        <v>0.5</v>
      </c>
    </row>
    <row r="153" spans="2:3" ht="13.5">
      <c r="B153" s="254">
        <v>0.3</v>
      </c>
      <c r="C153" s="254">
        <v>0.7</v>
      </c>
    </row>
    <row r="154" spans="1:3" ht="13.5">
      <c r="A154" s="259" t="s">
        <v>233</v>
      </c>
      <c r="B154" s="254">
        <v>0.9</v>
      </c>
      <c r="C154" s="254">
        <v>0.8</v>
      </c>
    </row>
    <row r="155" spans="2:3" ht="13.5">
      <c r="B155" s="254">
        <v>1.3</v>
      </c>
      <c r="C155" s="254">
        <v>0.7</v>
      </c>
    </row>
    <row r="156" spans="2:3" ht="13.5">
      <c r="B156" s="254">
        <v>2</v>
      </c>
      <c r="C156" s="254">
        <v>1.3</v>
      </c>
    </row>
    <row r="157" spans="1:3" ht="13.5">
      <c r="A157" s="259" t="s">
        <v>234</v>
      </c>
      <c r="B157" s="254">
        <v>2.1</v>
      </c>
      <c r="C157" s="254">
        <v>1.5</v>
      </c>
    </row>
    <row r="158" spans="1:3" ht="13.5">
      <c r="A158"/>
      <c r="B158" s="254">
        <v>1.4</v>
      </c>
      <c r="C158" s="254">
        <v>0.9</v>
      </c>
    </row>
    <row r="159" spans="1:3" ht="13.5">
      <c r="A159"/>
      <c r="B159" s="254">
        <v>1.3</v>
      </c>
      <c r="C159" s="254">
        <v>1</v>
      </c>
    </row>
    <row r="160" spans="1:3" ht="13.5">
      <c r="A160" s="260" t="s">
        <v>247</v>
      </c>
      <c r="B160" s="254">
        <v>0.3</v>
      </c>
      <c r="C160" s="254">
        <v>0.3</v>
      </c>
    </row>
    <row r="161" spans="1:3" ht="13.5">
      <c r="A161"/>
      <c r="B161" s="254">
        <v>0.3</v>
      </c>
      <c r="C161" s="254">
        <v>0.7</v>
      </c>
    </row>
    <row r="162" spans="1:3" ht="13.5">
      <c r="A162"/>
      <c r="B162" s="254">
        <v>0.1</v>
      </c>
      <c r="C162" s="254">
        <v>0.7</v>
      </c>
    </row>
    <row r="163" spans="1:3" ht="13.5">
      <c r="A163" s="259" t="s">
        <v>232</v>
      </c>
      <c r="B163" s="254">
        <v>0.1</v>
      </c>
      <c r="C163" s="254">
        <v>0.8</v>
      </c>
    </row>
    <row r="164" spans="2:3" ht="13.5">
      <c r="B164" s="254">
        <v>0.1</v>
      </c>
      <c r="C164" s="254">
        <v>0.9</v>
      </c>
    </row>
    <row r="165" spans="2:3" ht="13.5">
      <c r="B165" s="254">
        <v>0.7</v>
      </c>
      <c r="C165" s="254">
        <v>1.1</v>
      </c>
    </row>
    <row r="166" spans="1:3" ht="13.5">
      <c r="A166" s="259" t="s">
        <v>233</v>
      </c>
      <c r="B166" s="254">
        <v>1.9</v>
      </c>
      <c r="C166" s="254">
        <v>1.7</v>
      </c>
    </row>
    <row r="167" spans="2:3" ht="13.5">
      <c r="B167" s="254">
        <v>2.3</v>
      </c>
      <c r="C167" s="254">
        <v>1.7</v>
      </c>
    </row>
    <row r="168" spans="2:3" ht="13.5">
      <c r="B168" s="254">
        <v>2.8</v>
      </c>
      <c r="C168" s="254">
        <v>2.1</v>
      </c>
    </row>
    <row r="169" spans="1:3" ht="13.5">
      <c r="A169" s="259" t="s">
        <v>234</v>
      </c>
      <c r="B169" s="254">
        <v>2.3</v>
      </c>
      <c r="C169" s="254">
        <v>1.7</v>
      </c>
    </row>
    <row r="170" spans="1:3" ht="13.5">
      <c r="A170"/>
      <c r="B170" s="254">
        <v>2.1</v>
      </c>
      <c r="C170" s="254">
        <v>1.6</v>
      </c>
    </row>
    <row r="171" spans="1:3" ht="13.5">
      <c r="A171"/>
      <c r="B171" s="254">
        <v>1.6</v>
      </c>
      <c r="C171" s="254">
        <v>1.4</v>
      </c>
    </row>
    <row r="172" spans="1:3" ht="13.5">
      <c r="A172" s="260" t="s">
        <v>248</v>
      </c>
      <c r="B172" s="254">
        <v>1.3</v>
      </c>
      <c r="C172" s="254">
        <v>1.3</v>
      </c>
    </row>
    <row r="173" spans="1:3" ht="13.5">
      <c r="A173"/>
      <c r="B173" s="254">
        <v>0.8</v>
      </c>
      <c r="C173" s="254">
        <v>1.2</v>
      </c>
    </row>
    <row r="174" spans="1:3" ht="13.5">
      <c r="A174"/>
      <c r="B174" s="254">
        <v>0.6</v>
      </c>
      <c r="C174" s="254">
        <v>1.2</v>
      </c>
    </row>
    <row r="175" spans="1:3" ht="13.5">
      <c r="A175" s="259" t="s">
        <v>232</v>
      </c>
      <c r="B175" s="254">
        <v>0.5</v>
      </c>
      <c r="C175" s="254">
        <v>1.3</v>
      </c>
    </row>
    <row r="176" spans="2:3" ht="13.5">
      <c r="B176" s="254">
        <v>0.3</v>
      </c>
      <c r="C176" s="254">
        <v>1</v>
      </c>
    </row>
    <row r="177" spans="2:3" ht="13.5">
      <c r="B177" s="254">
        <v>0.5</v>
      </c>
      <c r="C177" s="254">
        <v>0.9</v>
      </c>
    </row>
    <row r="178" spans="1:3" ht="13.5">
      <c r="A178" s="259" t="s">
        <v>233</v>
      </c>
      <c r="B178" s="254">
        <v>1</v>
      </c>
      <c r="C178" s="254">
        <v>0.8</v>
      </c>
    </row>
    <row r="179" spans="2:3" ht="13.5">
      <c r="B179" s="254">
        <v>1.3</v>
      </c>
      <c r="C179" s="254">
        <v>0.7</v>
      </c>
    </row>
    <row r="180" spans="2:3" ht="13.5">
      <c r="B180" s="254">
        <v>1.3</v>
      </c>
      <c r="C180" s="254">
        <v>0.6</v>
      </c>
    </row>
    <row r="181" spans="1:3" ht="13.5">
      <c r="A181" s="259" t="s">
        <v>234</v>
      </c>
      <c r="B181" s="254">
        <v>0.8</v>
      </c>
      <c r="C181" s="254">
        <v>0.2</v>
      </c>
    </row>
    <row r="182" spans="1:3" ht="13.5">
      <c r="A182"/>
      <c r="B182" s="254">
        <v>0.3</v>
      </c>
      <c r="C182" s="254">
        <v>-0.2</v>
      </c>
    </row>
    <row r="183" spans="1:3" ht="13.5">
      <c r="A183"/>
      <c r="B183" s="254">
        <v>0</v>
      </c>
      <c r="C183" s="254">
        <v>-0.2</v>
      </c>
    </row>
    <row r="184" spans="1:3" ht="13.5">
      <c r="A184" s="260" t="s">
        <v>249</v>
      </c>
      <c r="B184" s="254">
        <v>-0.3</v>
      </c>
      <c r="C184" s="254">
        <v>-0.3</v>
      </c>
    </row>
    <row r="185" spans="1:3" ht="13.5">
      <c r="A185"/>
      <c r="B185" s="254">
        <v>-0.8</v>
      </c>
      <c r="C185" s="254">
        <v>-0.5</v>
      </c>
    </row>
    <row r="186" spans="1:3" ht="13.5">
      <c r="A186"/>
      <c r="B186" s="254">
        <v>-1</v>
      </c>
      <c r="C186" s="254">
        <v>-0.5</v>
      </c>
    </row>
    <row r="187" spans="1:3" ht="13.5">
      <c r="A187" s="259" t="s">
        <v>232</v>
      </c>
      <c r="B187" s="254">
        <v>-1.3</v>
      </c>
      <c r="C187" s="254">
        <v>-0.5</v>
      </c>
    </row>
    <row r="188" spans="2:3" ht="13.5">
      <c r="B188" s="254">
        <v>-1</v>
      </c>
      <c r="C188" s="254">
        <v>-0.3</v>
      </c>
    </row>
    <row r="189" spans="2:3" ht="13.5">
      <c r="B189" s="254">
        <v>-0.9</v>
      </c>
      <c r="C189" s="254">
        <v>-0.6</v>
      </c>
    </row>
    <row r="190" spans="1:3" ht="13.5">
      <c r="A190" s="259" t="s">
        <v>233</v>
      </c>
      <c r="B190" s="254">
        <v>-0.8</v>
      </c>
      <c r="C190" s="254">
        <v>-1</v>
      </c>
    </row>
    <row r="191" spans="2:3" ht="13.5">
      <c r="B191" s="254">
        <v>-0.2</v>
      </c>
      <c r="C191" s="254">
        <v>-0.8</v>
      </c>
    </row>
    <row r="192" spans="2:3" ht="13.5">
      <c r="B192" s="254">
        <v>-0.3</v>
      </c>
      <c r="C192" s="254">
        <v>-1</v>
      </c>
    </row>
    <row r="193" spans="1:3" ht="13.5">
      <c r="A193" s="259" t="s">
        <v>234</v>
      </c>
      <c r="B193" s="254">
        <v>-0.3</v>
      </c>
      <c r="C193" s="254">
        <v>-0.9</v>
      </c>
    </row>
    <row r="194" spans="1:3" ht="13.5">
      <c r="A194"/>
      <c r="B194" s="254">
        <v>-0.3</v>
      </c>
      <c r="C194" s="254">
        <v>-0.7</v>
      </c>
    </row>
    <row r="195" spans="1:3" ht="13.5">
      <c r="A195"/>
      <c r="B195" s="254">
        <v>-0.6</v>
      </c>
      <c r="C195" s="254">
        <v>-0.8</v>
      </c>
    </row>
    <row r="196" spans="1:3" ht="13.5">
      <c r="A196" s="260" t="s">
        <v>250</v>
      </c>
      <c r="B196" s="254">
        <v>-0.7</v>
      </c>
      <c r="C196" s="254">
        <v>-0.7</v>
      </c>
    </row>
    <row r="197" spans="1:3" ht="13.5">
      <c r="A197"/>
      <c r="B197" s="254">
        <v>-0.9</v>
      </c>
      <c r="C197" s="254">
        <v>-0.6</v>
      </c>
    </row>
    <row r="198" spans="1:3" ht="13.5">
      <c r="A198"/>
      <c r="B198" s="254">
        <v>-1.5</v>
      </c>
      <c r="C198" s="254">
        <v>-1</v>
      </c>
    </row>
    <row r="199" spans="1:3" ht="13.5">
      <c r="A199" s="259" t="s">
        <v>232</v>
      </c>
      <c r="B199" s="254">
        <v>-2.2</v>
      </c>
      <c r="C199" s="254">
        <v>-1.4</v>
      </c>
    </row>
    <row r="200" spans="2:3" ht="13.5">
      <c r="B200" s="254">
        <v>-2.3</v>
      </c>
      <c r="C200" s="254">
        <v>-1.6</v>
      </c>
    </row>
    <row r="201" spans="2:3" ht="13.5">
      <c r="B201" s="254">
        <v>-1.6</v>
      </c>
      <c r="C201" s="254">
        <v>-1.2</v>
      </c>
    </row>
    <row r="202" spans="1:3" ht="13.5">
      <c r="A202" s="259" t="s">
        <v>233</v>
      </c>
      <c r="B202" s="254">
        <v>-1.4</v>
      </c>
      <c r="C202" s="254">
        <v>-1.6</v>
      </c>
    </row>
    <row r="203" spans="2:3" ht="13.5">
      <c r="B203" s="254">
        <v>-1.3</v>
      </c>
      <c r="C203" s="254">
        <v>-1.9</v>
      </c>
    </row>
    <row r="204" spans="2:3" ht="13.5">
      <c r="B204" s="254">
        <v>-1.3</v>
      </c>
      <c r="C204" s="254">
        <v>-1.9</v>
      </c>
    </row>
    <row r="205" spans="1:3" ht="13.5">
      <c r="A205" s="259" t="s">
        <v>234</v>
      </c>
      <c r="B205" s="254">
        <v>-1.4</v>
      </c>
      <c r="C205" s="254">
        <v>-2</v>
      </c>
    </row>
    <row r="206" spans="1:3" ht="13.5">
      <c r="A206"/>
      <c r="B206" s="254">
        <v>-1.3</v>
      </c>
      <c r="C206" s="254">
        <v>-1.7</v>
      </c>
    </row>
    <row r="207" spans="1:3" ht="13.5">
      <c r="A207"/>
      <c r="B207" s="254">
        <v>-1.3</v>
      </c>
      <c r="C207" s="254">
        <v>-1.5</v>
      </c>
    </row>
    <row r="208" spans="1:3" ht="13.5">
      <c r="A208" s="260" t="s">
        <v>251</v>
      </c>
      <c r="B208" s="254">
        <v>-1.4</v>
      </c>
      <c r="C208" s="254">
        <v>-1.4</v>
      </c>
    </row>
    <row r="209" spans="1:3" ht="13.5">
      <c r="A209"/>
      <c r="B209" s="254">
        <v>-1.3</v>
      </c>
      <c r="C209" s="254">
        <v>-1.1</v>
      </c>
    </row>
    <row r="210" spans="1:3" ht="13.5">
      <c r="A210"/>
      <c r="B210" s="254">
        <v>-1.2</v>
      </c>
      <c r="C210" s="254">
        <v>-0.7</v>
      </c>
    </row>
    <row r="211" spans="1:3" ht="13.5">
      <c r="A211" s="259" t="s">
        <v>232</v>
      </c>
      <c r="B211" s="254">
        <v>-1.7</v>
      </c>
      <c r="C211" s="254">
        <v>-1</v>
      </c>
    </row>
    <row r="212" spans="2:3" ht="13.5">
      <c r="B212" s="254">
        <v>-1.3</v>
      </c>
      <c r="C212" s="254">
        <v>-0.6</v>
      </c>
    </row>
    <row r="213" spans="2:3" ht="13.5">
      <c r="B213" s="254">
        <v>-1.1</v>
      </c>
      <c r="C213" s="254">
        <v>-0.7</v>
      </c>
    </row>
    <row r="214" spans="1:3" ht="13.5">
      <c r="A214" s="259" t="s">
        <v>233</v>
      </c>
      <c r="B214" s="254">
        <v>-0.5</v>
      </c>
      <c r="C214" s="254">
        <v>-0.6</v>
      </c>
    </row>
    <row r="215" spans="2:3" ht="13.5">
      <c r="B215" s="254">
        <v>-0.2</v>
      </c>
      <c r="C215" s="254">
        <v>-0.8</v>
      </c>
    </row>
    <row r="216" spans="2:3" ht="13.5">
      <c r="B216" s="254">
        <v>0</v>
      </c>
      <c r="C216" s="254">
        <v>-0.6</v>
      </c>
    </row>
    <row r="217" spans="1:3" ht="13.5">
      <c r="A217" s="259" t="s">
        <v>234</v>
      </c>
      <c r="B217" s="254">
        <v>0.3</v>
      </c>
      <c r="C217" s="254">
        <v>-0.3</v>
      </c>
    </row>
    <row r="218" spans="1:3" ht="13.5">
      <c r="A218"/>
      <c r="B218" s="254">
        <v>0.3</v>
      </c>
      <c r="C218" s="254">
        <v>-0.1</v>
      </c>
    </row>
    <row r="219" spans="1:3" ht="13.5">
      <c r="A219"/>
      <c r="B219" s="254">
        <v>0.1</v>
      </c>
      <c r="C219" s="254">
        <v>-0.1</v>
      </c>
    </row>
    <row r="220" spans="1:3" ht="13.5">
      <c r="A220" s="260" t="s">
        <v>252</v>
      </c>
      <c r="B220" s="254">
        <v>-0.1</v>
      </c>
      <c r="C220" s="254">
        <v>-0.1</v>
      </c>
    </row>
    <row r="221" spans="1:3" ht="13.5">
      <c r="A221"/>
      <c r="B221" s="254">
        <v>-0.2</v>
      </c>
      <c r="C221" s="254">
        <v>0</v>
      </c>
    </row>
    <row r="222" spans="1:3" ht="13.5">
      <c r="A222"/>
      <c r="B222" s="254">
        <v>-0.6</v>
      </c>
      <c r="C222" s="254">
        <v>-0.1</v>
      </c>
    </row>
    <row r="223" spans="1:3" ht="13.5">
      <c r="A223" s="259" t="s">
        <v>232</v>
      </c>
      <c r="B223" s="254">
        <v>-0.8</v>
      </c>
      <c r="C223" s="254">
        <v>-0.2</v>
      </c>
    </row>
    <row r="224" spans="2:3" ht="13.5">
      <c r="B224" s="254">
        <v>-0.3</v>
      </c>
      <c r="C224" s="254">
        <v>0.3</v>
      </c>
    </row>
    <row r="225" spans="2:3" ht="13.5">
      <c r="B225" s="254">
        <v>-0.1</v>
      </c>
      <c r="C225" s="254">
        <v>0.3</v>
      </c>
    </row>
    <row r="226" spans="1:3" ht="13.5">
      <c r="A226" s="259" t="s">
        <v>233</v>
      </c>
      <c r="B226" s="254">
        <v>1.5</v>
      </c>
      <c r="C226" s="254">
        <v>1.4</v>
      </c>
    </row>
    <row r="227" spans="2:3" ht="13.5">
      <c r="B227" s="254">
        <v>2.1</v>
      </c>
      <c r="C227" s="254">
        <v>1.5</v>
      </c>
    </row>
    <row r="228" spans="2:3" ht="13.5">
      <c r="B228" s="254">
        <v>2.2</v>
      </c>
      <c r="C228" s="254">
        <v>1.6</v>
      </c>
    </row>
    <row r="229" spans="1:3" ht="13.5">
      <c r="A229" s="259" t="s">
        <v>234</v>
      </c>
      <c r="B229" s="254">
        <v>2</v>
      </c>
      <c r="C229" s="254">
        <v>1.4</v>
      </c>
    </row>
    <row r="230" spans="1:3" ht="13.5">
      <c r="A230"/>
      <c r="B230" s="254">
        <v>1.6</v>
      </c>
      <c r="C230" s="254">
        <v>1.2</v>
      </c>
    </row>
    <row r="231" spans="1:3" ht="13.5">
      <c r="A231"/>
      <c r="B231" s="254">
        <v>0.8</v>
      </c>
      <c r="C231" s="254">
        <v>0.6</v>
      </c>
    </row>
    <row r="232" spans="1:3" ht="13.5">
      <c r="A232" s="260" t="s">
        <v>253</v>
      </c>
      <c r="B232" s="254">
        <v>1.2</v>
      </c>
      <c r="C232" s="254">
        <v>1.3</v>
      </c>
    </row>
    <row r="233" spans="1:3" ht="13.5">
      <c r="A233"/>
      <c r="B233" s="254">
        <v>0.9</v>
      </c>
      <c r="C233" s="254">
        <v>1.1</v>
      </c>
    </row>
    <row r="234" spans="1:3" ht="13.5">
      <c r="A234"/>
      <c r="B234" s="254">
        <v>0.6</v>
      </c>
      <c r="C234" s="254">
        <v>1.1</v>
      </c>
    </row>
    <row r="235" spans="1:3" ht="13.5">
      <c r="A235" s="259" t="s">
        <v>232</v>
      </c>
      <c r="B235" s="254">
        <v>0.8</v>
      </c>
      <c r="C235" s="254">
        <v>1.3</v>
      </c>
    </row>
    <row r="236" spans="2:3" ht="13.5">
      <c r="B236" s="254">
        <v>0.4</v>
      </c>
      <c r="C236" s="254">
        <v>1</v>
      </c>
    </row>
    <row r="237" spans="2:3" ht="13.5">
      <c r="B237" s="254">
        <v>0.5</v>
      </c>
      <c r="C237" s="254">
        <v>0.9</v>
      </c>
    </row>
    <row r="238" spans="1:3" ht="13.5">
      <c r="A238" s="259" t="s">
        <v>233</v>
      </c>
      <c r="B238" s="254">
        <v>0.8</v>
      </c>
      <c r="C238" s="254">
        <v>0.7</v>
      </c>
    </row>
    <row r="239" spans="2:3" ht="13.5">
      <c r="B239" s="254">
        <v>1.6</v>
      </c>
      <c r="C239" s="254">
        <v>1</v>
      </c>
    </row>
    <row r="240" spans="2:3" ht="13.5">
      <c r="B240" s="254">
        <v>1.5</v>
      </c>
      <c r="C240" s="254">
        <v>0.9</v>
      </c>
    </row>
    <row r="241" spans="1:3" ht="13.5">
      <c r="A241" s="259" t="s">
        <v>234</v>
      </c>
      <c r="B241" s="254">
        <v>1.5</v>
      </c>
      <c r="C241" s="254">
        <v>0.9</v>
      </c>
    </row>
    <row r="242" spans="1:3" ht="13.5">
      <c r="A242"/>
      <c r="B242" s="254">
        <v>1.3</v>
      </c>
      <c r="C242" s="254">
        <v>1</v>
      </c>
    </row>
    <row r="243" spans="1:3" ht="13.5">
      <c r="A243"/>
      <c r="B243" s="254">
        <v>1</v>
      </c>
      <c r="C243" s="254">
        <v>0.8</v>
      </c>
    </row>
    <row r="244" spans="1:3" ht="13.5">
      <c r="A244" s="260" t="s">
        <v>254</v>
      </c>
      <c r="B244" s="254">
        <v>0.8</v>
      </c>
      <c r="C244" s="254">
        <v>0.9</v>
      </c>
    </row>
    <row r="245" spans="1:3" ht="13.5">
      <c r="A245"/>
      <c r="B245" s="254">
        <v>0.8</v>
      </c>
      <c r="C245" s="254">
        <v>1</v>
      </c>
    </row>
    <row r="246" spans="1:3" ht="13.5">
      <c r="A246"/>
      <c r="B246" s="254">
        <v>0.3</v>
      </c>
      <c r="C246" s="254">
        <v>0.8</v>
      </c>
    </row>
    <row r="247" spans="1:3" ht="13.5">
      <c r="A247" s="259" t="s">
        <v>232</v>
      </c>
      <c r="B247" s="254">
        <v>1</v>
      </c>
      <c r="C247" s="254">
        <v>1.4</v>
      </c>
    </row>
    <row r="248" spans="2:3" ht="13.5">
      <c r="B248" s="254">
        <v>1.4</v>
      </c>
      <c r="C248" s="254">
        <v>1.9</v>
      </c>
    </row>
    <row r="249" spans="2:3" ht="13.5">
      <c r="B249" s="254">
        <v>1</v>
      </c>
      <c r="C249" s="254">
        <v>1.4</v>
      </c>
    </row>
    <row r="250" spans="1:3" ht="13.5">
      <c r="A250" s="259" t="s">
        <v>233</v>
      </c>
      <c r="B250" s="254">
        <v>1.5</v>
      </c>
      <c r="C250" s="254">
        <v>1.4</v>
      </c>
    </row>
    <row r="251" spans="2:3" ht="13.5">
      <c r="B251" s="254">
        <v>2.1</v>
      </c>
      <c r="C251" s="254">
        <v>1.6</v>
      </c>
    </row>
    <row r="252" spans="2:3" ht="13.5">
      <c r="B252" s="254">
        <v>2.5</v>
      </c>
      <c r="C252" s="254">
        <v>2</v>
      </c>
    </row>
    <row r="253" spans="1:3" ht="13.5">
      <c r="A253" s="259" t="s">
        <v>234</v>
      </c>
      <c r="B253" s="254">
        <v>2.6</v>
      </c>
      <c r="C253" s="254">
        <v>2</v>
      </c>
    </row>
    <row r="254" spans="1:3" ht="13.5">
      <c r="A254"/>
      <c r="B254" s="254">
        <v>2.1</v>
      </c>
      <c r="C254" s="254">
        <v>1.8</v>
      </c>
    </row>
    <row r="255" spans="1:3" ht="13.5">
      <c r="A255"/>
      <c r="B255" s="254">
        <v>2.5</v>
      </c>
      <c r="C255" s="254">
        <v>2.3</v>
      </c>
    </row>
    <row r="256" spans="1:3" ht="13.5">
      <c r="A256" s="260" t="s">
        <v>255</v>
      </c>
      <c r="B256" s="254">
        <v>2.1</v>
      </c>
      <c r="C256" s="254">
        <v>2.2</v>
      </c>
    </row>
    <row r="257" spans="1:3" ht="13.5">
      <c r="A257"/>
      <c r="B257" s="254">
        <v>2.3</v>
      </c>
      <c r="C257" s="254">
        <v>2.5</v>
      </c>
    </row>
    <row r="258" spans="1:3" ht="13.5">
      <c r="A258"/>
      <c r="B258" s="254">
        <v>2.8</v>
      </c>
      <c r="C258" s="254">
        <v>3.2</v>
      </c>
    </row>
    <row r="259" spans="1:3" ht="13.5">
      <c r="A259" s="259" t="s">
        <v>232</v>
      </c>
      <c r="B259" s="254">
        <v>1.9</v>
      </c>
      <c r="C259" s="254">
        <v>2.3</v>
      </c>
    </row>
    <row r="260" spans="2:3" ht="13.5">
      <c r="B260" s="254">
        <v>1.4</v>
      </c>
      <c r="C260" s="254">
        <v>1.9</v>
      </c>
    </row>
    <row r="261" spans="2:3" ht="13.5">
      <c r="B261" s="254">
        <v>1.3</v>
      </c>
      <c r="C261" s="254">
        <v>1.7</v>
      </c>
    </row>
    <row r="262" spans="1:3" ht="13.5">
      <c r="A262" s="259" t="s">
        <v>233</v>
      </c>
      <c r="B262" s="254">
        <v>1.7</v>
      </c>
      <c r="C262" s="254">
        <v>1.6</v>
      </c>
    </row>
    <row r="263" spans="2:3" ht="13.5">
      <c r="B263" s="254">
        <v>1.9</v>
      </c>
      <c r="C263" s="254">
        <v>1.5</v>
      </c>
    </row>
    <row r="264" spans="2:3" ht="13.5">
      <c r="B264" s="254">
        <v>1.5</v>
      </c>
      <c r="C264" s="254">
        <v>1.1</v>
      </c>
    </row>
    <row r="265" spans="1:3" ht="13.5">
      <c r="A265" s="259" t="s">
        <v>234</v>
      </c>
      <c r="B265" s="254">
        <v>1.1</v>
      </c>
      <c r="C265" s="254">
        <v>0.6</v>
      </c>
    </row>
    <row r="266" spans="1:3" ht="13.5">
      <c r="A266"/>
      <c r="B266" s="254">
        <v>1.7</v>
      </c>
      <c r="C266" s="254">
        <v>1.4</v>
      </c>
    </row>
    <row r="267" spans="1:3" ht="13.5">
      <c r="A267"/>
      <c r="B267" s="254">
        <v>1.8</v>
      </c>
      <c r="C267" s="254">
        <v>1.5</v>
      </c>
    </row>
    <row r="268" spans="1:3" ht="13.5">
      <c r="A268" s="260" t="s">
        <v>256</v>
      </c>
      <c r="B268" s="254">
        <v>1.1</v>
      </c>
      <c r="C268" s="254">
        <v>1.2</v>
      </c>
    </row>
    <row r="269" spans="1:3" ht="13.5">
      <c r="A269"/>
      <c r="B269" s="254">
        <v>0.6</v>
      </c>
      <c r="C269" s="254">
        <v>0.8</v>
      </c>
    </row>
    <row r="270" spans="1:3" ht="13.5">
      <c r="A270"/>
      <c r="B270" s="254">
        <v>0.5</v>
      </c>
      <c r="C270" s="254">
        <v>0.9</v>
      </c>
    </row>
    <row r="271" spans="1:3" ht="13.5">
      <c r="A271" s="259" t="s">
        <v>232</v>
      </c>
      <c r="B271" s="254">
        <v>0.5</v>
      </c>
      <c r="C271" s="254">
        <v>0.9</v>
      </c>
    </row>
    <row r="272" spans="2:3" ht="13.5">
      <c r="B272" s="254">
        <v>0.5</v>
      </c>
      <c r="C272" s="254">
        <v>0.9</v>
      </c>
    </row>
    <row r="273" spans="2:3" ht="13.5">
      <c r="B273" s="254">
        <v>0.5</v>
      </c>
      <c r="C273" s="254">
        <v>0.8</v>
      </c>
    </row>
    <row r="274" spans="1:3" ht="13.5">
      <c r="A274" s="259" t="s">
        <v>233</v>
      </c>
      <c r="B274" s="254">
        <v>0.8</v>
      </c>
      <c r="C274" s="254">
        <v>0.7</v>
      </c>
    </row>
    <row r="275" spans="2:3" ht="13.5">
      <c r="B275" s="254">
        <v>1.6</v>
      </c>
      <c r="C275" s="254">
        <v>1.3</v>
      </c>
    </row>
    <row r="276" spans="2:3" ht="13.5">
      <c r="B276" s="254">
        <v>0.7</v>
      </c>
      <c r="C276" s="254">
        <v>0.4</v>
      </c>
    </row>
    <row r="277" spans="1:3" ht="13.5">
      <c r="A277" s="259" t="s">
        <v>234</v>
      </c>
      <c r="B277" s="254">
        <v>0.7</v>
      </c>
      <c r="C277" s="254">
        <v>0.2</v>
      </c>
    </row>
    <row r="278" spans="1:3" ht="13.5">
      <c r="A278"/>
      <c r="B278" s="254">
        <v>0.4</v>
      </c>
      <c r="C278" s="254">
        <v>0.1</v>
      </c>
    </row>
    <row r="279" spans="1:3" ht="13.5">
      <c r="A279"/>
      <c r="B279" s="254">
        <v>0.5</v>
      </c>
      <c r="C279" s="254">
        <v>0.2</v>
      </c>
    </row>
    <row r="280" spans="1:3" ht="13.5">
      <c r="A280" s="260" t="s">
        <v>257</v>
      </c>
      <c r="B280" s="254">
        <v>0.2</v>
      </c>
      <c r="C280" s="254">
        <v>0.4</v>
      </c>
    </row>
    <row r="281" spans="1:3" ht="13.5">
      <c r="A281"/>
      <c r="B281" s="254">
        <v>0.3</v>
      </c>
      <c r="C281" s="254">
        <v>0.5</v>
      </c>
    </row>
    <row r="282" spans="1:3" ht="13.5">
      <c r="A282"/>
      <c r="B282" s="254">
        <v>0.4</v>
      </c>
      <c r="C282" s="254">
        <v>0.8</v>
      </c>
    </row>
    <row r="283" spans="1:3" ht="13.5">
      <c r="A283" s="259" t="s">
        <v>232</v>
      </c>
      <c r="B283" s="254">
        <v>0.1</v>
      </c>
      <c r="C283" s="254">
        <v>0.6</v>
      </c>
    </row>
    <row r="284" spans="2:3" ht="13.5">
      <c r="B284" s="254">
        <v>0.4</v>
      </c>
      <c r="C284" s="254">
        <v>0.8</v>
      </c>
    </row>
    <row r="285" spans="2:3" ht="13.5">
      <c r="B285" s="254">
        <v>0.6</v>
      </c>
      <c r="C285" s="254">
        <v>0.8</v>
      </c>
    </row>
    <row r="286" spans="1:3" ht="13.5">
      <c r="A286" s="259" t="s">
        <v>233</v>
      </c>
      <c r="B286" s="254">
        <v>1.1</v>
      </c>
      <c r="C286" s="254">
        <v>1</v>
      </c>
    </row>
    <row r="287" spans="2:3" ht="13.5">
      <c r="B287" s="254">
        <v>0.9</v>
      </c>
      <c r="C287" s="254">
        <v>0.7</v>
      </c>
    </row>
    <row r="288" spans="2:3" ht="13.5">
      <c r="B288" s="254">
        <v>0.9</v>
      </c>
      <c r="C288" s="254">
        <v>0.6</v>
      </c>
    </row>
    <row r="289" spans="1:3" ht="13.5">
      <c r="A289" s="259" t="s">
        <v>234</v>
      </c>
      <c r="B289" s="254">
        <v>1.3</v>
      </c>
      <c r="C289" s="254">
        <v>0.8</v>
      </c>
    </row>
    <row r="290" spans="1:3" ht="13.5">
      <c r="A290"/>
      <c r="B290" s="254">
        <v>1.3</v>
      </c>
      <c r="C290" s="254">
        <v>0.9</v>
      </c>
    </row>
    <row r="291" spans="1:3" ht="13.5">
      <c r="A291"/>
      <c r="B291" s="254">
        <v>1.2</v>
      </c>
      <c r="C291" s="254">
        <v>0.9</v>
      </c>
    </row>
    <row r="292" spans="1:3" ht="13.5">
      <c r="A292" s="260" t="s">
        <v>258</v>
      </c>
      <c r="B292" s="254">
        <v>0.7</v>
      </c>
      <c r="C292" s="254">
        <v>0.9</v>
      </c>
    </row>
    <row r="293" spans="1:3" ht="13.5">
      <c r="A293"/>
      <c r="B293" s="254">
        <v>0.6</v>
      </c>
      <c r="C293" s="254">
        <v>0.8</v>
      </c>
    </row>
    <row r="294" spans="1:3" ht="13.5">
      <c r="A294"/>
      <c r="B294" s="254">
        <v>0.5</v>
      </c>
      <c r="C294" s="254">
        <v>0.9</v>
      </c>
    </row>
    <row r="295" spans="1:3" ht="13.5">
      <c r="A295" s="259" t="s">
        <v>232</v>
      </c>
      <c r="B295" s="254">
        <v>0.4</v>
      </c>
      <c r="C295" s="254">
        <v>1</v>
      </c>
    </row>
    <row r="296" spans="2:3" ht="13.5">
      <c r="B296" s="254">
        <v>0.3</v>
      </c>
      <c r="C296" s="254">
        <v>0.7</v>
      </c>
    </row>
    <row r="297" spans="2:3" ht="13.5">
      <c r="B297" s="254">
        <v>0.8</v>
      </c>
      <c r="C297" s="254">
        <v>0.9</v>
      </c>
    </row>
    <row r="298" spans="1:3" ht="13.5">
      <c r="A298" s="259" t="s">
        <v>233</v>
      </c>
      <c r="B298" s="254">
        <v>1.2</v>
      </c>
      <c r="C298" s="254">
        <v>1.1</v>
      </c>
    </row>
    <row r="299" spans="2:3" ht="13.5">
      <c r="B299" s="254">
        <v>1.1</v>
      </c>
      <c r="C299" s="254">
        <v>0.9</v>
      </c>
    </row>
    <row r="300" spans="2:3" ht="13.5">
      <c r="B300" s="254">
        <v>1.5</v>
      </c>
      <c r="C300" s="254">
        <v>1.2</v>
      </c>
    </row>
    <row r="301" spans="1:3" ht="13.5">
      <c r="A301" s="259" t="s">
        <v>234</v>
      </c>
      <c r="B301" s="254">
        <v>1.7</v>
      </c>
      <c r="C301" s="254">
        <v>1.2</v>
      </c>
    </row>
    <row r="302" spans="1:3" ht="13.5">
      <c r="A302"/>
      <c r="B302" s="254">
        <v>1.7</v>
      </c>
      <c r="C302" s="254">
        <v>1.2</v>
      </c>
    </row>
    <row r="303" spans="1:3" ht="13.5">
      <c r="A303"/>
      <c r="B303" s="254">
        <v>1.6</v>
      </c>
      <c r="C303" s="254">
        <v>1.3</v>
      </c>
    </row>
    <row r="304" spans="1:3" ht="13.5">
      <c r="A304" s="260" t="s">
        <v>259</v>
      </c>
      <c r="B304" s="254">
        <v>0.9</v>
      </c>
      <c r="C304" s="254">
        <v>1</v>
      </c>
    </row>
    <row r="305" spans="1:3" ht="13.5">
      <c r="A305"/>
      <c r="B305" s="254">
        <v>1.1</v>
      </c>
      <c r="C305" s="254">
        <v>1.3</v>
      </c>
    </row>
    <row r="306" spans="1:3" ht="13.5">
      <c r="A306"/>
      <c r="B306" s="254">
        <v>0.5</v>
      </c>
      <c r="C306" s="254">
        <v>0.9</v>
      </c>
    </row>
    <row r="307" spans="1:3" ht="13.5">
      <c r="A307" s="259" t="s">
        <v>232</v>
      </c>
      <c r="B307" s="254">
        <v>0.3</v>
      </c>
      <c r="C307" s="254">
        <v>0.9</v>
      </c>
    </row>
    <row r="308" spans="2:3" ht="13.5">
      <c r="B308" s="254">
        <v>0.8</v>
      </c>
      <c r="C308" s="254">
        <v>1.2</v>
      </c>
    </row>
    <row r="309" spans="2:3" ht="13.5">
      <c r="B309" s="254">
        <v>1.3</v>
      </c>
      <c r="C309" s="254">
        <v>1.4</v>
      </c>
    </row>
    <row r="310" spans="1:3" ht="13.5">
      <c r="A310" s="259" t="s">
        <v>233</v>
      </c>
      <c r="B310" s="254">
        <v>1.4</v>
      </c>
      <c r="C310" s="254">
        <v>1.4</v>
      </c>
    </row>
    <row r="311" spans="2:3" ht="13.5">
      <c r="B311" s="254">
        <v>1.4</v>
      </c>
      <c r="C311" s="254">
        <v>1.2</v>
      </c>
    </row>
    <row r="312" spans="2:3" ht="13.5">
      <c r="B312" s="254">
        <v>2.2</v>
      </c>
      <c r="C312" s="254">
        <v>1.9</v>
      </c>
    </row>
    <row r="313" spans="1:3" ht="13.5">
      <c r="A313" s="259" t="s">
        <v>234</v>
      </c>
      <c r="B313" s="254">
        <v>1.9</v>
      </c>
      <c r="C313" s="254">
        <v>1.4</v>
      </c>
    </row>
    <row r="314" spans="1:3" ht="13.5">
      <c r="A314"/>
      <c r="B314" s="254">
        <v>2.3</v>
      </c>
      <c r="C314" s="254">
        <v>1.8</v>
      </c>
    </row>
    <row r="315" spans="1:3" ht="13.5">
      <c r="A315"/>
      <c r="B315" s="254">
        <v>1.6</v>
      </c>
      <c r="C315" s="254">
        <v>1.3</v>
      </c>
    </row>
    <row r="316" spans="1:3" ht="13.5">
      <c r="A316" s="259" t="s">
        <v>260</v>
      </c>
      <c r="B316" s="254">
        <v>1.2</v>
      </c>
      <c r="C316" s="254">
        <v>1.3</v>
      </c>
    </row>
    <row r="317" spans="1:3" ht="13.5">
      <c r="A317"/>
      <c r="B317" s="254">
        <v>1.1</v>
      </c>
      <c r="C317" s="254">
        <v>1.3</v>
      </c>
    </row>
    <row r="318" spans="1:3" ht="13.5">
      <c r="A318"/>
      <c r="B318" s="254">
        <v>1</v>
      </c>
      <c r="C318" s="254">
        <v>1.4</v>
      </c>
    </row>
    <row r="319" spans="1:3" ht="13.5">
      <c r="A319" s="259" t="s">
        <v>232</v>
      </c>
      <c r="B319" s="254">
        <v>1.4</v>
      </c>
      <c r="C319" s="254">
        <v>2.1</v>
      </c>
    </row>
    <row r="320" spans="1:3" ht="13.5">
      <c r="A320"/>
      <c r="B320" s="254">
        <v>1.4</v>
      </c>
      <c r="C320" s="254">
        <v>1.8</v>
      </c>
    </row>
    <row r="321" spans="1:3" ht="13.5">
      <c r="A321"/>
      <c r="B321" s="254">
        <v>1</v>
      </c>
      <c r="C321" s="254">
        <v>1</v>
      </c>
    </row>
    <row r="322" spans="1:3" ht="13.5">
      <c r="A322" s="259" t="s">
        <v>261</v>
      </c>
      <c r="B322" s="254">
        <v>1.3</v>
      </c>
      <c r="C322" s="254">
        <v>1.3</v>
      </c>
    </row>
    <row r="323" spans="1:3" ht="13.5">
      <c r="A323"/>
      <c r="B323" s="254">
        <v>1.8</v>
      </c>
      <c r="C323" s="254">
        <v>1.6</v>
      </c>
    </row>
    <row r="324" spans="1:3" ht="13.5">
      <c r="A324"/>
      <c r="B324" s="254">
        <v>1.7</v>
      </c>
      <c r="C324" s="254">
        <v>1.3</v>
      </c>
    </row>
    <row r="325" spans="1:3" ht="13.5">
      <c r="A325" s="259" t="s">
        <v>234</v>
      </c>
      <c r="B325" s="254">
        <v>1.7</v>
      </c>
      <c r="C325" s="254">
        <v>1.2</v>
      </c>
    </row>
    <row r="326" spans="1:3" ht="13.5">
      <c r="A326"/>
      <c r="B326" s="254">
        <v>1.9</v>
      </c>
      <c r="C326" s="254">
        <v>1.3</v>
      </c>
    </row>
    <row r="327" spans="1:3" ht="13.5">
      <c r="A327"/>
      <c r="B327" s="254">
        <v>1.5</v>
      </c>
      <c r="C327" s="254">
        <v>1.2</v>
      </c>
    </row>
    <row r="328" spans="1:3" ht="13.5">
      <c r="A328" s="260" t="s">
        <v>262</v>
      </c>
      <c r="B328" s="254">
        <v>1</v>
      </c>
      <c r="C328" s="254">
        <v>1.1</v>
      </c>
    </row>
    <row r="329" spans="1:3" ht="13.5">
      <c r="A329"/>
      <c r="B329" s="254">
        <v>0.7</v>
      </c>
      <c r="C329" s="254">
        <v>0.9</v>
      </c>
    </row>
    <row r="330" spans="1:3" ht="13.5">
      <c r="A330"/>
      <c r="B330" s="254">
        <v>0.6</v>
      </c>
      <c r="C330" s="254">
        <v>0.9</v>
      </c>
    </row>
    <row r="331" spans="1:3" ht="13.5">
      <c r="A331" s="259" t="s">
        <v>232</v>
      </c>
      <c r="B331" s="254">
        <v>-0.1</v>
      </c>
      <c r="C331" s="254">
        <v>0.6</v>
      </c>
    </row>
    <row r="332" spans="1:3" ht="13.5">
      <c r="A332"/>
      <c r="B332" s="254">
        <v>0.1</v>
      </c>
      <c r="C332" s="254">
        <v>0.5</v>
      </c>
    </row>
    <row r="333" spans="1:3" ht="13.5">
      <c r="A333"/>
      <c r="B333" s="254">
        <v>0.5</v>
      </c>
      <c r="C333" s="254">
        <v>0.5</v>
      </c>
    </row>
    <row r="334" spans="1:3" ht="13.5">
      <c r="A334" s="259" t="s">
        <v>233</v>
      </c>
      <c r="B334" s="254">
        <v>0.4</v>
      </c>
      <c r="C334" s="254">
        <v>0.5</v>
      </c>
    </row>
    <row r="335" spans="1:3" ht="13.5">
      <c r="A335"/>
      <c r="B335" s="254">
        <v>0.6</v>
      </c>
      <c r="C335" s="254">
        <v>0.4</v>
      </c>
    </row>
    <row r="336" spans="1:3" ht="13.5">
      <c r="A336"/>
      <c r="B336" s="254">
        <v>0.8</v>
      </c>
      <c r="C336" s="254">
        <v>0.4</v>
      </c>
    </row>
    <row r="337" spans="1:3" ht="13.5">
      <c r="A337" s="259" t="s">
        <v>234</v>
      </c>
      <c r="B337" s="254">
        <v>1</v>
      </c>
      <c r="C337" s="254">
        <v>0.5</v>
      </c>
    </row>
    <row r="338" spans="1:3" ht="13.5">
      <c r="A338"/>
      <c r="B338" s="254">
        <v>0.9</v>
      </c>
      <c r="C338" s="254">
        <v>0.3</v>
      </c>
    </row>
    <row r="339" spans="1:3" ht="13.5">
      <c r="A339"/>
      <c r="B339" s="254">
        <v>0.4</v>
      </c>
      <c r="C339" s="254">
        <v>0.1</v>
      </c>
    </row>
    <row r="340" spans="1:3" ht="13.5">
      <c r="A340" s="260" t="s">
        <v>263</v>
      </c>
      <c r="B340" s="254">
        <v>0.5</v>
      </c>
      <c r="C340" s="254">
        <v>0.6</v>
      </c>
    </row>
    <row r="341" spans="1:3" ht="13.5">
      <c r="A341"/>
      <c r="B341" s="254">
        <v>0.5</v>
      </c>
      <c r="C341" s="254">
        <v>0.7</v>
      </c>
    </row>
    <row r="342" spans="1:3" ht="13.5">
      <c r="A342"/>
      <c r="B342" s="254">
        <v>0.3</v>
      </c>
      <c r="C342" s="254">
        <v>0.6</v>
      </c>
    </row>
    <row r="343" spans="1:3" ht="13.5">
      <c r="A343" s="259" t="s">
        <v>232</v>
      </c>
      <c r="B343" s="254">
        <v>-0.3</v>
      </c>
      <c r="C343" s="254">
        <v>0.5</v>
      </c>
    </row>
    <row r="344" spans="2:3" ht="13.5">
      <c r="B344" s="254">
        <v>-0.1</v>
      </c>
      <c r="C344" s="254">
        <v>0.3</v>
      </c>
    </row>
    <row r="345" spans="2:3" ht="13.5">
      <c r="B345" s="254">
        <v>0.2</v>
      </c>
      <c r="C345" s="254">
        <v>0.2</v>
      </c>
    </row>
    <row r="346" spans="1:3" ht="13.5">
      <c r="A346" s="259" t="s">
        <v>233</v>
      </c>
      <c r="B346" s="254">
        <v>0</v>
      </c>
      <c r="C346" s="254">
        <v>0.2</v>
      </c>
    </row>
    <row r="347" spans="2:3" ht="13.5">
      <c r="B347" s="254">
        <v>0.6</v>
      </c>
      <c r="C347" s="254">
        <v>0.4</v>
      </c>
    </row>
    <row r="348" spans="2:3" ht="13.5">
      <c r="B348" s="254">
        <v>1</v>
      </c>
      <c r="C348" s="254">
        <v>0.6</v>
      </c>
    </row>
    <row r="349" spans="1:3" ht="13.5">
      <c r="A349" s="259" t="s">
        <v>234</v>
      </c>
      <c r="B349" s="254">
        <v>1</v>
      </c>
      <c r="C349" s="254">
        <v>0.5</v>
      </c>
    </row>
    <row r="350" spans="2:3" ht="13.5">
      <c r="B350" s="254">
        <v>0.9</v>
      </c>
      <c r="C350" s="254">
        <v>0.3</v>
      </c>
    </row>
    <row r="351" spans="2:3" ht="13.5">
      <c r="B351" s="254">
        <v>1.8</v>
      </c>
      <c r="C351" s="254">
        <v>1.5</v>
      </c>
    </row>
    <row r="352" spans="1:3" ht="13.5">
      <c r="A352" s="260" t="s">
        <v>265</v>
      </c>
      <c r="B352" s="254">
        <v>1.1</v>
      </c>
      <c r="C352" s="254">
        <v>1.1</v>
      </c>
    </row>
    <row r="353" spans="1:3" ht="13.5">
      <c r="A353"/>
      <c r="B353" s="254">
        <v>1</v>
      </c>
      <c r="C353" s="254">
        <v>1.1</v>
      </c>
    </row>
    <row r="354" spans="1:3" ht="13.5">
      <c r="A354"/>
      <c r="B354" s="254">
        <v>0.9</v>
      </c>
      <c r="C354" s="254">
        <v>1.1</v>
      </c>
    </row>
    <row r="355" spans="1:3" ht="13.5">
      <c r="A355" s="259" t="s">
        <v>232</v>
      </c>
      <c r="B355" s="254">
        <v>1.3</v>
      </c>
      <c r="C355" s="254">
        <v>2</v>
      </c>
    </row>
    <row r="356" spans="2:3" ht="13.5">
      <c r="B356" s="254">
        <v>1</v>
      </c>
      <c r="C356" s="254">
        <v>1.4</v>
      </c>
    </row>
    <row r="357" spans="2:3" ht="13.5">
      <c r="B357" s="254">
        <v>0.9</v>
      </c>
      <c r="C357" s="254">
        <v>1.1</v>
      </c>
    </row>
    <row r="358" spans="1:3" ht="13.5">
      <c r="A358" s="259" t="s">
        <v>233</v>
      </c>
      <c r="B358" s="254">
        <v>1.1</v>
      </c>
      <c r="C358" s="254">
        <v>1.3</v>
      </c>
    </row>
    <row r="359" spans="2:3" ht="13.5">
      <c r="B359" s="254">
        <v>1.6</v>
      </c>
      <c r="C359" s="254">
        <v>1.4</v>
      </c>
    </row>
    <row r="360" spans="2:3" ht="13.5">
      <c r="B360" s="254">
        <v>1.8</v>
      </c>
      <c r="C360" s="254">
        <v>1.4</v>
      </c>
    </row>
    <row r="361" spans="1:3" ht="13.5">
      <c r="A361" s="259" t="s">
        <v>234</v>
      </c>
      <c r="B361" s="254">
        <v>1.4</v>
      </c>
      <c r="C361" s="254">
        <v>1.1</v>
      </c>
    </row>
    <row r="362" spans="2:3" ht="13.5">
      <c r="B362" s="254">
        <v>1.3</v>
      </c>
      <c r="C362" s="254">
        <v>0.9</v>
      </c>
    </row>
    <row r="363" spans="2:3" ht="13.5" hidden="1">
      <c r="B363" s="254">
        <v>0</v>
      </c>
      <c r="C363" s="254">
        <v>0</v>
      </c>
    </row>
    <row r="364" spans="1:3" ht="13.5" hidden="1">
      <c r="A364" s="260" t="s">
        <v>266</v>
      </c>
      <c r="B364" s="254">
        <v>0</v>
      </c>
      <c r="C364" s="254">
        <v>0</v>
      </c>
    </row>
    <row r="365" spans="1:3" ht="13.5" hidden="1">
      <c r="A365"/>
      <c r="B365" s="254">
        <v>0</v>
      </c>
      <c r="C365" s="254">
        <v>0</v>
      </c>
    </row>
    <row r="366" spans="1:3" ht="13.5" hidden="1">
      <c r="A366"/>
      <c r="B366" s="254">
        <v>0</v>
      </c>
      <c r="C366" s="254">
        <v>0</v>
      </c>
    </row>
    <row r="367" spans="1:3" ht="13.5" hidden="1">
      <c r="A367" s="259" t="s">
        <v>232</v>
      </c>
      <c r="B367" s="254">
        <v>0</v>
      </c>
      <c r="C367" s="254">
        <v>0</v>
      </c>
    </row>
    <row r="368" spans="2:3" ht="13.5" hidden="1">
      <c r="B368" s="254">
        <v>0</v>
      </c>
      <c r="C368" s="254">
        <v>0</v>
      </c>
    </row>
    <row r="369" spans="2:3" ht="13.5" hidden="1">
      <c r="B369" s="254">
        <v>0</v>
      </c>
      <c r="C369" s="254">
        <v>0</v>
      </c>
    </row>
    <row r="370" spans="1:3" ht="13.5" hidden="1">
      <c r="A370" s="259" t="s">
        <v>233</v>
      </c>
      <c r="B370" s="254">
        <v>0</v>
      </c>
      <c r="C370" s="254">
        <v>0</v>
      </c>
    </row>
    <row r="371" spans="2:3" ht="13.5" hidden="1">
      <c r="B371" s="254">
        <v>0</v>
      </c>
      <c r="C371" s="254">
        <v>0</v>
      </c>
    </row>
    <row r="372" spans="2:3" ht="13.5" hidden="1">
      <c r="B372" s="254">
        <v>0</v>
      </c>
      <c r="C372" s="254">
        <v>0</v>
      </c>
    </row>
    <row r="373" spans="1:3" ht="13.5" hidden="1">
      <c r="A373" s="259" t="s">
        <v>234</v>
      </c>
      <c r="B373" s="254">
        <v>0</v>
      </c>
      <c r="C373" s="254">
        <v>0</v>
      </c>
    </row>
    <row r="374" spans="2:3" ht="13.5" hidden="1">
      <c r="B374" s="254">
        <v>0</v>
      </c>
      <c r="C374" s="254">
        <v>0</v>
      </c>
    </row>
    <row r="375" spans="2:3" ht="13.5" hidden="1">
      <c r="B375" s="254">
        <v>0</v>
      </c>
      <c r="C375" s="254">
        <v>0</v>
      </c>
    </row>
    <row r="376" spans="1:3" ht="13.5" hidden="1">
      <c r="A376" s="260" t="s">
        <v>235</v>
      </c>
      <c r="B376" s="254">
        <v>0</v>
      </c>
      <c r="C376" s="254">
        <v>0</v>
      </c>
    </row>
    <row r="377" spans="1:3" ht="13.5" hidden="1">
      <c r="A377"/>
      <c r="B377" s="254">
        <v>0</v>
      </c>
      <c r="C377" s="254">
        <v>0</v>
      </c>
    </row>
    <row r="378" spans="1:3" ht="13.5" hidden="1">
      <c r="A378"/>
      <c r="B378" s="254">
        <v>0</v>
      </c>
      <c r="C378" s="254">
        <v>0</v>
      </c>
    </row>
    <row r="379" spans="1:3" ht="13.5" hidden="1">
      <c r="A379" s="259" t="s">
        <v>232</v>
      </c>
      <c r="B379" s="254">
        <v>0</v>
      </c>
      <c r="C379" s="254">
        <v>0</v>
      </c>
    </row>
    <row r="380" spans="2:3" ht="13.5" hidden="1">
      <c r="B380" s="254">
        <v>0</v>
      </c>
      <c r="C380" s="254">
        <v>0</v>
      </c>
    </row>
    <row r="381" spans="2:3" ht="13.5" hidden="1">
      <c r="B381" s="254">
        <v>0</v>
      </c>
      <c r="C381" s="254">
        <v>0</v>
      </c>
    </row>
    <row r="382" spans="1:3" ht="13.5" hidden="1">
      <c r="A382" s="259" t="s">
        <v>233</v>
      </c>
      <c r="B382" s="254">
        <v>0</v>
      </c>
      <c r="C382" s="254">
        <v>0</v>
      </c>
    </row>
    <row r="383" spans="2:3" ht="13.5" hidden="1">
      <c r="B383" s="254">
        <v>0</v>
      </c>
      <c r="C383" s="254">
        <v>0</v>
      </c>
    </row>
    <row r="384" spans="2:3" ht="13.5" hidden="1">
      <c r="B384" s="254">
        <v>0</v>
      </c>
      <c r="C384" s="254">
        <v>0</v>
      </c>
    </row>
    <row r="385" spans="1:3" ht="13.5" hidden="1">
      <c r="A385" s="259" t="s">
        <v>234</v>
      </c>
      <c r="B385" s="254">
        <v>0</v>
      </c>
      <c r="C385" s="254">
        <v>0</v>
      </c>
    </row>
    <row r="386" spans="2:3" ht="13.5" hidden="1">
      <c r="B386" s="254">
        <v>0</v>
      </c>
      <c r="C386" s="254">
        <v>0</v>
      </c>
    </row>
    <row r="387" spans="2:3" ht="13.5" hidden="1">
      <c r="B387" s="254">
        <v>0</v>
      </c>
      <c r="C387" s="254">
        <v>0</v>
      </c>
    </row>
    <row r="388" spans="1:3" ht="13.5" hidden="1">
      <c r="A388" s="260" t="s">
        <v>236</v>
      </c>
      <c r="B388" s="254">
        <v>0</v>
      </c>
      <c r="C388" s="254">
        <v>0</v>
      </c>
    </row>
    <row r="389" spans="1:3" ht="13.5" hidden="1">
      <c r="A389"/>
      <c r="B389" s="254">
        <v>0</v>
      </c>
      <c r="C389" s="254">
        <v>0</v>
      </c>
    </row>
    <row r="390" spans="1:3" ht="13.5" hidden="1">
      <c r="A390"/>
      <c r="B390" s="254">
        <v>0</v>
      </c>
      <c r="C390" s="254">
        <v>0</v>
      </c>
    </row>
    <row r="391" spans="1:3" ht="13.5" hidden="1">
      <c r="A391" s="259" t="s">
        <v>232</v>
      </c>
      <c r="B391" s="254">
        <v>0</v>
      </c>
      <c r="C391" s="254">
        <v>0</v>
      </c>
    </row>
    <row r="392" spans="2:3" ht="13.5" hidden="1">
      <c r="B392" s="254">
        <v>0</v>
      </c>
      <c r="C392" s="254">
        <v>0</v>
      </c>
    </row>
    <row r="393" spans="2:3" ht="13.5" hidden="1">
      <c r="B393" s="254">
        <v>0</v>
      </c>
      <c r="C393" s="254">
        <v>0</v>
      </c>
    </row>
    <row r="394" spans="1:3" ht="13.5" hidden="1">
      <c r="A394" s="259" t="s">
        <v>233</v>
      </c>
      <c r="B394" s="254">
        <v>0</v>
      </c>
      <c r="C394" s="254">
        <v>0</v>
      </c>
    </row>
    <row r="395" spans="2:3" ht="13.5" hidden="1">
      <c r="B395" s="254">
        <v>0</v>
      </c>
      <c r="C395" s="254">
        <v>0</v>
      </c>
    </row>
    <row r="396" spans="2:3" ht="13.5" hidden="1">
      <c r="B396" s="254">
        <v>0</v>
      </c>
      <c r="C396" s="254">
        <v>0</v>
      </c>
    </row>
    <row r="397" spans="1:3" ht="13.5" hidden="1">
      <c r="A397" s="259" t="s">
        <v>234</v>
      </c>
      <c r="B397" s="254">
        <v>0</v>
      </c>
      <c r="C397" s="254">
        <v>0</v>
      </c>
    </row>
    <row r="398" spans="2:3" ht="13.5" hidden="1">
      <c r="B398" s="254">
        <v>0</v>
      </c>
      <c r="C398" s="254">
        <v>0</v>
      </c>
    </row>
    <row r="399" spans="2:3" ht="13.5" hidden="1">
      <c r="B399" s="254">
        <v>0</v>
      </c>
      <c r="C399" s="254">
        <v>0</v>
      </c>
    </row>
    <row r="400" spans="1:3" ht="13.5" hidden="1">
      <c r="A400" s="260" t="s">
        <v>237</v>
      </c>
      <c r="B400" s="254">
        <v>0</v>
      </c>
      <c r="C400" s="254">
        <v>0</v>
      </c>
    </row>
    <row r="401" spans="1:3" ht="13.5" hidden="1">
      <c r="A401"/>
      <c r="B401" s="254">
        <v>0</v>
      </c>
      <c r="C401" s="254">
        <v>0</v>
      </c>
    </row>
    <row r="402" spans="1:3" ht="13.5" hidden="1">
      <c r="A402"/>
      <c r="B402" s="254">
        <v>0</v>
      </c>
      <c r="C402" s="254">
        <v>0</v>
      </c>
    </row>
    <row r="403" spans="1:3" ht="13.5" hidden="1">
      <c r="A403" s="259" t="s">
        <v>232</v>
      </c>
      <c r="B403" s="254">
        <v>0</v>
      </c>
      <c r="C403" s="254">
        <v>0</v>
      </c>
    </row>
    <row r="404" spans="2:3" ht="13.5" hidden="1">
      <c r="B404" s="254">
        <v>0</v>
      </c>
      <c r="C404" s="254">
        <v>0</v>
      </c>
    </row>
    <row r="405" spans="2:3" ht="13.5" hidden="1">
      <c r="B405" s="254">
        <v>0</v>
      </c>
      <c r="C405" s="254">
        <v>0</v>
      </c>
    </row>
    <row r="406" spans="1:3" ht="13.5" hidden="1">
      <c r="A406" s="259" t="s">
        <v>233</v>
      </c>
      <c r="B406" s="254">
        <v>0</v>
      </c>
      <c r="C406" s="254">
        <v>0</v>
      </c>
    </row>
    <row r="407" spans="2:3" ht="13.5" hidden="1">
      <c r="B407" s="254">
        <v>0</v>
      </c>
      <c r="C407" s="254">
        <v>0</v>
      </c>
    </row>
    <row r="408" spans="2:3" ht="13.5" hidden="1">
      <c r="B408" s="254">
        <v>0</v>
      </c>
      <c r="C408" s="254">
        <v>0</v>
      </c>
    </row>
    <row r="409" spans="1:3" ht="13.5" hidden="1">
      <c r="A409" s="259" t="s">
        <v>234</v>
      </c>
      <c r="B409" s="254">
        <v>0</v>
      </c>
      <c r="C409" s="254">
        <v>0</v>
      </c>
    </row>
    <row r="410" spans="2:3" ht="13.5" hidden="1">
      <c r="B410" s="254">
        <v>0</v>
      </c>
      <c r="C410" s="254">
        <v>0</v>
      </c>
    </row>
    <row r="411" spans="2:3" ht="13.5" hidden="1">
      <c r="B411" s="254">
        <v>0</v>
      </c>
      <c r="C411" s="254">
        <v>0</v>
      </c>
    </row>
    <row r="412" spans="1:3" ht="13.5" hidden="1">
      <c r="A412" s="260" t="s">
        <v>238</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239</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240</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241</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242</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243</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8" tint="0.7999799847602844"/>
  </sheetPr>
  <dimension ref="A1:AK531"/>
  <sheetViews>
    <sheetView view="pageBreakPreview" zoomScale="70" zoomScaleNormal="85" zoomScaleSheetLayoutView="70" zoomScalePageLayoutView="0" workbookViewId="0" topLeftCell="A3">
      <selection activeCell="A1" sqref="A1"/>
    </sheetView>
  </sheetViews>
  <sheetFormatPr defaultColWidth="9.00390625" defaultRowHeight="13.5"/>
  <cols>
    <col min="1" max="1" width="9.00390625" style="258" customWidth="1"/>
    <col min="2" max="2" width="9.00390625" style="254" customWidth="1"/>
    <col min="3" max="3" width="10.25390625" style="254" customWidth="1"/>
    <col min="20" max="20" width="6.75390625" style="0" customWidth="1"/>
    <col min="22" max="22" width="9.875" style="0" customWidth="1"/>
    <col min="24" max="24" width="8.125" style="0" customWidth="1"/>
  </cols>
  <sheetData>
    <row r="1" spans="1:37" ht="55.5" customHeight="1">
      <c r="A1" s="49" t="s">
        <v>119</v>
      </c>
      <c r="B1"/>
      <c r="C1"/>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row>
    <row r="2" spans="2:3" ht="51.75" customHeight="1">
      <c r="B2" s="230" t="s">
        <v>117</v>
      </c>
      <c r="C2" s="230" t="s">
        <v>118</v>
      </c>
    </row>
    <row r="3" spans="2:3" ht="13.5">
      <c r="B3"/>
      <c r="C3"/>
    </row>
    <row r="4" spans="1:3" ht="14.25" customHeight="1">
      <c r="A4" s="259" t="s">
        <v>264</v>
      </c>
      <c r="B4" s="253">
        <v>3.4</v>
      </c>
      <c r="C4" s="253">
        <v>3.2</v>
      </c>
    </row>
    <row r="5" spans="2:6" ht="14.25" customHeight="1">
      <c r="B5" s="253">
        <v>2.6</v>
      </c>
      <c r="C5" s="253">
        <v>3</v>
      </c>
      <c r="F5" s="252"/>
    </row>
    <row r="6" spans="2:3" ht="14.25" customHeight="1">
      <c r="B6" s="253">
        <v>2.5</v>
      </c>
      <c r="C6" s="253">
        <v>3.2</v>
      </c>
    </row>
    <row r="7" spans="1:3" ht="14.25" customHeight="1">
      <c r="A7" s="259" t="s">
        <v>232</v>
      </c>
      <c r="B7" s="253">
        <v>2.2</v>
      </c>
      <c r="C7" s="253">
        <v>3.2</v>
      </c>
    </row>
    <row r="8" spans="2:6" ht="14.25" customHeight="1">
      <c r="B8" s="253">
        <v>2.7</v>
      </c>
      <c r="C8" s="253">
        <v>3.4</v>
      </c>
      <c r="F8" s="252"/>
    </row>
    <row r="9" spans="2:3" ht="14.25" customHeight="1">
      <c r="B9" s="253">
        <v>2.4</v>
      </c>
      <c r="C9" s="253">
        <v>3.2</v>
      </c>
    </row>
    <row r="10" spans="1:3" ht="14.25" customHeight="1">
      <c r="A10" s="259" t="s">
        <v>233</v>
      </c>
      <c r="B10" s="253">
        <v>3</v>
      </c>
      <c r="C10" s="253">
        <v>3.4</v>
      </c>
    </row>
    <row r="11" spans="2:3" ht="14.25" customHeight="1">
      <c r="B11" s="253">
        <v>3.7</v>
      </c>
      <c r="C11" s="253">
        <v>3.5</v>
      </c>
    </row>
    <row r="12" spans="2:3" ht="14.25" customHeight="1">
      <c r="B12" s="253">
        <v>3.6</v>
      </c>
      <c r="C12" s="253">
        <v>3.2</v>
      </c>
    </row>
    <row r="13" spans="1:3" ht="14.25" customHeight="1">
      <c r="A13" s="259" t="s">
        <v>234</v>
      </c>
      <c r="B13" s="253">
        <v>4.7</v>
      </c>
      <c r="C13" s="253">
        <v>3.8</v>
      </c>
    </row>
    <row r="14" spans="2:5" ht="14.25" customHeight="1">
      <c r="B14" s="253">
        <v>4.6</v>
      </c>
      <c r="C14" s="253">
        <v>3.5</v>
      </c>
      <c r="E14" s="252"/>
    </row>
    <row r="15" spans="2:5" ht="14.25" customHeight="1">
      <c r="B15" s="253">
        <v>4.5</v>
      </c>
      <c r="C15" s="253">
        <v>3.6</v>
      </c>
      <c r="E15" s="252"/>
    </row>
    <row r="16" spans="1:3" ht="14.25" customHeight="1">
      <c r="A16" s="260" t="s">
        <v>262</v>
      </c>
      <c r="B16" s="253">
        <v>4.6</v>
      </c>
      <c r="C16" s="253">
        <v>4.3</v>
      </c>
    </row>
    <row r="17" spans="2:3" ht="14.25" customHeight="1">
      <c r="B17" s="253">
        <v>3.9</v>
      </c>
      <c r="C17" s="253">
        <v>4.2</v>
      </c>
    </row>
    <row r="18" spans="2:3" ht="13.5">
      <c r="B18" s="253">
        <v>3.4</v>
      </c>
      <c r="C18" s="253">
        <v>4.1</v>
      </c>
    </row>
    <row r="19" spans="1:6" ht="13.5">
      <c r="A19" s="259" t="s">
        <v>232</v>
      </c>
      <c r="B19" s="253">
        <v>4.1</v>
      </c>
      <c r="C19" s="253">
        <v>5</v>
      </c>
      <c r="F19" s="252"/>
    </row>
    <row r="20" spans="2:3" ht="13.5">
      <c r="B20" s="253">
        <v>3.3</v>
      </c>
      <c r="C20" s="253">
        <v>4</v>
      </c>
    </row>
    <row r="21" spans="2:3" ht="13.5">
      <c r="B21" s="253">
        <v>3.1</v>
      </c>
      <c r="C21" s="253">
        <v>3.8</v>
      </c>
    </row>
    <row r="22" spans="1:6" ht="13.5">
      <c r="A22" s="259" t="s">
        <v>233</v>
      </c>
      <c r="B22" s="253">
        <v>3.5</v>
      </c>
      <c r="C22" s="253">
        <v>3.8</v>
      </c>
      <c r="F22" s="252"/>
    </row>
    <row r="23" spans="2:3" ht="13.5">
      <c r="B23" s="253">
        <v>3.5</v>
      </c>
      <c r="C23" s="253">
        <v>3.4</v>
      </c>
    </row>
    <row r="24" spans="2:3" ht="13.5">
      <c r="B24" s="253">
        <v>5.4</v>
      </c>
      <c r="C24" s="253">
        <v>5</v>
      </c>
    </row>
    <row r="25" spans="1:3" ht="13.5">
      <c r="A25" s="259" t="s">
        <v>234</v>
      </c>
      <c r="B25" s="253">
        <v>4.5</v>
      </c>
      <c r="C25" s="253">
        <v>3.6</v>
      </c>
    </row>
    <row r="26" spans="2:5" ht="13.5">
      <c r="B26" s="253">
        <v>5.5</v>
      </c>
      <c r="C26" s="253">
        <v>4.5</v>
      </c>
      <c r="E26" s="252"/>
    </row>
    <row r="27" spans="2:5" ht="13.5">
      <c r="B27" s="253">
        <v>5.7</v>
      </c>
      <c r="C27" s="253">
        <v>4.9</v>
      </c>
      <c r="E27" s="252"/>
    </row>
    <row r="28" spans="1:3" ht="13.5">
      <c r="A28" s="260" t="s">
        <v>263</v>
      </c>
      <c r="B28" s="253">
        <v>4.4</v>
      </c>
      <c r="C28" s="253">
        <v>4.1</v>
      </c>
    </row>
    <row r="29" spans="2:3" ht="13.5">
      <c r="B29" s="253">
        <v>5</v>
      </c>
      <c r="C29" s="253">
        <v>5.2</v>
      </c>
    </row>
    <row r="30" spans="2:3" ht="13.5">
      <c r="B30" s="253">
        <v>2.8</v>
      </c>
      <c r="C30" s="253">
        <v>3.4</v>
      </c>
    </row>
    <row r="31" spans="1:3" ht="13.5">
      <c r="A31" s="259" t="s">
        <v>232</v>
      </c>
      <c r="B31" s="253">
        <v>2.3</v>
      </c>
      <c r="C31" s="253">
        <v>3.2</v>
      </c>
    </row>
    <row r="32" spans="2:3" ht="13.5">
      <c r="B32" s="253">
        <v>2.6</v>
      </c>
      <c r="C32" s="253">
        <v>3.2</v>
      </c>
    </row>
    <row r="33" spans="2:3" ht="13.5">
      <c r="B33" s="253">
        <v>2.3</v>
      </c>
      <c r="C33" s="253">
        <v>3</v>
      </c>
    </row>
    <row r="34" spans="1:3" ht="13.5">
      <c r="A34" s="259" t="s">
        <v>233</v>
      </c>
      <c r="B34" s="253">
        <v>2.4</v>
      </c>
      <c r="C34" s="253">
        <v>2.7</v>
      </c>
    </row>
    <row r="35" spans="2:3" ht="13.5">
      <c r="B35" s="253">
        <v>2.7</v>
      </c>
      <c r="C35" s="253">
        <v>2.6</v>
      </c>
    </row>
    <row r="36" spans="2:3" ht="13.5">
      <c r="B36" s="253">
        <v>2.4</v>
      </c>
      <c r="C36" s="253">
        <v>2.1</v>
      </c>
    </row>
    <row r="37" spans="1:3" ht="13.5">
      <c r="A37" s="259" t="s">
        <v>234</v>
      </c>
      <c r="B37" s="253">
        <v>3</v>
      </c>
      <c r="C37" s="253">
        <v>2.2</v>
      </c>
    </row>
    <row r="38" spans="2:5" ht="13.5">
      <c r="B38" s="253">
        <v>3.5</v>
      </c>
      <c r="C38" s="253">
        <v>2.6</v>
      </c>
      <c r="E38" s="252"/>
    </row>
    <row r="39" spans="2:5" ht="14.25" customHeight="1">
      <c r="B39" s="253">
        <v>3.3</v>
      </c>
      <c r="C39" s="253">
        <v>2.6</v>
      </c>
      <c r="E39" s="252"/>
    </row>
    <row r="40" spans="1:3" ht="14.25" customHeight="1">
      <c r="A40" s="260" t="s">
        <v>265</v>
      </c>
      <c r="B40" s="253">
        <v>2.3</v>
      </c>
      <c r="C40" s="253">
        <v>2</v>
      </c>
    </row>
    <row r="41" spans="2:7" ht="14.25" customHeight="1">
      <c r="B41" s="253">
        <v>1.8</v>
      </c>
      <c r="C41" s="253">
        <v>2</v>
      </c>
      <c r="F41" s="51"/>
      <c r="G41" s="51"/>
    </row>
    <row r="42" spans="2:7" ht="14.25" customHeight="1">
      <c r="B42" s="253">
        <v>1.2</v>
      </c>
      <c r="C42" s="253">
        <v>1.7</v>
      </c>
      <c r="F42" s="51"/>
      <c r="G42" s="51"/>
    </row>
    <row r="43" spans="1:3" ht="14.25" customHeight="1">
      <c r="A43" s="259" t="s">
        <v>232</v>
      </c>
      <c r="B43" s="253">
        <v>0.8</v>
      </c>
      <c r="C43" s="253">
        <v>1.6</v>
      </c>
    </row>
    <row r="44" spans="2:3" ht="14.25" customHeight="1">
      <c r="B44" s="253">
        <v>0.5</v>
      </c>
      <c r="C44" s="253">
        <v>1</v>
      </c>
    </row>
    <row r="45" spans="2:3" ht="14.25" customHeight="1">
      <c r="B45" s="253">
        <v>0.6</v>
      </c>
      <c r="C45" s="253">
        <v>1.2</v>
      </c>
    </row>
    <row r="46" spans="1:3" ht="14.25" customHeight="1">
      <c r="A46" s="259" t="s">
        <v>233</v>
      </c>
      <c r="B46" s="253">
        <v>0.9</v>
      </c>
      <c r="C46" s="253">
        <v>1.1</v>
      </c>
    </row>
    <row r="47" spans="2:3" ht="13.5">
      <c r="B47" s="253">
        <v>1</v>
      </c>
      <c r="C47" s="253">
        <v>0.9</v>
      </c>
    </row>
    <row r="48" spans="2:3" ht="13.5">
      <c r="B48" s="253">
        <v>1.1</v>
      </c>
      <c r="C48" s="253">
        <v>0.8</v>
      </c>
    </row>
    <row r="49" spans="1:3" ht="13.5">
      <c r="A49" s="259" t="s">
        <v>234</v>
      </c>
      <c r="B49" s="253">
        <v>1.4</v>
      </c>
      <c r="C49" s="253">
        <v>0.8</v>
      </c>
    </row>
    <row r="50" spans="2:5" ht="13.5">
      <c r="B50" s="253">
        <v>1.4</v>
      </c>
      <c r="C50" s="253">
        <v>0.6</v>
      </c>
      <c r="E50" s="252"/>
    </row>
    <row r="51" spans="2:5" ht="13.5">
      <c r="B51" s="253">
        <v>0.9</v>
      </c>
      <c r="C51" s="253">
        <v>0.3</v>
      </c>
      <c r="E51" s="252"/>
    </row>
    <row r="52" spans="1:3" ht="13.5">
      <c r="A52" s="260" t="s">
        <v>266</v>
      </c>
      <c r="B52" s="253">
        <v>0.9</v>
      </c>
      <c r="C52" s="253">
        <v>0.7</v>
      </c>
    </row>
    <row r="53" spans="2:3" ht="13.5">
      <c r="B53" s="253">
        <v>0.3</v>
      </c>
      <c r="C53" s="253">
        <v>0.5</v>
      </c>
    </row>
    <row r="54" spans="2:3" ht="13.5">
      <c r="B54" s="253">
        <v>0.3</v>
      </c>
      <c r="C54" s="253">
        <v>0.8</v>
      </c>
    </row>
    <row r="55" spans="1:3" ht="13.5">
      <c r="A55" s="259" t="s">
        <v>232</v>
      </c>
      <c r="B55" s="253">
        <v>-0.1</v>
      </c>
      <c r="C55" s="253">
        <v>0.7</v>
      </c>
    </row>
    <row r="56" spans="2:3" ht="13.5">
      <c r="B56" s="253">
        <v>0.1</v>
      </c>
      <c r="C56" s="253">
        <v>0.6</v>
      </c>
    </row>
    <row r="57" spans="2:3" ht="13.5">
      <c r="B57" s="253">
        <v>0</v>
      </c>
      <c r="C57" s="253">
        <v>0.5</v>
      </c>
    </row>
    <row r="58" spans="1:3" ht="13.5">
      <c r="A58" s="259" t="s">
        <v>233</v>
      </c>
      <c r="B58" s="253">
        <v>0.3</v>
      </c>
      <c r="C58" s="253">
        <v>0.5</v>
      </c>
    </row>
    <row r="59" spans="2:3" ht="13.5">
      <c r="B59" s="253">
        <v>0</v>
      </c>
      <c r="C59" s="253">
        <v>-0.1</v>
      </c>
    </row>
    <row r="60" spans="2:3" ht="13.5">
      <c r="B60" s="253">
        <v>0.6</v>
      </c>
      <c r="C60" s="253">
        <v>0.2</v>
      </c>
    </row>
    <row r="61" spans="1:3" ht="13.5">
      <c r="A61" s="259" t="s">
        <v>234</v>
      </c>
      <c r="B61" s="253">
        <v>0.5</v>
      </c>
      <c r="C61" s="253">
        <v>-0.1</v>
      </c>
    </row>
    <row r="62" spans="2:5" ht="13.5">
      <c r="B62" s="253">
        <v>0.4</v>
      </c>
      <c r="C62" s="253">
        <v>-0.2</v>
      </c>
      <c r="E62" s="252"/>
    </row>
    <row r="63" spans="2:5" ht="13.5">
      <c r="B63" s="253">
        <v>0.3</v>
      </c>
      <c r="C63" s="253">
        <v>-0.2</v>
      </c>
      <c r="E63" s="252"/>
    </row>
    <row r="64" spans="1:3" ht="13.5">
      <c r="A64" s="260" t="s">
        <v>235</v>
      </c>
      <c r="B64" s="253">
        <v>0.1</v>
      </c>
      <c r="C64" s="253">
        <v>0</v>
      </c>
    </row>
    <row r="65" spans="2:3" ht="13.5">
      <c r="B65" s="253">
        <v>0.2</v>
      </c>
      <c r="C65" s="253">
        <v>0.4</v>
      </c>
    </row>
    <row r="66" spans="2:6" ht="13.5">
      <c r="B66" s="253">
        <v>-0.3</v>
      </c>
      <c r="C66" s="253">
        <v>0.1</v>
      </c>
      <c r="F66" s="252"/>
    </row>
    <row r="67" spans="1:3" ht="13.5">
      <c r="A67" s="259" t="s">
        <v>232</v>
      </c>
      <c r="B67" s="253">
        <v>0.5</v>
      </c>
      <c r="C67" s="253">
        <v>1.2</v>
      </c>
    </row>
    <row r="68" spans="2:3" ht="13.5">
      <c r="B68" s="253">
        <v>0.6</v>
      </c>
      <c r="C68" s="253">
        <v>1</v>
      </c>
    </row>
    <row r="69" spans="2:3" ht="13.5">
      <c r="B69" s="253">
        <v>0.6</v>
      </c>
      <c r="C69" s="253">
        <v>1</v>
      </c>
    </row>
    <row r="70" spans="1:3" ht="13.5">
      <c r="A70" s="259" t="s">
        <v>233</v>
      </c>
      <c r="B70" s="253">
        <v>0.7</v>
      </c>
      <c r="C70" s="253">
        <v>0.8</v>
      </c>
    </row>
    <row r="71" spans="2:3" ht="13.5">
      <c r="B71" s="253">
        <v>1</v>
      </c>
      <c r="C71" s="253">
        <v>0.9</v>
      </c>
    </row>
    <row r="72" spans="2:3" ht="13.5">
      <c r="B72" s="253">
        <v>1.3</v>
      </c>
      <c r="C72" s="253">
        <v>0.9</v>
      </c>
    </row>
    <row r="73" spans="1:3" ht="13.5">
      <c r="A73" s="259" t="s">
        <v>234</v>
      </c>
      <c r="B73" s="253">
        <v>1.4</v>
      </c>
      <c r="C73" s="253">
        <v>0.9</v>
      </c>
    </row>
    <row r="74" spans="2:5" ht="13.5">
      <c r="B74" s="253">
        <v>1.2</v>
      </c>
      <c r="C74" s="253">
        <v>0.7</v>
      </c>
      <c r="E74" s="252"/>
    </row>
    <row r="75" spans="2:5" ht="13.5">
      <c r="B75" s="253">
        <v>1.3</v>
      </c>
      <c r="C75" s="253">
        <v>0.9</v>
      </c>
      <c r="E75" s="252"/>
    </row>
    <row r="76" spans="1:3" ht="13.5">
      <c r="A76" s="260" t="s">
        <v>236</v>
      </c>
      <c r="B76" s="253">
        <v>0.9</v>
      </c>
      <c r="C76" s="253">
        <v>0.8</v>
      </c>
    </row>
    <row r="77" spans="2:3" ht="13.5">
      <c r="B77" s="253">
        <v>0.6</v>
      </c>
      <c r="C77" s="253">
        <v>0.8</v>
      </c>
    </row>
    <row r="78" spans="2:6" ht="13.5">
      <c r="B78" s="253">
        <v>0.6</v>
      </c>
      <c r="C78" s="253">
        <v>0.9</v>
      </c>
      <c r="F78" s="252"/>
    </row>
    <row r="79" spans="1:6" ht="13.5">
      <c r="A79" s="259" t="s">
        <v>232</v>
      </c>
      <c r="B79" s="253">
        <v>-0.2</v>
      </c>
      <c r="C79" s="253">
        <v>0.5</v>
      </c>
      <c r="F79" s="252"/>
    </row>
    <row r="80" spans="2:3" ht="13.5">
      <c r="B80" s="253">
        <v>0.6</v>
      </c>
      <c r="C80" s="253">
        <v>1</v>
      </c>
    </row>
    <row r="81" spans="2:3" ht="13.5">
      <c r="B81" s="253">
        <v>0.5</v>
      </c>
      <c r="C81" s="253">
        <v>0.9</v>
      </c>
    </row>
    <row r="82" spans="1:6" ht="13.5">
      <c r="A82" s="259" t="s">
        <v>233</v>
      </c>
      <c r="B82" s="253">
        <v>0.7</v>
      </c>
      <c r="C82" s="253">
        <v>0.8</v>
      </c>
      <c r="F82" s="252"/>
    </row>
    <row r="83" spans="2:6" ht="13.5">
      <c r="B83" s="253">
        <v>1.1</v>
      </c>
      <c r="C83" s="253">
        <v>0.9</v>
      </c>
      <c r="F83" s="252"/>
    </row>
    <row r="84" spans="2:3" ht="13.5">
      <c r="B84" s="253">
        <v>0.9</v>
      </c>
      <c r="C84" s="253">
        <v>0.5</v>
      </c>
    </row>
    <row r="85" spans="1:6" ht="13.5">
      <c r="A85" s="259" t="s">
        <v>234</v>
      </c>
      <c r="B85" s="253">
        <v>1.1</v>
      </c>
      <c r="C85" s="253">
        <v>0.6</v>
      </c>
      <c r="F85" s="252"/>
    </row>
    <row r="86" spans="2:5" ht="13.5">
      <c r="B86" s="253">
        <v>1</v>
      </c>
      <c r="C86" s="253">
        <v>0.6</v>
      </c>
      <c r="E86" s="252"/>
    </row>
    <row r="87" spans="2:5" ht="13.5">
      <c r="B87" s="253">
        <v>0.9</v>
      </c>
      <c r="C87" s="253">
        <v>0.6</v>
      </c>
      <c r="E87" s="252"/>
    </row>
    <row r="88" spans="1:3" ht="13.5">
      <c r="A88" s="260" t="s">
        <v>237</v>
      </c>
      <c r="B88" s="253">
        <v>0.8</v>
      </c>
      <c r="C88" s="253">
        <v>0.7</v>
      </c>
    </row>
    <row r="89" spans="2:6" ht="13.5">
      <c r="B89" s="253">
        <v>0.4</v>
      </c>
      <c r="C89" s="253">
        <v>0.6</v>
      </c>
      <c r="F89" s="252"/>
    </row>
    <row r="90" spans="2:6" ht="13.5">
      <c r="B90" s="253">
        <v>0.2</v>
      </c>
      <c r="C90" s="253">
        <v>0.5</v>
      </c>
      <c r="F90" s="252"/>
    </row>
    <row r="91" spans="1:3" ht="13.5">
      <c r="A91" s="259" t="s">
        <v>232</v>
      </c>
      <c r="B91" s="253">
        <v>0.2</v>
      </c>
      <c r="C91" s="253">
        <v>0.8</v>
      </c>
    </row>
    <row r="92" spans="2:6" ht="13.5">
      <c r="B92" s="253">
        <v>0.1</v>
      </c>
      <c r="C92" s="253">
        <v>0.5</v>
      </c>
      <c r="F92" s="252"/>
    </row>
    <row r="93" spans="2:6" ht="13.5">
      <c r="B93" s="253">
        <v>0</v>
      </c>
      <c r="C93" s="253">
        <v>0.4</v>
      </c>
      <c r="F93" s="252"/>
    </row>
    <row r="94" spans="1:3" ht="13.5">
      <c r="A94" s="259" t="s">
        <v>233</v>
      </c>
      <c r="B94" s="253">
        <v>0.3</v>
      </c>
      <c r="C94" s="253">
        <v>0.4</v>
      </c>
    </row>
    <row r="95" spans="2:6" ht="13.5">
      <c r="B95" s="253">
        <v>0.9</v>
      </c>
      <c r="C95" s="253">
        <v>0.7</v>
      </c>
      <c r="F95" s="252"/>
    </row>
    <row r="96" spans="2:6" ht="13.5">
      <c r="B96" s="253">
        <v>1.2</v>
      </c>
      <c r="C96" s="253">
        <v>0.8</v>
      </c>
      <c r="F96" s="252"/>
    </row>
    <row r="97" spans="1:3" ht="13.5">
      <c r="A97" s="259" t="s">
        <v>234</v>
      </c>
      <c r="B97" s="253">
        <v>1.1</v>
      </c>
      <c r="C97" s="253">
        <v>0.5</v>
      </c>
    </row>
    <row r="98" spans="2:6" ht="13.5">
      <c r="B98" s="253">
        <v>0.9</v>
      </c>
      <c r="C98" s="253">
        <v>0.5</v>
      </c>
      <c r="F98" s="252"/>
    </row>
    <row r="99" spans="2:6" ht="13.5">
      <c r="B99" s="253">
        <v>1.1</v>
      </c>
      <c r="C99" s="253">
        <v>0.7</v>
      </c>
      <c r="F99" s="252"/>
    </row>
    <row r="100" spans="1:3" ht="13.5">
      <c r="A100" s="260" t="s">
        <v>238</v>
      </c>
      <c r="B100" s="253">
        <v>0.7</v>
      </c>
      <c r="C100" s="253">
        <v>0.6</v>
      </c>
    </row>
    <row r="101" spans="2:6" ht="13.5">
      <c r="B101" s="253">
        <v>0.6</v>
      </c>
      <c r="C101" s="253">
        <v>0.7</v>
      </c>
      <c r="F101" s="252"/>
    </row>
    <row r="102" spans="2:6" ht="13.5">
      <c r="B102" s="253">
        <v>0.4</v>
      </c>
      <c r="C102" s="253">
        <v>0.6</v>
      </c>
      <c r="F102" s="252"/>
    </row>
    <row r="103" spans="1:3" ht="13.5">
      <c r="A103" s="259" t="s">
        <v>232</v>
      </c>
      <c r="B103" s="253">
        <v>0</v>
      </c>
      <c r="C103" s="253">
        <v>0.6</v>
      </c>
    </row>
    <row r="104" spans="2:3" ht="13.5">
      <c r="B104" s="253">
        <v>0.1</v>
      </c>
      <c r="C104" s="253">
        <v>0.6</v>
      </c>
    </row>
    <row r="105" spans="2:3" ht="13.5">
      <c r="B105" s="253">
        <v>0.1</v>
      </c>
      <c r="C105" s="253">
        <v>0.5</v>
      </c>
    </row>
    <row r="106" spans="1:3" ht="13.5">
      <c r="A106" s="259" t="s">
        <v>233</v>
      </c>
      <c r="B106" s="253">
        <v>0.3</v>
      </c>
      <c r="C106" s="253">
        <v>0.5</v>
      </c>
    </row>
    <row r="107" spans="2:3" ht="13.5">
      <c r="B107" s="253">
        <v>0.6</v>
      </c>
      <c r="C107" s="253">
        <v>0.4</v>
      </c>
    </row>
    <row r="108" spans="2:3" ht="13.5">
      <c r="B108" s="253">
        <v>0.9</v>
      </c>
      <c r="C108" s="253">
        <v>0.5</v>
      </c>
    </row>
    <row r="109" spans="1:3" ht="13.5">
      <c r="A109" s="259" t="s">
        <v>234</v>
      </c>
      <c r="B109" s="253">
        <v>0.3</v>
      </c>
      <c r="C109" s="253">
        <v>-0.3</v>
      </c>
    </row>
    <row r="110" spans="2:3" ht="13.5">
      <c r="B110" s="253">
        <v>0.7</v>
      </c>
      <c r="C110" s="253">
        <v>0.3</v>
      </c>
    </row>
    <row r="111" spans="2:3" ht="13.5">
      <c r="B111" s="253">
        <v>0.5</v>
      </c>
      <c r="C111" s="253">
        <v>0.1</v>
      </c>
    </row>
    <row r="112" spans="1:3" ht="13.5">
      <c r="A112" s="260" t="s">
        <v>239</v>
      </c>
      <c r="B112" s="253">
        <v>0.2</v>
      </c>
      <c r="C112" s="253">
        <v>0.1</v>
      </c>
    </row>
    <row r="113" spans="2:3" ht="13.5">
      <c r="B113" s="253">
        <v>-0.3</v>
      </c>
      <c r="C113" s="253">
        <v>-0.2</v>
      </c>
    </row>
    <row r="114" spans="2:3" ht="13.5">
      <c r="B114" s="253">
        <v>-0.3</v>
      </c>
      <c r="C114" s="253">
        <v>0</v>
      </c>
    </row>
    <row r="115" spans="1:3" ht="13.5">
      <c r="A115" s="259" t="s">
        <v>232</v>
      </c>
      <c r="B115" s="253">
        <v>-0.9</v>
      </c>
      <c r="C115" s="253">
        <v>-0.2</v>
      </c>
    </row>
    <row r="116" spans="2:3" ht="13.5">
      <c r="B116" s="253">
        <v>-1.1</v>
      </c>
      <c r="C116" s="253">
        <v>-0.6</v>
      </c>
    </row>
    <row r="117" spans="2:3" ht="13.5">
      <c r="B117" s="253">
        <v>-0.8</v>
      </c>
      <c r="C117" s="253">
        <v>-0.4</v>
      </c>
    </row>
    <row r="118" spans="1:3" ht="13.5">
      <c r="A118" s="259" t="s">
        <v>233</v>
      </c>
      <c r="B118" s="253">
        <v>-0.6</v>
      </c>
      <c r="C118" s="253">
        <v>-0.5</v>
      </c>
    </row>
    <row r="119" spans="2:3" ht="13.5">
      <c r="B119" s="253">
        <v>-0.5</v>
      </c>
      <c r="C119" s="253">
        <v>-0.7</v>
      </c>
    </row>
    <row r="120" spans="2:3" ht="13.5">
      <c r="B120" s="253">
        <v>-0.4</v>
      </c>
      <c r="C120" s="253">
        <v>-0.8</v>
      </c>
    </row>
    <row r="121" spans="1:3" ht="13.5">
      <c r="A121" s="259" t="s">
        <v>234</v>
      </c>
      <c r="B121" s="253">
        <v>0.1</v>
      </c>
      <c r="C121" s="253">
        <v>-0.6</v>
      </c>
    </row>
    <row r="122" spans="2:3" ht="13.5">
      <c r="B122" s="253">
        <v>-0.2</v>
      </c>
      <c r="C122" s="253">
        <v>-0.7</v>
      </c>
    </row>
    <row r="123" spans="2:3" ht="13.5">
      <c r="B123" s="253">
        <v>-0.4</v>
      </c>
      <c r="C123" s="253">
        <v>-0.8</v>
      </c>
    </row>
    <row r="124" spans="1:3" ht="13.5">
      <c r="A124" s="260" t="s">
        <v>240</v>
      </c>
      <c r="B124" s="253">
        <v>-0.4</v>
      </c>
      <c r="C124" s="253">
        <v>-0.4</v>
      </c>
    </row>
    <row r="125" spans="2:3" ht="13.5">
      <c r="B125" s="253">
        <v>-0.6</v>
      </c>
      <c r="C125" s="253">
        <v>-0.4</v>
      </c>
    </row>
    <row r="126" spans="2:3" ht="13.5">
      <c r="B126" s="253">
        <v>-0.8</v>
      </c>
      <c r="C126" s="253">
        <v>-0.5</v>
      </c>
    </row>
    <row r="127" spans="1:3" ht="13.5">
      <c r="A127" s="259" t="s">
        <v>232</v>
      </c>
      <c r="B127" s="253">
        <v>-1.1</v>
      </c>
      <c r="C127" s="253">
        <v>-0.4</v>
      </c>
    </row>
    <row r="128" spans="2:3" ht="13.5">
      <c r="B128" s="253">
        <v>-1</v>
      </c>
      <c r="C128" s="253">
        <v>-0.4</v>
      </c>
    </row>
    <row r="129" spans="2:3" ht="13.5">
      <c r="B129" s="253">
        <v>-1</v>
      </c>
      <c r="C129" s="253">
        <v>-0.6</v>
      </c>
    </row>
    <row r="130" spans="1:3" ht="14.25" customHeight="1">
      <c r="A130" s="259" t="s">
        <v>233</v>
      </c>
      <c r="B130" s="253">
        <v>-0.9</v>
      </c>
      <c r="C130" s="253">
        <v>-0.8</v>
      </c>
    </row>
    <row r="131" spans="2:3" ht="14.25" customHeight="1">
      <c r="B131" s="253">
        <v>-0.3</v>
      </c>
      <c r="C131" s="253">
        <v>-0.5</v>
      </c>
    </row>
    <row r="132" spans="2:3" ht="13.5">
      <c r="B132" s="253">
        <v>-0.4</v>
      </c>
      <c r="C132" s="253">
        <v>-0.9</v>
      </c>
    </row>
    <row r="133" spans="1:3" ht="13.5">
      <c r="A133" s="259" t="s">
        <v>234</v>
      </c>
      <c r="B133" s="253">
        <v>0.2</v>
      </c>
      <c r="C133" s="253">
        <v>-0.6</v>
      </c>
    </row>
    <row r="134" spans="2:3" ht="13.5">
      <c r="B134" s="253">
        <v>-0.1</v>
      </c>
      <c r="C134" s="253">
        <v>-0.6</v>
      </c>
    </row>
    <row r="135" spans="2:3" ht="13.5">
      <c r="B135" s="253">
        <v>-0.1</v>
      </c>
      <c r="C135" s="253">
        <v>-0.5</v>
      </c>
    </row>
    <row r="136" spans="1:3" ht="13.5">
      <c r="A136" s="260" t="s">
        <v>241</v>
      </c>
      <c r="B136" s="254">
        <v>-0.8</v>
      </c>
      <c r="C136" s="254">
        <v>-0.7</v>
      </c>
    </row>
    <row r="137" spans="2:3" ht="13.5">
      <c r="B137" s="254">
        <v>-0.6</v>
      </c>
      <c r="C137" s="254">
        <v>-0.4</v>
      </c>
    </row>
    <row r="138" spans="2:3" ht="13.5">
      <c r="B138" s="254">
        <v>-0.6</v>
      </c>
      <c r="C138" s="254">
        <v>-0.3</v>
      </c>
    </row>
    <row r="139" spans="1:3" ht="13.5">
      <c r="A139" s="259" t="s">
        <v>232</v>
      </c>
      <c r="B139" s="254">
        <v>-1.2</v>
      </c>
      <c r="C139" s="254">
        <v>-0.5</v>
      </c>
    </row>
    <row r="140" spans="2:3" ht="13.5">
      <c r="B140" s="254">
        <v>-0.6</v>
      </c>
      <c r="C140" s="254">
        <v>0.1</v>
      </c>
    </row>
    <row r="141" spans="2:3" ht="13.5">
      <c r="B141" s="254">
        <v>-0.3</v>
      </c>
      <c r="C141" s="254">
        <v>0.1</v>
      </c>
    </row>
    <row r="142" spans="1:3" ht="13.5">
      <c r="A142" s="259" t="s">
        <v>233</v>
      </c>
      <c r="B142" s="254">
        <v>0.1</v>
      </c>
      <c r="C142" s="254">
        <v>0.1</v>
      </c>
    </row>
    <row r="143" spans="2:3" ht="13.5">
      <c r="B143" s="254">
        <v>0.2</v>
      </c>
      <c r="C143" s="254">
        <v>-0.1</v>
      </c>
    </row>
    <row r="144" spans="2:3" ht="13.5">
      <c r="B144" s="254">
        <v>0.8</v>
      </c>
      <c r="C144" s="254">
        <v>0.3</v>
      </c>
    </row>
    <row r="145" spans="1:3" ht="13.5">
      <c r="A145" s="259" t="s">
        <v>234</v>
      </c>
      <c r="B145" s="254">
        <v>1.1</v>
      </c>
      <c r="C145" s="254">
        <v>0.3</v>
      </c>
    </row>
    <row r="146" spans="2:3" ht="13.5">
      <c r="B146" s="254">
        <v>0.9</v>
      </c>
      <c r="C146" s="254">
        <v>0.3</v>
      </c>
    </row>
    <row r="147" spans="2:3" ht="13.5">
      <c r="B147" s="254">
        <v>0.5</v>
      </c>
      <c r="C147" s="254">
        <v>0.1</v>
      </c>
    </row>
    <row r="148" spans="1:3" ht="13.5">
      <c r="A148" s="260" t="s">
        <v>242</v>
      </c>
      <c r="B148" s="254">
        <v>-0.1</v>
      </c>
      <c r="C148" s="254">
        <v>0.1</v>
      </c>
    </row>
    <row r="149" spans="2:3" ht="13.5">
      <c r="B149" s="254">
        <v>-0.1</v>
      </c>
      <c r="C149" s="254">
        <v>0.1</v>
      </c>
    </row>
    <row r="150" spans="2:3" ht="13.5">
      <c r="B150" s="254">
        <v>-0.5</v>
      </c>
      <c r="C150" s="254">
        <v>-0.1</v>
      </c>
    </row>
    <row r="151" spans="1:3" ht="13.5">
      <c r="A151" s="259" t="s">
        <v>232</v>
      </c>
      <c r="B151" s="254">
        <v>-0.6</v>
      </c>
      <c r="C151" s="254">
        <v>0.2</v>
      </c>
    </row>
    <row r="152" spans="2:3" ht="13.5">
      <c r="B152" s="254">
        <v>-0.8</v>
      </c>
      <c r="C152" s="254">
        <v>-0.1</v>
      </c>
    </row>
    <row r="153" spans="2:3" ht="13.5">
      <c r="B153" s="254">
        <v>-0.2</v>
      </c>
      <c r="C153" s="254">
        <v>0.2</v>
      </c>
    </row>
    <row r="154" spans="1:3" ht="13.5">
      <c r="A154" s="259" t="s">
        <v>233</v>
      </c>
      <c r="B154" s="254">
        <v>0.3</v>
      </c>
      <c r="C154" s="254">
        <v>0.3</v>
      </c>
    </row>
    <row r="155" spans="2:3" ht="13.5">
      <c r="B155" s="254">
        <v>0.4</v>
      </c>
      <c r="C155" s="254">
        <v>0</v>
      </c>
    </row>
    <row r="156" spans="2:3" ht="13.5">
      <c r="B156" s="254">
        <v>0.4</v>
      </c>
      <c r="C156" s="254">
        <v>-0.2</v>
      </c>
    </row>
    <row r="157" spans="1:3" ht="13.5">
      <c r="A157" s="259" t="s">
        <v>234</v>
      </c>
      <c r="B157" s="254">
        <v>0.5</v>
      </c>
      <c r="C157" s="254">
        <v>-0.3</v>
      </c>
    </row>
    <row r="158" spans="2:3" ht="13.5">
      <c r="B158" s="254">
        <v>0.4</v>
      </c>
      <c r="C158" s="254">
        <v>-0.3</v>
      </c>
    </row>
    <row r="159" spans="2:3" ht="13.5">
      <c r="B159" s="254">
        <v>0.3</v>
      </c>
      <c r="C159" s="254">
        <v>-0.1</v>
      </c>
    </row>
    <row r="160" spans="1:3" ht="13.5">
      <c r="A160" s="260" t="s">
        <v>243</v>
      </c>
      <c r="B160" s="254">
        <v>-0.8</v>
      </c>
      <c r="C160" s="254">
        <v>-0.6</v>
      </c>
    </row>
    <row r="161" spans="2:3" ht="13.5">
      <c r="B161" s="254">
        <v>-1.2</v>
      </c>
      <c r="C161" s="254">
        <v>-0.9</v>
      </c>
    </row>
    <row r="162" spans="2:3" ht="13.5">
      <c r="B162" s="254">
        <v>-0.8</v>
      </c>
      <c r="C162" s="254">
        <v>-0.3</v>
      </c>
    </row>
    <row r="163" spans="1:3" ht="13.5">
      <c r="A163" s="259" t="s">
        <v>232</v>
      </c>
      <c r="B163" s="254">
        <v>-1.3</v>
      </c>
      <c r="C163" s="254">
        <v>-0.5</v>
      </c>
    </row>
    <row r="164" spans="2:3" ht="13.5">
      <c r="B164" s="254">
        <v>-1.3</v>
      </c>
      <c r="C164" s="254">
        <v>-0.5</v>
      </c>
    </row>
    <row r="165" spans="2:3" ht="13.5">
      <c r="B165" s="254">
        <v>-0.9</v>
      </c>
      <c r="C165" s="254">
        <v>-0.4</v>
      </c>
    </row>
    <row r="166" spans="1:3" ht="13.5">
      <c r="A166" s="259" t="s">
        <v>233</v>
      </c>
      <c r="B166" s="254">
        <v>-0.3</v>
      </c>
      <c r="C166" s="254">
        <v>-0.4</v>
      </c>
    </row>
    <row r="167" spans="2:3" ht="13.5">
      <c r="B167" s="254">
        <v>0.2</v>
      </c>
      <c r="C167" s="254">
        <v>-0.3</v>
      </c>
    </row>
    <row r="168" spans="2:3" ht="13.5">
      <c r="B168" s="254">
        <v>0.7</v>
      </c>
      <c r="C168" s="254">
        <v>0</v>
      </c>
    </row>
    <row r="169" spans="1:3" ht="13.5">
      <c r="A169" s="259" t="s">
        <v>234</v>
      </c>
      <c r="B169" s="254">
        <v>0</v>
      </c>
      <c r="C169" s="254">
        <v>-0.8</v>
      </c>
    </row>
    <row r="170" spans="2:3" ht="13.5">
      <c r="B170" s="254">
        <v>0.3</v>
      </c>
      <c r="C170" s="254">
        <v>-0.4</v>
      </c>
    </row>
    <row r="171" spans="2:3" ht="13.5">
      <c r="B171" s="254">
        <v>0</v>
      </c>
      <c r="C171" s="254">
        <v>-0.5</v>
      </c>
    </row>
    <row r="172" spans="1:3" ht="13.5">
      <c r="A172" s="260" t="s">
        <v>244</v>
      </c>
      <c r="B172" s="254">
        <v>-0.5</v>
      </c>
      <c r="C172" s="254">
        <v>-0.3</v>
      </c>
    </row>
    <row r="173" spans="1:3" ht="13.5">
      <c r="A173" s="261"/>
      <c r="B173" s="254">
        <v>-0.9</v>
      </c>
      <c r="C173" s="254">
        <v>-0.6</v>
      </c>
    </row>
    <row r="174" spans="2:3" ht="13.5">
      <c r="B174" s="254">
        <v>-0.9</v>
      </c>
      <c r="C174" s="254">
        <v>-0.3</v>
      </c>
    </row>
    <row r="175" spans="1:3" ht="13.5">
      <c r="A175" s="259" t="s">
        <v>232</v>
      </c>
      <c r="B175" s="254">
        <v>-1.5</v>
      </c>
      <c r="C175" s="254">
        <v>-0.6</v>
      </c>
    </row>
    <row r="176" spans="2:3" ht="13.5">
      <c r="B176" s="254">
        <v>-1.5</v>
      </c>
      <c r="C176" s="254">
        <v>-0.6</v>
      </c>
    </row>
    <row r="177" spans="2:3" ht="13.5">
      <c r="B177" s="254">
        <v>-0.9</v>
      </c>
      <c r="C177" s="254">
        <v>-0.4</v>
      </c>
    </row>
    <row r="178" spans="1:3" ht="13.5">
      <c r="A178" s="259" t="s">
        <v>233</v>
      </c>
      <c r="B178" s="254">
        <v>-1.1</v>
      </c>
      <c r="C178" s="254">
        <v>-1.2</v>
      </c>
    </row>
    <row r="179" spans="2:3" ht="13.5">
      <c r="B179" s="254">
        <v>-0.6</v>
      </c>
      <c r="C179" s="254">
        <v>-1.2</v>
      </c>
    </row>
    <row r="180" spans="2:3" ht="13.5">
      <c r="B180" s="254">
        <v>-0.3</v>
      </c>
      <c r="C180" s="254">
        <v>-1.2</v>
      </c>
    </row>
    <row r="181" spans="1:3" ht="13.5">
      <c r="A181" s="259" t="s">
        <v>234</v>
      </c>
      <c r="B181" s="254">
        <v>-0.1</v>
      </c>
      <c r="C181" s="254">
        <v>-0.9</v>
      </c>
    </row>
    <row r="182" spans="2:3" ht="13.5">
      <c r="B182" s="254">
        <v>-0.1</v>
      </c>
      <c r="C182" s="254">
        <v>-0.8</v>
      </c>
    </row>
    <row r="183" spans="2:3" ht="13.5">
      <c r="B183" s="254">
        <v>-0.3</v>
      </c>
      <c r="C183" s="254">
        <v>-0.7</v>
      </c>
    </row>
    <row r="184" spans="1:3" ht="13.5">
      <c r="A184" s="260" t="s">
        <v>245</v>
      </c>
      <c r="B184" s="254">
        <v>-0.8</v>
      </c>
      <c r="C184" s="254">
        <v>-0.7</v>
      </c>
    </row>
    <row r="185" spans="1:3" ht="13.5">
      <c r="A185"/>
      <c r="B185" s="254">
        <v>-0.8</v>
      </c>
      <c r="C185" s="254">
        <v>-0.4</v>
      </c>
    </row>
    <row r="186" spans="1:3" ht="13.5">
      <c r="A186"/>
      <c r="B186" s="254">
        <v>-1.2</v>
      </c>
      <c r="C186" s="254">
        <v>-0.4</v>
      </c>
    </row>
    <row r="187" spans="1:3" ht="13.5">
      <c r="A187" s="259" t="s">
        <v>232</v>
      </c>
      <c r="B187" s="254">
        <v>-1.3</v>
      </c>
      <c r="C187" s="254">
        <v>-0.3</v>
      </c>
    </row>
    <row r="188" spans="2:3" ht="13.5">
      <c r="B188" s="254">
        <v>-1.2</v>
      </c>
      <c r="C188" s="254">
        <v>-0.2</v>
      </c>
    </row>
    <row r="189" spans="2:3" ht="13.5">
      <c r="B189" s="254">
        <v>-1</v>
      </c>
      <c r="C189" s="254">
        <v>-0.4</v>
      </c>
    </row>
    <row r="190" spans="1:3" ht="13.5">
      <c r="A190" s="259" t="s">
        <v>233</v>
      </c>
      <c r="B190" s="254">
        <v>0</v>
      </c>
      <c r="C190" s="254">
        <v>-0.2</v>
      </c>
    </row>
    <row r="191" spans="2:3" ht="13.5">
      <c r="B191" s="254">
        <v>0.5</v>
      </c>
      <c r="C191" s="254">
        <v>-0.2</v>
      </c>
    </row>
    <row r="192" spans="2:3" ht="13.5">
      <c r="B192" s="254">
        <v>0.6</v>
      </c>
      <c r="C192" s="254">
        <v>-0.4</v>
      </c>
    </row>
    <row r="193" spans="1:3" ht="13.5">
      <c r="A193" s="259" t="s">
        <v>234</v>
      </c>
      <c r="B193" s="254">
        <v>0.2</v>
      </c>
      <c r="C193" s="254">
        <v>-0.7</v>
      </c>
    </row>
    <row r="194" spans="1:3" ht="13.5">
      <c r="A194"/>
      <c r="B194" s="254">
        <v>0.6</v>
      </c>
      <c r="C194" s="254">
        <v>-0.1</v>
      </c>
    </row>
    <row r="195" spans="1:3" ht="13.5">
      <c r="A195"/>
      <c r="B195" s="254">
        <v>0.3</v>
      </c>
      <c r="C195" s="254">
        <v>-0.1</v>
      </c>
    </row>
    <row r="196" spans="1:3" ht="13.5">
      <c r="A196" s="260" t="s">
        <v>246</v>
      </c>
      <c r="B196" s="254">
        <v>0.2</v>
      </c>
      <c r="C196" s="254">
        <v>0.3</v>
      </c>
    </row>
    <row r="197" spans="1:3" ht="13.5">
      <c r="A197"/>
      <c r="B197" s="254">
        <v>0</v>
      </c>
      <c r="C197" s="254">
        <v>0.5</v>
      </c>
    </row>
    <row r="198" spans="1:3" ht="13.5">
      <c r="A198"/>
      <c r="B198" s="254">
        <v>-0.4</v>
      </c>
      <c r="C198" s="254">
        <v>0.5</v>
      </c>
    </row>
    <row r="199" spans="1:3" ht="13.5">
      <c r="A199" s="259" t="s">
        <v>232</v>
      </c>
      <c r="B199" s="254">
        <v>-0.4</v>
      </c>
      <c r="C199" s="254">
        <v>0.6</v>
      </c>
    </row>
    <row r="200" spans="2:3" ht="13.5">
      <c r="B200" s="254">
        <v>-0.4</v>
      </c>
      <c r="C200" s="254">
        <v>0.6</v>
      </c>
    </row>
    <row r="201" spans="2:3" ht="13.5">
      <c r="B201" s="254">
        <v>0.4</v>
      </c>
      <c r="C201" s="254">
        <v>1</v>
      </c>
    </row>
    <row r="202" spans="1:3" ht="13.5">
      <c r="A202" s="259" t="s">
        <v>233</v>
      </c>
      <c r="B202" s="254">
        <v>1.2</v>
      </c>
      <c r="C202" s="254">
        <v>0.9</v>
      </c>
    </row>
    <row r="203" spans="2:3" ht="13.5">
      <c r="B203" s="254">
        <v>2</v>
      </c>
      <c r="C203" s="254">
        <v>1.1</v>
      </c>
    </row>
    <row r="204" spans="2:3" ht="13.5">
      <c r="B204" s="254">
        <v>3</v>
      </c>
      <c r="C204" s="254">
        <v>1.9</v>
      </c>
    </row>
    <row r="205" spans="1:3" ht="13.5">
      <c r="A205" s="259" t="s">
        <v>234</v>
      </c>
      <c r="B205" s="254">
        <v>3.1</v>
      </c>
      <c r="C205" s="254">
        <v>2.2</v>
      </c>
    </row>
    <row r="206" spans="1:3" ht="13.5">
      <c r="A206"/>
      <c r="B206" s="254">
        <v>2.1</v>
      </c>
      <c r="C206" s="254">
        <v>1.4</v>
      </c>
    </row>
    <row r="207" spans="1:3" ht="13.5">
      <c r="A207"/>
      <c r="B207" s="254">
        <v>1.9</v>
      </c>
      <c r="C207" s="254">
        <v>1.5</v>
      </c>
    </row>
    <row r="208" spans="1:3" ht="13.5">
      <c r="A208" s="260" t="s">
        <v>247</v>
      </c>
      <c r="B208" s="254">
        <v>0.5</v>
      </c>
      <c r="C208" s="254">
        <v>0.6</v>
      </c>
    </row>
    <row r="209" spans="1:3" ht="13.5">
      <c r="A209"/>
      <c r="B209" s="254">
        <v>0.5</v>
      </c>
      <c r="C209" s="254">
        <v>1</v>
      </c>
    </row>
    <row r="210" spans="1:3" ht="13.5">
      <c r="A210"/>
      <c r="B210" s="254">
        <v>0</v>
      </c>
      <c r="C210" s="254">
        <v>1</v>
      </c>
    </row>
    <row r="211" spans="1:3" ht="13.5">
      <c r="A211" s="259" t="s">
        <v>232</v>
      </c>
      <c r="B211" s="254">
        <v>0</v>
      </c>
      <c r="C211" s="254">
        <v>1</v>
      </c>
    </row>
    <row r="212" spans="2:3" ht="13.5">
      <c r="B212" s="254">
        <v>0.1</v>
      </c>
      <c r="C212" s="254">
        <v>1.1</v>
      </c>
    </row>
    <row r="213" spans="2:3" ht="13.5">
      <c r="B213" s="254">
        <v>0.9</v>
      </c>
      <c r="C213" s="254">
        <v>1.5</v>
      </c>
    </row>
    <row r="214" spans="1:3" ht="13.5">
      <c r="A214" s="259" t="s">
        <v>233</v>
      </c>
      <c r="B214" s="254">
        <v>2.7</v>
      </c>
      <c r="C214" s="254">
        <v>2.3</v>
      </c>
    </row>
    <row r="215" spans="2:3" ht="13.5">
      <c r="B215" s="254">
        <v>3.6</v>
      </c>
      <c r="C215" s="254">
        <v>2.7</v>
      </c>
    </row>
    <row r="216" spans="2:3" ht="13.5">
      <c r="B216" s="254">
        <v>4.1</v>
      </c>
      <c r="C216" s="254">
        <v>3</v>
      </c>
    </row>
    <row r="217" spans="1:3" ht="13.5">
      <c r="A217" s="259" t="s">
        <v>234</v>
      </c>
      <c r="B217" s="254">
        <v>3.5</v>
      </c>
      <c r="C217" s="254">
        <v>2.6</v>
      </c>
    </row>
    <row r="218" spans="1:3" ht="13.5">
      <c r="A218"/>
      <c r="B218" s="254">
        <v>3</v>
      </c>
      <c r="C218" s="254">
        <v>2.3</v>
      </c>
    </row>
    <row r="219" spans="1:3" ht="13.5">
      <c r="A219"/>
      <c r="B219" s="254">
        <v>2.3</v>
      </c>
      <c r="C219" s="254">
        <v>2</v>
      </c>
    </row>
    <row r="220" spans="1:3" ht="13.5">
      <c r="A220" s="260" t="s">
        <v>248</v>
      </c>
      <c r="B220" s="254">
        <v>1.5</v>
      </c>
      <c r="C220" s="254">
        <v>1.6</v>
      </c>
    </row>
    <row r="221" spans="1:3" ht="13.5">
      <c r="A221"/>
      <c r="B221" s="254">
        <v>0.7</v>
      </c>
      <c r="C221" s="254">
        <v>1.2</v>
      </c>
    </row>
    <row r="222" spans="1:3" ht="13.5">
      <c r="A222"/>
      <c r="B222" s="254">
        <v>0.3</v>
      </c>
      <c r="C222" s="254">
        <v>1.3</v>
      </c>
    </row>
    <row r="223" spans="1:3" ht="13.5">
      <c r="A223" s="259" t="s">
        <v>232</v>
      </c>
      <c r="B223" s="254">
        <v>0.7</v>
      </c>
      <c r="C223" s="254">
        <v>1.8</v>
      </c>
    </row>
    <row r="224" spans="2:3" ht="13.5">
      <c r="B224" s="254">
        <v>0.4</v>
      </c>
      <c r="C224" s="254">
        <v>1.3</v>
      </c>
    </row>
    <row r="225" spans="2:3" ht="13.5">
      <c r="B225" s="254">
        <v>0.5</v>
      </c>
      <c r="C225" s="254">
        <v>1.1</v>
      </c>
    </row>
    <row r="226" spans="1:3" ht="13.5">
      <c r="A226" s="259" t="s">
        <v>233</v>
      </c>
      <c r="B226" s="254">
        <v>1.4</v>
      </c>
      <c r="C226" s="254">
        <v>1</v>
      </c>
    </row>
    <row r="227" spans="2:3" ht="13.5">
      <c r="B227" s="254">
        <v>1.7</v>
      </c>
      <c r="C227" s="254">
        <v>0.8</v>
      </c>
    </row>
    <row r="228" spans="2:3" ht="13.5">
      <c r="B228" s="254">
        <v>1.7</v>
      </c>
      <c r="C228" s="254">
        <v>0.6</v>
      </c>
    </row>
    <row r="229" spans="1:3" ht="13.5">
      <c r="A229" s="259" t="s">
        <v>234</v>
      </c>
      <c r="B229" s="254">
        <v>1</v>
      </c>
      <c r="C229" s="254">
        <v>0.1</v>
      </c>
    </row>
    <row r="230" spans="1:3" ht="13.5">
      <c r="A230"/>
      <c r="B230" s="254">
        <v>0.3</v>
      </c>
      <c r="C230" s="254">
        <v>-0.4</v>
      </c>
    </row>
    <row r="231" spans="1:3" ht="13.5">
      <c r="A231"/>
      <c r="B231" s="254">
        <v>-0.1</v>
      </c>
      <c r="C231" s="254">
        <v>-0.4</v>
      </c>
    </row>
    <row r="232" spans="1:3" ht="13.5">
      <c r="A232" s="260" t="s">
        <v>249</v>
      </c>
      <c r="B232" s="254">
        <v>-0.6</v>
      </c>
      <c r="C232" s="254">
        <v>-0.5</v>
      </c>
    </row>
    <row r="233" spans="1:3" ht="13.5">
      <c r="A233"/>
      <c r="B233" s="254">
        <v>-1.2</v>
      </c>
      <c r="C233" s="254">
        <v>-0.7</v>
      </c>
    </row>
    <row r="234" spans="1:3" ht="13.5">
      <c r="A234"/>
      <c r="B234" s="254">
        <v>-1.7</v>
      </c>
      <c r="C234" s="254">
        <v>-0.7</v>
      </c>
    </row>
    <row r="235" spans="1:3" ht="13.5">
      <c r="A235" s="259" t="s">
        <v>232</v>
      </c>
      <c r="B235" s="254">
        <v>-1.9</v>
      </c>
      <c r="C235" s="254">
        <v>-0.8</v>
      </c>
    </row>
    <row r="236" spans="2:3" ht="13.5">
      <c r="B236" s="254">
        <v>-1.6</v>
      </c>
      <c r="C236" s="254">
        <v>-0.7</v>
      </c>
    </row>
    <row r="237" spans="2:3" ht="13.5">
      <c r="B237" s="254">
        <v>-1.5</v>
      </c>
      <c r="C237" s="254">
        <v>-1</v>
      </c>
    </row>
    <row r="238" spans="1:3" ht="13.5">
      <c r="A238" s="259" t="s">
        <v>233</v>
      </c>
      <c r="B238" s="254">
        <v>-1.3</v>
      </c>
      <c r="C238" s="254">
        <v>-1.7</v>
      </c>
    </row>
    <row r="239" spans="2:3" ht="13.5">
      <c r="B239" s="254">
        <v>-0.5</v>
      </c>
      <c r="C239" s="254">
        <v>-1.4</v>
      </c>
    </row>
    <row r="240" spans="2:3" ht="13.5">
      <c r="B240" s="254">
        <v>-0.6</v>
      </c>
      <c r="C240" s="254">
        <v>-1.6</v>
      </c>
    </row>
    <row r="241" spans="1:3" ht="13.5">
      <c r="A241" s="259" t="s">
        <v>234</v>
      </c>
      <c r="B241" s="254">
        <v>-0.6</v>
      </c>
      <c r="C241" s="254">
        <v>-1.4</v>
      </c>
    </row>
    <row r="242" spans="1:3" ht="13.5">
      <c r="A242"/>
      <c r="B242" s="254">
        <v>-0.6</v>
      </c>
      <c r="C242" s="254">
        <v>-1.2</v>
      </c>
    </row>
    <row r="243" spans="1:3" ht="13.5">
      <c r="A243"/>
      <c r="B243" s="254">
        <v>-1.1</v>
      </c>
      <c r="C243" s="254">
        <v>-1.4</v>
      </c>
    </row>
    <row r="244" spans="1:3" ht="13.5">
      <c r="A244" s="260" t="s">
        <v>250</v>
      </c>
      <c r="B244" s="254">
        <v>-1.2</v>
      </c>
      <c r="C244" s="254">
        <v>-1.1</v>
      </c>
    </row>
    <row r="245" spans="1:3" ht="13.5">
      <c r="A245"/>
      <c r="B245" s="254">
        <v>-1.4</v>
      </c>
      <c r="C245" s="254">
        <v>-0.9</v>
      </c>
    </row>
    <row r="246" spans="1:3" ht="13.5">
      <c r="A246"/>
      <c r="B246" s="254">
        <v>-2.4</v>
      </c>
      <c r="C246" s="254">
        <v>-1.4</v>
      </c>
    </row>
    <row r="247" spans="1:3" ht="13.5">
      <c r="A247" s="259" t="s">
        <v>232</v>
      </c>
      <c r="B247" s="254">
        <v>-3</v>
      </c>
      <c r="C247" s="254">
        <v>-2</v>
      </c>
    </row>
    <row r="248" spans="2:3" ht="13.5">
      <c r="B248" s="254">
        <v>-3.2</v>
      </c>
      <c r="C248" s="254">
        <v>-2.4</v>
      </c>
    </row>
    <row r="249" spans="2:3" ht="13.5">
      <c r="B249" s="254">
        <v>-2.1</v>
      </c>
      <c r="C249" s="254">
        <v>-1.6</v>
      </c>
    </row>
    <row r="250" spans="1:3" ht="13.5">
      <c r="A250" s="259" t="s">
        <v>233</v>
      </c>
      <c r="B250" s="254">
        <v>-2.1</v>
      </c>
      <c r="C250" s="254">
        <v>-2.5</v>
      </c>
    </row>
    <row r="251" spans="2:3" ht="13.5">
      <c r="B251" s="254">
        <v>-2.1</v>
      </c>
      <c r="C251" s="254">
        <v>-3</v>
      </c>
    </row>
    <row r="252" spans="2:3" ht="13.5">
      <c r="B252" s="254">
        <v>-2.1</v>
      </c>
      <c r="C252" s="254">
        <v>-3</v>
      </c>
    </row>
    <row r="253" spans="1:3" ht="13.5">
      <c r="A253" s="259" t="s">
        <v>234</v>
      </c>
      <c r="B253" s="254">
        <v>-2.3</v>
      </c>
      <c r="C253" s="254">
        <v>-3.1</v>
      </c>
    </row>
    <row r="254" spans="1:3" ht="13.5">
      <c r="A254"/>
      <c r="B254" s="254">
        <v>-2.2</v>
      </c>
      <c r="C254" s="254">
        <v>-2.8</v>
      </c>
    </row>
    <row r="255" spans="1:3" ht="13.5">
      <c r="A255"/>
      <c r="B255" s="254">
        <v>-2.2</v>
      </c>
      <c r="C255" s="254">
        <v>-2.4</v>
      </c>
    </row>
    <row r="256" spans="1:3" ht="13.5">
      <c r="A256" s="260" t="s">
        <v>251</v>
      </c>
      <c r="B256" s="254">
        <v>-2.5</v>
      </c>
      <c r="C256" s="254">
        <v>-2.4</v>
      </c>
    </row>
    <row r="257" spans="1:3" ht="13.5">
      <c r="A257"/>
      <c r="B257" s="254">
        <v>-2.5</v>
      </c>
      <c r="C257" s="254">
        <v>-2.1</v>
      </c>
    </row>
    <row r="258" spans="1:3" ht="13.5">
      <c r="A258"/>
      <c r="B258" s="254">
        <v>-2.1</v>
      </c>
      <c r="C258" s="254">
        <v>-1.1</v>
      </c>
    </row>
    <row r="259" spans="1:3" ht="13.5">
      <c r="A259" s="259" t="s">
        <v>232</v>
      </c>
      <c r="B259" s="254">
        <v>-2.7</v>
      </c>
      <c r="C259" s="254">
        <v>-1.7</v>
      </c>
    </row>
    <row r="260" spans="2:3" ht="13.5">
      <c r="B260" s="254">
        <v>-1.9</v>
      </c>
      <c r="C260" s="254">
        <v>-1.2</v>
      </c>
    </row>
    <row r="261" spans="2:3" ht="13.5">
      <c r="B261" s="254">
        <v>-1.6</v>
      </c>
      <c r="C261" s="254">
        <v>-1.1</v>
      </c>
    </row>
    <row r="262" spans="1:3" ht="13.5">
      <c r="A262" s="259" t="s">
        <v>233</v>
      </c>
      <c r="B262" s="254">
        <v>-0.6</v>
      </c>
      <c r="C262" s="254">
        <v>-1</v>
      </c>
    </row>
    <row r="263" spans="2:3" ht="13.5">
      <c r="B263" s="254">
        <v>-0.2</v>
      </c>
      <c r="C263" s="254">
        <v>-1.1</v>
      </c>
    </row>
    <row r="264" spans="2:3" ht="13.5">
      <c r="B264" s="254">
        <v>0.1</v>
      </c>
      <c r="C264" s="254">
        <v>-0.8</v>
      </c>
    </row>
    <row r="265" spans="1:3" ht="13.5">
      <c r="A265" s="259" t="s">
        <v>234</v>
      </c>
      <c r="B265" s="254">
        <v>0.5</v>
      </c>
      <c r="C265" s="254">
        <v>-0.3</v>
      </c>
    </row>
    <row r="266" spans="1:3" ht="13.5">
      <c r="A266"/>
      <c r="B266" s="254">
        <v>0.4</v>
      </c>
      <c r="C266" s="254">
        <v>-0.1</v>
      </c>
    </row>
    <row r="267" spans="1:3" ht="13.5">
      <c r="A267"/>
      <c r="B267" s="254">
        <v>0</v>
      </c>
      <c r="C267" s="254">
        <v>-0.2</v>
      </c>
    </row>
    <row r="268" spans="1:3" ht="13.5">
      <c r="A268" s="260" t="s">
        <v>252</v>
      </c>
      <c r="B268" s="254">
        <v>-0.3</v>
      </c>
      <c r="C268" s="254">
        <v>-0.1</v>
      </c>
    </row>
    <row r="269" spans="1:3" ht="13.5">
      <c r="A269"/>
      <c r="B269" s="254">
        <v>-0.4</v>
      </c>
      <c r="C269" s="254">
        <v>0</v>
      </c>
    </row>
    <row r="270" spans="1:3" ht="13.5">
      <c r="A270"/>
      <c r="B270" s="254">
        <v>-1</v>
      </c>
      <c r="C270" s="254">
        <v>0</v>
      </c>
    </row>
    <row r="271" spans="1:3" ht="13.5">
      <c r="A271" s="259" t="s">
        <v>232</v>
      </c>
      <c r="B271" s="254">
        <v>-0.9</v>
      </c>
      <c r="C271" s="254">
        <v>0</v>
      </c>
    </row>
    <row r="272" spans="2:3" ht="13.5">
      <c r="B272" s="254">
        <v>-0.1</v>
      </c>
      <c r="C272" s="254">
        <v>0.6</v>
      </c>
    </row>
    <row r="273" spans="2:3" ht="13.5">
      <c r="B273" s="254">
        <v>0</v>
      </c>
      <c r="C273" s="254">
        <v>0.5</v>
      </c>
    </row>
    <row r="274" spans="1:3" ht="13.5">
      <c r="A274" s="259" t="s">
        <v>233</v>
      </c>
      <c r="B274" s="254">
        <v>2.4</v>
      </c>
      <c r="C274" s="254">
        <v>2.1</v>
      </c>
    </row>
    <row r="275" spans="2:3" ht="13.5">
      <c r="B275" s="254">
        <v>3.1</v>
      </c>
      <c r="C275" s="254">
        <v>2.1</v>
      </c>
    </row>
    <row r="276" spans="2:3" ht="13.5">
      <c r="B276" s="254">
        <v>3.3</v>
      </c>
      <c r="C276" s="254">
        <v>2.5</v>
      </c>
    </row>
    <row r="277" spans="1:3" ht="13.5">
      <c r="A277" s="259" t="s">
        <v>234</v>
      </c>
      <c r="B277" s="254">
        <v>2.9</v>
      </c>
      <c r="C277" s="254">
        <v>2.1</v>
      </c>
    </row>
    <row r="278" spans="1:3" ht="13.5">
      <c r="A278"/>
      <c r="B278" s="254">
        <v>2.3</v>
      </c>
      <c r="C278" s="254">
        <v>1.8</v>
      </c>
    </row>
    <row r="279" spans="1:3" ht="13.5">
      <c r="A279"/>
      <c r="B279" s="254">
        <v>1.2</v>
      </c>
      <c r="C279" s="254">
        <v>1</v>
      </c>
    </row>
    <row r="280" spans="1:3" ht="13.5">
      <c r="A280" s="260" t="s">
        <v>253</v>
      </c>
      <c r="B280" s="254">
        <v>1.8</v>
      </c>
      <c r="C280" s="254">
        <v>2</v>
      </c>
    </row>
    <row r="281" spans="1:3" ht="13.5">
      <c r="A281"/>
      <c r="B281" s="254">
        <v>1.5</v>
      </c>
      <c r="C281" s="254">
        <v>1.9</v>
      </c>
    </row>
    <row r="282" spans="1:3" ht="13.5">
      <c r="A282"/>
      <c r="B282" s="254">
        <v>0.9</v>
      </c>
      <c r="C282" s="254">
        <v>1.9</v>
      </c>
    </row>
    <row r="283" spans="1:3" ht="13.5">
      <c r="A283" s="259" t="s">
        <v>232</v>
      </c>
      <c r="B283" s="254">
        <v>1.4</v>
      </c>
      <c r="C283" s="254">
        <v>2.1</v>
      </c>
    </row>
    <row r="284" spans="2:3" ht="13.5">
      <c r="B284" s="254">
        <v>1.1</v>
      </c>
      <c r="C284" s="254">
        <v>1.7</v>
      </c>
    </row>
    <row r="285" spans="2:3" ht="13.5">
      <c r="B285" s="254">
        <v>1.1</v>
      </c>
      <c r="C285" s="254">
        <v>1.6</v>
      </c>
    </row>
    <row r="286" spans="1:3" ht="13.5">
      <c r="A286" s="259" t="s">
        <v>233</v>
      </c>
      <c r="B286" s="254">
        <v>1.7</v>
      </c>
      <c r="C286" s="254">
        <v>1.4</v>
      </c>
    </row>
    <row r="287" spans="2:3" ht="13.5">
      <c r="B287" s="254">
        <v>2.5</v>
      </c>
      <c r="C287" s="254">
        <v>1.5</v>
      </c>
    </row>
    <row r="288" spans="2:3" ht="13.5">
      <c r="B288" s="254">
        <v>1.9</v>
      </c>
      <c r="C288" s="254">
        <v>1.1</v>
      </c>
    </row>
    <row r="289" spans="1:3" ht="13.5">
      <c r="A289" s="259" t="s">
        <v>234</v>
      </c>
      <c r="B289" s="254">
        <v>2.2</v>
      </c>
      <c r="C289" s="254">
        <v>1.4</v>
      </c>
    </row>
    <row r="290" spans="1:3" ht="13.5">
      <c r="A290"/>
      <c r="B290" s="254">
        <v>1.7</v>
      </c>
      <c r="C290" s="254">
        <v>1.3</v>
      </c>
    </row>
    <row r="291" spans="1:3" ht="13.5">
      <c r="A291"/>
      <c r="B291" s="254">
        <v>1.1</v>
      </c>
      <c r="C291" s="254">
        <v>0.9</v>
      </c>
    </row>
    <row r="292" spans="1:3" ht="13.5">
      <c r="A292" s="260" t="s">
        <v>254</v>
      </c>
      <c r="B292" s="254">
        <v>1</v>
      </c>
      <c r="C292" s="254">
        <v>1.2</v>
      </c>
    </row>
    <row r="293" spans="1:3" ht="13.5">
      <c r="A293"/>
      <c r="B293" s="254">
        <v>0.8</v>
      </c>
      <c r="C293" s="254">
        <v>1.2</v>
      </c>
    </row>
    <row r="294" spans="1:3" ht="13.5">
      <c r="A294"/>
      <c r="B294" s="254">
        <v>0.2</v>
      </c>
      <c r="C294" s="254">
        <v>1.2</v>
      </c>
    </row>
    <row r="295" spans="1:3" ht="13.5">
      <c r="A295" s="259" t="s">
        <v>232</v>
      </c>
      <c r="B295" s="254">
        <v>1.4</v>
      </c>
      <c r="C295" s="254">
        <v>2</v>
      </c>
    </row>
    <row r="296" spans="2:3" ht="13.5">
      <c r="B296" s="254">
        <v>2</v>
      </c>
      <c r="C296" s="254">
        <v>2.5</v>
      </c>
    </row>
    <row r="297" spans="2:3" ht="13.5">
      <c r="B297" s="254">
        <v>1.5</v>
      </c>
      <c r="C297" s="254">
        <v>1.9</v>
      </c>
    </row>
    <row r="298" spans="1:3" ht="13.5">
      <c r="A298" s="259" t="s">
        <v>233</v>
      </c>
      <c r="B298" s="254">
        <v>2.2</v>
      </c>
      <c r="C298" s="254">
        <v>2</v>
      </c>
    </row>
    <row r="299" spans="2:3" ht="13.5">
      <c r="B299" s="254">
        <v>3.4</v>
      </c>
      <c r="C299" s="254">
        <v>2.5</v>
      </c>
    </row>
    <row r="300" spans="2:3" ht="13.5">
      <c r="B300" s="254">
        <v>3.9</v>
      </c>
      <c r="C300" s="254">
        <v>3.3</v>
      </c>
    </row>
    <row r="301" spans="1:3" ht="13.5">
      <c r="A301" s="259" t="s">
        <v>234</v>
      </c>
      <c r="B301" s="254">
        <v>3.6</v>
      </c>
      <c r="C301" s="254">
        <v>2.8</v>
      </c>
    </row>
    <row r="302" spans="1:3" ht="13.5">
      <c r="A302"/>
      <c r="B302" s="254">
        <v>3.1</v>
      </c>
      <c r="C302" s="254">
        <v>2.7</v>
      </c>
    </row>
    <row r="303" spans="1:3" ht="13.5">
      <c r="A303"/>
      <c r="B303" s="254">
        <v>3.5</v>
      </c>
      <c r="C303" s="254">
        <v>3.3</v>
      </c>
    </row>
    <row r="304" spans="1:3" ht="13.5">
      <c r="A304" s="260" t="s">
        <v>255</v>
      </c>
      <c r="B304" s="254">
        <v>3</v>
      </c>
      <c r="C304" s="254">
        <v>3.2</v>
      </c>
    </row>
    <row r="305" spans="1:3" ht="13.5">
      <c r="A305"/>
      <c r="B305" s="254">
        <v>3.1</v>
      </c>
      <c r="C305" s="254">
        <v>3.5</v>
      </c>
    </row>
    <row r="306" spans="1:3" ht="13.5">
      <c r="A306"/>
      <c r="B306" s="254">
        <v>3</v>
      </c>
      <c r="C306" s="254">
        <v>3.9</v>
      </c>
    </row>
    <row r="307" spans="1:3" ht="13.5">
      <c r="A307" s="259" t="s">
        <v>232</v>
      </c>
      <c r="B307" s="254">
        <v>2.3</v>
      </c>
      <c r="C307" s="254">
        <v>2.8</v>
      </c>
    </row>
    <row r="308" spans="2:3" ht="13.5">
      <c r="B308" s="254">
        <v>1.9</v>
      </c>
      <c r="C308" s="254">
        <v>2.4</v>
      </c>
    </row>
    <row r="309" spans="2:3" ht="13.5">
      <c r="B309" s="254">
        <v>1.8</v>
      </c>
      <c r="C309" s="254">
        <v>2.1</v>
      </c>
    </row>
    <row r="310" spans="1:3" ht="13.5">
      <c r="A310" s="259" t="s">
        <v>233</v>
      </c>
      <c r="B310" s="254">
        <v>2.2</v>
      </c>
      <c r="C310" s="254">
        <v>2</v>
      </c>
    </row>
    <row r="311" spans="2:3" ht="13.5">
      <c r="B311" s="254">
        <v>2.6</v>
      </c>
      <c r="C311" s="254">
        <v>1.8</v>
      </c>
    </row>
    <row r="312" spans="2:3" ht="13.5">
      <c r="B312" s="254">
        <v>2</v>
      </c>
      <c r="C312" s="254">
        <v>1.4</v>
      </c>
    </row>
    <row r="313" spans="1:3" ht="13.5">
      <c r="A313" s="259" t="s">
        <v>234</v>
      </c>
      <c r="B313" s="254">
        <v>1.5</v>
      </c>
      <c r="C313" s="254">
        <v>0.8</v>
      </c>
    </row>
    <row r="314" spans="1:3" ht="13.5">
      <c r="A314"/>
      <c r="B314" s="254">
        <v>2.1</v>
      </c>
      <c r="C314" s="254">
        <v>1.7</v>
      </c>
    </row>
    <row r="315" spans="1:3" ht="13.5">
      <c r="A315"/>
      <c r="B315" s="254">
        <v>2.4</v>
      </c>
      <c r="C315" s="254">
        <v>2.2</v>
      </c>
    </row>
    <row r="316" spans="1:3" ht="13.5">
      <c r="A316" s="260" t="s">
        <v>256</v>
      </c>
      <c r="B316" s="254">
        <v>1.3</v>
      </c>
      <c r="C316" s="254">
        <v>1.5</v>
      </c>
    </row>
    <row r="317" spans="1:3" ht="13.5">
      <c r="A317"/>
      <c r="B317" s="254">
        <v>0.5</v>
      </c>
      <c r="C317" s="254">
        <v>0.9</v>
      </c>
    </row>
    <row r="318" spans="1:3" ht="13.5">
      <c r="A318"/>
      <c r="B318" s="254">
        <v>0.3</v>
      </c>
      <c r="C318" s="254">
        <v>1.1</v>
      </c>
    </row>
    <row r="319" spans="1:3" ht="13.5">
      <c r="A319" s="259" t="s">
        <v>232</v>
      </c>
      <c r="B319" s="254">
        <v>0.5</v>
      </c>
      <c r="C319" s="254">
        <v>1</v>
      </c>
    </row>
    <row r="320" spans="2:3" ht="13.5">
      <c r="B320" s="254">
        <v>0.7</v>
      </c>
      <c r="C320" s="254">
        <v>1.1</v>
      </c>
    </row>
    <row r="321" spans="2:3" ht="13.5">
      <c r="B321" s="254">
        <v>0.7</v>
      </c>
      <c r="C321" s="254">
        <v>0.9</v>
      </c>
    </row>
    <row r="322" spans="1:3" ht="13.5">
      <c r="A322" s="259" t="s">
        <v>233</v>
      </c>
      <c r="B322" s="254">
        <v>0.9</v>
      </c>
      <c r="C322" s="254">
        <v>0.7</v>
      </c>
    </row>
    <row r="323" spans="2:3" ht="13.5">
      <c r="B323" s="254">
        <v>2.3</v>
      </c>
      <c r="C323" s="254">
        <v>1.7</v>
      </c>
    </row>
    <row r="324" spans="2:3" ht="13.5">
      <c r="B324" s="254">
        <v>1</v>
      </c>
      <c r="C324" s="254">
        <v>0.5</v>
      </c>
    </row>
    <row r="325" spans="1:3" ht="13.5">
      <c r="A325" s="259" t="s">
        <v>234</v>
      </c>
      <c r="B325" s="254">
        <v>0.8</v>
      </c>
      <c r="C325" s="254">
        <v>0.1</v>
      </c>
    </row>
    <row r="326" spans="1:3" ht="13.5">
      <c r="A326"/>
      <c r="B326" s="254">
        <v>0.5</v>
      </c>
      <c r="C326" s="254">
        <v>0</v>
      </c>
    </row>
    <row r="327" spans="1:3" ht="13.5">
      <c r="A327"/>
      <c r="B327" s="254">
        <v>0.4</v>
      </c>
      <c r="C327" s="254">
        <v>0.1</v>
      </c>
    </row>
    <row r="328" spans="1:3" ht="13.5">
      <c r="A328" s="260" t="s">
        <v>257</v>
      </c>
      <c r="B328" s="254">
        <v>0</v>
      </c>
      <c r="C328" s="254">
        <v>0.3</v>
      </c>
    </row>
    <row r="329" spans="1:3" ht="13.5">
      <c r="A329"/>
      <c r="B329" s="254">
        <v>0.1</v>
      </c>
      <c r="C329" s="254">
        <v>0.5</v>
      </c>
    </row>
    <row r="330" spans="1:3" ht="13.5">
      <c r="A330"/>
      <c r="B330" s="254">
        <v>-0.2</v>
      </c>
      <c r="C330" s="254">
        <v>0.6</v>
      </c>
    </row>
    <row r="331" spans="1:3" ht="13.5">
      <c r="A331" s="259" t="s">
        <v>232</v>
      </c>
      <c r="B331" s="254">
        <v>0</v>
      </c>
      <c r="C331" s="254">
        <v>0.6</v>
      </c>
    </row>
    <row r="332" spans="2:3" ht="13.5">
      <c r="B332" s="254">
        <v>0.5</v>
      </c>
      <c r="C332" s="254">
        <v>0.9</v>
      </c>
    </row>
    <row r="333" spans="2:3" ht="13.5">
      <c r="B333" s="254">
        <v>0.7</v>
      </c>
      <c r="C333" s="254">
        <v>0.9</v>
      </c>
    </row>
    <row r="334" spans="1:3" ht="13.5">
      <c r="A334" s="259" t="s">
        <v>233</v>
      </c>
      <c r="B334" s="254">
        <v>1.3</v>
      </c>
      <c r="C334" s="254">
        <v>1.1</v>
      </c>
    </row>
    <row r="335" spans="2:3" ht="13.5">
      <c r="B335" s="254">
        <v>1.2</v>
      </c>
      <c r="C335" s="254">
        <v>0.7</v>
      </c>
    </row>
    <row r="336" spans="2:3" ht="13.5">
      <c r="B336" s="254">
        <v>1.1</v>
      </c>
      <c r="C336" s="254">
        <v>0.6</v>
      </c>
    </row>
    <row r="337" spans="1:3" ht="13.5">
      <c r="A337" s="259" t="s">
        <v>234</v>
      </c>
      <c r="B337" s="254">
        <v>1.5</v>
      </c>
      <c r="C337" s="254">
        <v>0.9</v>
      </c>
    </row>
    <row r="338" spans="1:3" ht="13.5">
      <c r="A338"/>
      <c r="B338" s="254">
        <v>1.5</v>
      </c>
      <c r="C338" s="254">
        <v>0.9</v>
      </c>
    </row>
    <row r="339" spans="1:3" ht="13.5">
      <c r="A339"/>
      <c r="B339" s="254">
        <v>1.5</v>
      </c>
      <c r="C339" s="254">
        <v>1.2</v>
      </c>
    </row>
    <row r="340" spans="1:3" ht="13.5">
      <c r="A340" s="260" t="s">
        <v>258</v>
      </c>
      <c r="B340" s="254">
        <v>0.7</v>
      </c>
      <c r="C340" s="254">
        <v>1</v>
      </c>
    </row>
    <row r="341" spans="1:3" ht="13.5">
      <c r="A341"/>
      <c r="B341" s="254">
        <v>0.7</v>
      </c>
      <c r="C341" s="254">
        <v>1.1</v>
      </c>
    </row>
    <row r="342" spans="1:3" ht="13.5">
      <c r="A342"/>
      <c r="B342" s="254">
        <v>0.6</v>
      </c>
      <c r="C342" s="254">
        <v>1.4</v>
      </c>
    </row>
    <row r="343" spans="1:3" ht="13.5">
      <c r="A343" s="259" t="s">
        <v>232</v>
      </c>
      <c r="B343" s="254">
        <v>0.4</v>
      </c>
      <c r="C343" s="254">
        <v>1.1</v>
      </c>
    </row>
    <row r="344" spans="2:3" ht="13.5">
      <c r="B344" s="254">
        <v>0.5</v>
      </c>
      <c r="C344" s="254">
        <v>0.9</v>
      </c>
    </row>
    <row r="345" spans="2:3" ht="13.5">
      <c r="B345" s="254">
        <v>1.1</v>
      </c>
      <c r="C345" s="254">
        <v>1.2</v>
      </c>
    </row>
    <row r="346" spans="1:3" ht="13.5">
      <c r="A346" s="259" t="s">
        <v>233</v>
      </c>
      <c r="B346" s="254">
        <v>1.6</v>
      </c>
      <c r="C346" s="254">
        <v>1.4</v>
      </c>
    </row>
    <row r="347" spans="2:3" ht="13.5">
      <c r="B347" s="254">
        <v>1.4</v>
      </c>
      <c r="C347" s="254">
        <v>1</v>
      </c>
    </row>
    <row r="348" spans="2:3" ht="13.5">
      <c r="B348" s="254">
        <v>1.8</v>
      </c>
      <c r="C348" s="254">
        <v>1.3</v>
      </c>
    </row>
    <row r="349" spans="1:3" ht="13.5">
      <c r="A349" s="259" t="s">
        <v>234</v>
      </c>
      <c r="B349" s="254">
        <v>2.1</v>
      </c>
      <c r="C349" s="254">
        <v>1.5</v>
      </c>
    </row>
    <row r="350" spans="1:3" ht="13.5">
      <c r="A350"/>
      <c r="B350" s="254">
        <v>2</v>
      </c>
      <c r="C350" s="254">
        <v>1.3</v>
      </c>
    </row>
    <row r="351" spans="1:3" ht="13.5">
      <c r="A351"/>
      <c r="B351" s="254">
        <v>1.8</v>
      </c>
      <c r="C351" s="254">
        <v>1.5</v>
      </c>
    </row>
    <row r="352" spans="1:3" ht="13.5">
      <c r="A352" s="260" t="s">
        <v>259</v>
      </c>
      <c r="B352" s="254">
        <v>1</v>
      </c>
      <c r="C352" s="254">
        <v>1.3</v>
      </c>
    </row>
    <row r="353" spans="1:3" ht="13.5">
      <c r="A353"/>
      <c r="B353" s="254">
        <v>1.1</v>
      </c>
      <c r="C353" s="254">
        <v>1.5</v>
      </c>
    </row>
    <row r="354" spans="1:3" ht="13.5">
      <c r="A354"/>
      <c r="B354" s="254">
        <v>0.3</v>
      </c>
      <c r="C354" s="254">
        <v>1</v>
      </c>
    </row>
    <row r="355" spans="1:3" ht="13.5">
      <c r="A355" s="259" t="s">
        <v>232</v>
      </c>
      <c r="B355" s="254">
        <v>0.2</v>
      </c>
      <c r="C355" s="254">
        <v>0.9</v>
      </c>
    </row>
    <row r="356" spans="2:3" ht="13.5">
      <c r="B356" s="254">
        <v>1</v>
      </c>
      <c r="C356" s="254">
        <v>1.4</v>
      </c>
    </row>
    <row r="357" spans="2:3" ht="13.5">
      <c r="B357" s="254">
        <v>1.6</v>
      </c>
      <c r="C357" s="254">
        <v>1.6</v>
      </c>
    </row>
    <row r="358" spans="1:3" ht="13.5">
      <c r="A358" s="259" t="s">
        <v>233</v>
      </c>
      <c r="B358" s="254">
        <v>2</v>
      </c>
      <c r="C358" s="254">
        <v>1.9</v>
      </c>
    </row>
    <row r="359" spans="2:3" ht="13.5">
      <c r="B359" s="254">
        <v>2</v>
      </c>
      <c r="C359" s="254">
        <v>1.6</v>
      </c>
    </row>
    <row r="360" spans="2:3" ht="13.5">
      <c r="B360" s="254">
        <v>3.2</v>
      </c>
      <c r="C360" s="254">
        <v>2.7</v>
      </c>
    </row>
    <row r="361" spans="1:3" ht="13.5">
      <c r="A361" s="259" t="s">
        <v>234</v>
      </c>
      <c r="B361" s="254">
        <v>2.5</v>
      </c>
      <c r="C361" s="254">
        <v>1.9</v>
      </c>
    </row>
    <row r="362" spans="1:3" ht="13.5">
      <c r="A362"/>
      <c r="B362" s="254">
        <v>2.8</v>
      </c>
      <c r="C362" s="254">
        <v>2.1</v>
      </c>
    </row>
    <row r="363" spans="1:3" ht="13.5">
      <c r="A363"/>
      <c r="B363" s="254">
        <v>1.8</v>
      </c>
      <c r="C363" s="254">
        <v>1.4</v>
      </c>
    </row>
    <row r="364" spans="1:3" ht="13.5">
      <c r="A364" s="259" t="s">
        <v>260</v>
      </c>
      <c r="B364" s="254">
        <v>1.4</v>
      </c>
      <c r="C364" s="254">
        <v>1.7</v>
      </c>
    </row>
    <row r="365" spans="1:3" ht="13.5">
      <c r="A365"/>
      <c r="B365" s="254">
        <v>1.2</v>
      </c>
      <c r="C365" s="254">
        <v>1.6</v>
      </c>
    </row>
    <row r="366" spans="1:3" ht="13.5">
      <c r="A366"/>
      <c r="B366" s="254">
        <v>1</v>
      </c>
      <c r="C366" s="254">
        <v>1.7</v>
      </c>
    </row>
    <row r="367" spans="1:3" ht="13.5">
      <c r="A367" s="259" t="s">
        <v>232</v>
      </c>
      <c r="B367" s="254">
        <v>1.4</v>
      </c>
      <c r="C367" s="254">
        <v>2.2</v>
      </c>
    </row>
    <row r="368" spans="1:3" ht="13.5">
      <c r="A368"/>
      <c r="B368" s="254">
        <v>1.5</v>
      </c>
      <c r="C368" s="254">
        <v>1.9</v>
      </c>
    </row>
    <row r="369" spans="1:3" ht="13.5">
      <c r="A369"/>
      <c r="B369" s="254">
        <v>0.8</v>
      </c>
      <c r="C369" s="254">
        <v>0.8</v>
      </c>
    </row>
    <row r="370" spans="1:3" ht="13.5">
      <c r="A370" s="259" t="s">
        <v>261</v>
      </c>
      <c r="B370" s="254">
        <v>1.3</v>
      </c>
      <c r="C370" s="254">
        <v>1.3</v>
      </c>
    </row>
    <row r="371" spans="1:3" ht="13.5">
      <c r="A371"/>
      <c r="B371" s="254">
        <v>2.2</v>
      </c>
      <c r="C371" s="254">
        <v>1.9</v>
      </c>
    </row>
    <row r="372" spans="1:3" ht="13.5">
      <c r="A372"/>
      <c r="B372" s="254">
        <v>2</v>
      </c>
      <c r="C372" s="254">
        <v>1.5</v>
      </c>
    </row>
    <row r="373" spans="1:3" ht="13.5">
      <c r="A373" s="259" t="s">
        <v>234</v>
      </c>
      <c r="B373" s="254">
        <v>1.8</v>
      </c>
      <c r="C373" s="254">
        <v>1.2</v>
      </c>
    </row>
    <row r="374" spans="1:3" ht="13.5">
      <c r="A374"/>
      <c r="B374" s="254">
        <v>2.3</v>
      </c>
      <c r="C374" s="254">
        <v>1.6</v>
      </c>
    </row>
    <row r="375" spans="1:3" ht="13.5">
      <c r="A375"/>
      <c r="B375" s="254">
        <v>1.8</v>
      </c>
      <c r="C375" s="254">
        <v>1.5</v>
      </c>
    </row>
    <row r="376" spans="1:3" ht="13.5">
      <c r="A376" s="260" t="s">
        <v>262</v>
      </c>
      <c r="B376" s="254">
        <v>0.9</v>
      </c>
      <c r="C376" s="254">
        <v>1.2</v>
      </c>
    </row>
    <row r="377" spans="1:3" ht="13.5">
      <c r="A377"/>
      <c r="B377" s="254">
        <v>0.5</v>
      </c>
      <c r="C377" s="254">
        <v>0.9</v>
      </c>
    </row>
    <row r="378" spans="1:3" ht="13.5">
      <c r="A378"/>
      <c r="B378" s="254">
        <v>0.2</v>
      </c>
      <c r="C378" s="254">
        <v>0.9</v>
      </c>
    </row>
    <row r="379" spans="1:3" ht="13.5">
      <c r="A379" s="259" t="s">
        <v>232</v>
      </c>
      <c r="B379" s="254">
        <v>0.1</v>
      </c>
      <c r="C379" s="254">
        <v>0.9</v>
      </c>
    </row>
    <row r="380" spans="1:3" ht="13.5">
      <c r="A380"/>
      <c r="B380" s="254">
        <v>0</v>
      </c>
      <c r="C380" s="254">
        <v>0.4</v>
      </c>
    </row>
    <row r="381" spans="1:3" ht="13.5">
      <c r="A381"/>
      <c r="B381" s="254">
        <v>0.7</v>
      </c>
      <c r="C381" s="254">
        <v>0.7</v>
      </c>
    </row>
    <row r="382" spans="1:3" ht="13.5">
      <c r="A382" s="259" t="s">
        <v>233</v>
      </c>
      <c r="B382" s="254">
        <v>0.5</v>
      </c>
      <c r="C382" s="254">
        <v>0.6</v>
      </c>
    </row>
    <row r="383" spans="1:3" ht="13.5">
      <c r="A383"/>
      <c r="B383" s="254">
        <v>0.7</v>
      </c>
      <c r="C383" s="254">
        <v>0.3</v>
      </c>
    </row>
    <row r="384" spans="1:3" ht="13.5">
      <c r="A384"/>
      <c r="B384" s="254">
        <v>0.9</v>
      </c>
      <c r="C384" s="254">
        <v>0.3</v>
      </c>
    </row>
    <row r="385" spans="1:3" ht="13.5">
      <c r="A385" s="259" t="s">
        <v>234</v>
      </c>
      <c r="B385" s="254">
        <v>1</v>
      </c>
      <c r="C385" s="254">
        <v>0.4</v>
      </c>
    </row>
    <row r="386" spans="1:3" ht="13.5">
      <c r="A386"/>
      <c r="B386" s="254">
        <v>0.8</v>
      </c>
      <c r="C386" s="254">
        <v>0.1</v>
      </c>
    </row>
    <row r="387" spans="1:3" ht="13.5">
      <c r="A387"/>
      <c r="B387" s="254">
        <v>0.2</v>
      </c>
      <c r="C387" s="254">
        <v>-0.2</v>
      </c>
    </row>
    <row r="388" spans="1:3" ht="13.5">
      <c r="A388" s="260" t="s">
        <v>263</v>
      </c>
      <c r="B388" s="254">
        <v>0.3</v>
      </c>
      <c r="C388" s="254">
        <v>0.6</v>
      </c>
    </row>
    <row r="389" spans="1:3" ht="13.5">
      <c r="A389"/>
      <c r="B389" s="254">
        <v>0.3</v>
      </c>
      <c r="C389" s="254">
        <v>0.7</v>
      </c>
    </row>
    <row r="390" spans="1:3" ht="13.5">
      <c r="A390"/>
      <c r="B390" s="254">
        <v>0.2</v>
      </c>
      <c r="C390" s="254">
        <v>0.9</v>
      </c>
    </row>
    <row r="391" spans="1:3" ht="13.5">
      <c r="A391" s="259" t="s">
        <v>232</v>
      </c>
      <c r="B391" s="254">
        <v>-0.5</v>
      </c>
      <c r="C391" s="254">
        <v>0.3</v>
      </c>
    </row>
    <row r="392" spans="2:3" ht="13.5">
      <c r="B392" s="254">
        <v>0</v>
      </c>
      <c r="C392" s="254">
        <v>0.4</v>
      </c>
    </row>
    <row r="393" spans="2:3" ht="13.5">
      <c r="B393" s="254">
        <v>0.4</v>
      </c>
      <c r="C393" s="254">
        <v>0.3</v>
      </c>
    </row>
    <row r="394" spans="1:3" ht="13.5">
      <c r="A394" s="259" t="s">
        <v>233</v>
      </c>
      <c r="B394" s="254">
        <v>-0.1</v>
      </c>
      <c r="C394" s="254">
        <v>0.1</v>
      </c>
    </row>
    <row r="395" spans="2:3" ht="13.5">
      <c r="B395" s="254">
        <v>0.8</v>
      </c>
      <c r="C395" s="254">
        <v>0.4</v>
      </c>
    </row>
    <row r="396" spans="2:3" ht="13.5">
      <c r="B396" s="254">
        <v>1.3</v>
      </c>
      <c r="C396" s="254">
        <v>0.7</v>
      </c>
    </row>
    <row r="397" spans="1:3" ht="13.5">
      <c r="A397" s="259" t="s">
        <v>234</v>
      </c>
      <c r="B397" s="254">
        <v>1.3</v>
      </c>
      <c r="C397" s="254">
        <v>0.7</v>
      </c>
    </row>
    <row r="398" spans="2:3" ht="13.5">
      <c r="B398" s="254">
        <v>1.2</v>
      </c>
      <c r="C398" s="254">
        <v>0.5</v>
      </c>
    </row>
    <row r="399" spans="2:3" ht="13.5">
      <c r="B399" s="254">
        <v>2.2</v>
      </c>
      <c r="C399" s="254">
        <v>1.8</v>
      </c>
    </row>
    <row r="400" spans="1:3" ht="13.5">
      <c r="A400" s="260" t="s">
        <v>265</v>
      </c>
      <c r="B400" s="254">
        <v>1.7</v>
      </c>
      <c r="C400" s="254">
        <v>1.8</v>
      </c>
    </row>
    <row r="401" spans="1:3" ht="13.5">
      <c r="A401"/>
      <c r="B401" s="254">
        <v>1.3</v>
      </c>
      <c r="C401" s="254">
        <v>1.7</v>
      </c>
    </row>
    <row r="402" spans="1:3" ht="13.5">
      <c r="A402"/>
      <c r="B402" s="254">
        <v>1</v>
      </c>
      <c r="C402" s="254">
        <v>1.7</v>
      </c>
    </row>
    <row r="403" spans="1:3" ht="13.5">
      <c r="A403" s="259" t="s">
        <v>232</v>
      </c>
      <c r="B403" s="254">
        <v>1.9</v>
      </c>
      <c r="C403" s="254">
        <v>2.4</v>
      </c>
    </row>
    <row r="404" spans="2:3" ht="13.5">
      <c r="B404" s="254">
        <v>1.4</v>
      </c>
      <c r="C404" s="254">
        <v>1.9</v>
      </c>
    </row>
    <row r="405" spans="2:3" ht="13.5">
      <c r="B405" s="254">
        <v>1.2</v>
      </c>
      <c r="C405" s="254">
        <v>1.2</v>
      </c>
    </row>
    <row r="406" spans="1:3" ht="13.5">
      <c r="A406" s="259" t="s">
        <v>233</v>
      </c>
      <c r="B406" s="254">
        <v>1.6</v>
      </c>
      <c r="C406" s="254">
        <v>1.9</v>
      </c>
    </row>
    <row r="407" spans="2:3" ht="13.5">
      <c r="B407" s="254">
        <v>2.2</v>
      </c>
      <c r="C407" s="254">
        <v>1.9</v>
      </c>
    </row>
    <row r="408" spans="2:3" ht="13.5">
      <c r="B408" s="254">
        <v>2.5</v>
      </c>
      <c r="C408" s="254">
        <v>2</v>
      </c>
    </row>
    <row r="409" spans="1:3" ht="13.5">
      <c r="A409" s="259" t="s">
        <v>234</v>
      </c>
      <c r="B409" s="254">
        <v>1.9</v>
      </c>
      <c r="C409" s="254">
        <v>1.5</v>
      </c>
    </row>
    <row r="410" spans="2:3" ht="13.5">
      <c r="B410" s="254">
        <v>1.7</v>
      </c>
      <c r="C410" s="254">
        <v>1.3</v>
      </c>
    </row>
    <row r="411" spans="2:3" ht="13.5" hidden="1">
      <c r="B411" s="254">
        <v>0</v>
      </c>
      <c r="C411" s="254">
        <v>0</v>
      </c>
    </row>
    <row r="412" spans="1:3" ht="13.5" hidden="1">
      <c r="A412" s="260" t="s">
        <v>266</v>
      </c>
      <c r="B412" s="254">
        <v>0</v>
      </c>
      <c r="C412" s="254">
        <v>0</v>
      </c>
    </row>
    <row r="413" spans="1:3" ht="13.5" hidden="1">
      <c r="A413"/>
      <c r="B413" s="254">
        <v>0</v>
      </c>
      <c r="C413" s="254">
        <v>0</v>
      </c>
    </row>
    <row r="414" spans="1:3" ht="13.5" hidden="1">
      <c r="A414"/>
      <c r="B414" s="254">
        <v>0</v>
      </c>
      <c r="C414" s="254">
        <v>0</v>
      </c>
    </row>
    <row r="415" spans="1:3" ht="13.5" hidden="1">
      <c r="A415" s="259" t="s">
        <v>232</v>
      </c>
      <c r="B415" s="254">
        <v>0</v>
      </c>
      <c r="C415" s="254">
        <v>0</v>
      </c>
    </row>
    <row r="416" spans="2:3" ht="13.5" hidden="1">
      <c r="B416" s="254">
        <v>0</v>
      </c>
      <c r="C416" s="254">
        <v>0</v>
      </c>
    </row>
    <row r="417" spans="2:3" ht="13.5" hidden="1">
      <c r="B417" s="254">
        <v>0</v>
      </c>
      <c r="C417" s="254">
        <v>0</v>
      </c>
    </row>
    <row r="418" spans="1:3" ht="13.5" hidden="1">
      <c r="A418" s="259" t="s">
        <v>233</v>
      </c>
      <c r="B418" s="254">
        <v>0</v>
      </c>
      <c r="C418" s="254">
        <v>0</v>
      </c>
    </row>
    <row r="419" spans="2:3" ht="13.5" hidden="1">
      <c r="B419" s="254">
        <v>0</v>
      </c>
      <c r="C419" s="254">
        <v>0</v>
      </c>
    </row>
    <row r="420" spans="2:3" ht="13.5" hidden="1">
      <c r="B420" s="254">
        <v>0</v>
      </c>
      <c r="C420" s="254">
        <v>0</v>
      </c>
    </row>
    <row r="421" spans="1:3" ht="13.5" hidden="1">
      <c r="A421" s="259" t="s">
        <v>234</v>
      </c>
      <c r="B421" s="254">
        <v>0</v>
      </c>
      <c r="C421" s="254">
        <v>0</v>
      </c>
    </row>
    <row r="422" spans="2:3" ht="13.5" hidden="1">
      <c r="B422" s="254">
        <v>0</v>
      </c>
      <c r="C422" s="254">
        <v>0</v>
      </c>
    </row>
    <row r="423" spans="2:3" ht="13.5" hidden="1">
      <c r="B423" s="254">
        <v>0</v>
      </c>
      <c r="C423" s="254">
        <v>0</v>
      </c>
    </row>
    <row r="424" spans="1:3" ht="13.5" hidden="1">
      <c r="A424" s="260" t="s">
        <v>235</v>
      </c>
      <c r="B424" s="254">
        <v>0</v>
      </c>
      <c r="C424" s="254">
        <v>0</v>
      </c>
    </row>
    <row r="425" spans="1:3" ht="13.5" hidden="1">
      <c r="A425"/>
      <c r="B425" s="254">
        <v>0</v>
      </c>
      <c r="C425" s="254">
        <v>0</v>
      </c>
    </row>
    <row r="426" spans="1:3" ht="13.5" hidden="1">
      <c r="A426"/>
      <c r="B426" s="254">
        <v>0</v>
      </c>
      <c r="C426" s="254">
        <v>0</v>
      </c>
    </row>
    <row r="427" spans="1:3" ht="13.5" hidden="1">
      <c r="A427" s="259" t="s">
        <v>232</v>
      </c>
      <c r="B427" s="254">
        <v>0</v>
      </c>
      <c r="C427" s="254">
        <v>0</v>
      </c>
    </row>
    <row r="428" spans="2:3" ht="13.5" hidden="1">
      <c r="B428" s="254">
        <v>0</v>
      </c>
      <c r="C428" s="254">
        <v>0</v>
      </c>
    </row>
    <row r="429" spans="2:3" ht="13.5" hidden="1">
      <c r="B429" s="254">
        <v>0</v>
      </c>
      <c r="C429" s="254">
        <v>0</v>
      </c>
    </row>
    <row r="430" spans="1:3" ht="13.5" hidden="1">
      <c r="A430" s="259" t="s">
        <v>233</v>
      </c>
      <c r="B430" s="254">
        <v>0</v>
      </c>
      <c r="C430" s="254">
        <v>0</v>
      </c>
    </row>
    <row r="431" spans="2:3" ht="13.5" hidden="1">
      <c r="B431" s="254">
        <v>0</v>
      </c>
      <c r="C431" s="254">
        <v>0</v>
      </c>
    </row>
    <row r="432" spans="2:3" ht="13.5" hidden="1">
      <c r="B432" s="254">
        <v>0</v>
      </c>
      <c r="C432" s="254">
        <v>0</v>
      </c>
    </row>
    <row r="433" spans="1:3" ht="13.5" hidden="1">
      <c r="A433" s="259" t="s">
        <v>234</v>
      </c>
      <c r="B433" s="254">
        <v>0</v>
      </c>
      <c r="C433" s="254">
        <v>0</v>
      </c>
    </row>
    <row r="434" spans="2:3" ht="13.5" hidden="1">
      <c r="B434" s="254">
        <v>0</v>
      </c>
      <c r="C434" s="254">
        <v>0</v>
      </c>
    </row>
    <row r="435" spans="2:3" ht="13.5" hidden="1">
      <c r="B435" s="254">
        <v>0</v>
      </c>
      <c r="C435" s="254">
        <v>0</v>
      </c>
    </row>
    <row r="436" spans="1:3" ht="13.5" hidden="1">
      <c r="A436" s="260" t="s">
        <v>236</v>
      </c>
      <c r="B436" s="254">
        <v>0</v>
      </c>
      <c r="C436" s="254">
        <v>0</v>
      </c>
    </row>
    <row r="437" spans="1:3" ht="13.5" hidden="1">
      <c r="A437"/>
      <c r="B437" s="254">
        <v>0</v>
      </c>
      <c r="C437" s="254">
        <v>0</v>
      </c>
    </row>
    <row r="438" spans="1:3" ht="13.5" hidden="1">
      <c r="A438"/>
      <c r="B438" s="254">
        <v>0</v>
      </c>
      <c r="C438" s="254">
        <v>0</v>
      </c>
    </row>
    <row r="439" spans="1:3" ht="13.5" hidden="1">
      <c r="A439" s="259" t="s">
        <v>232</v>
      </c>
      <c r="B439" s="254">
        <v>0</v>
      </c>
      <c r="C439" s="254">
        <v>0</v>
      </c>
    </row>
    <row r="440" spans="2:3" ht="13.5" hidden="1">
      <c r="B440" s="254">
        <v>0</v>
      </c>
      <c r="C440" s="254">
        <v>0</v>
      </c>
    </row>
    <row r="441" spans="2:3" ht="13.5" hidden="1">
      <c r="B441" s="254">
        <v>0</v>
      </c>
      <c r="C441" s="254">
        <v>0</v>
      </c>
    </row>
    <row r="442" spans="1:3" ht="13.5" hidden="1">
      <c r="A442" s="259" t="s">
        <v>233</v>
      </c>
      <c r="B442" s="254">
        <v>0</v>
      </c>
      <c r="C442" s="254">
        <v>0</v>
      </c>
    </row>
    <row r="443" spans="2:3" ht="13.5" hidden="1">
      <c r="B443" s="254">
        <v>0</v>
      </c>
      <c r="C443" s="254">
        <v>0</v>
      </c>
    </row>
    <row r="444" spans="2:3" ht="13.5" hidden="1">
      <c r="B444" s="254">
        <v>0</v>
      </c>
      <c r="C444" s="254">
        <v>0</v>
      </c>
    </row>
    <row r="445" spans="1:3" ht="13.5" hidden="1">
      <c r="A445" s="259" t="s">
        <v>234</v>
      </c>
      <c r="B445" s="254">
        <v>0</v>
      </c>
      <c r="C445" s="254">
        <v>0</v>
      </c>
    </row>
    <row r="446" spans="2:3" ht="13.5" hidden="1">
      <c r="B446" s="254">
        <v>0</v>
      </c>
      <c r="C446" s="254">
        <v>0</v>
      </c>
    </row>
    <row r="447" spans="2:3" ht="13.5" hidden="1">
      <c r="B447" s="254">
        <v>0</v>
      </c>
      <c r="C447" s="254">
        <v>0</v>
      </c>
    </row>
    <row r="448" spans="1:3" ht="13.5" hidden="1">
      <c r="A448" s="260" t="s">
        <v>237</v>
      </c>
      <c r="B448" s="254">
        <v>0</v>
      </c>
      <c r="C448" s="254">
        <v>0</v>
      </c>
    </row>
    <row r="449" spans="1:3" ht="13.5" hidden="1">
      <c r="A449"/>
      <c r="B449" s="254">
        <v>0</v>
      </c>
      <c r="C449" s="254">
        <v>0</v>
      </c>
    </row>
    <row r="450" spans="1:3" ht="13.5" hidden="1">
      <c r="A450"/>
      <c r="B450" s="254">
        <v>0</v>
      </c>
      <c r="C450" s="254">
        <v>0</v>
      </c>
    </row>
    <row r="451" spans="1:3" ht="13.5" hidden="1">
      <c r="A451" s="259" t="s">
        <v>232</v>
      </c>
      <c r="B451" s="254">
        <v>0</v>
      </c>
      <c r="C451" s="254">
        <v>0</v>
      </c>
    </row>
    <row r="452" spans="2:3" ht="13.5" hidden="1">
      <c r="B452" s="254">
        <v>0</v>
      </c>
      <c r="C452" s="254">
        <v>0</v>
      </c>
    </row>
    <row r="453" spans="2:3" ht="13.5" hidden="1">
      <c r="B453" s="254">
        <v>0</v>
      </c>
      <c r="C453" s="254">
        <v>0</v>
      </c>
    </row>
    <row r="454" spans="1:3" ht="13.5" hidden="1">
      <c r="A454" s="259" t="s">
        <v>233</v>
      </c>
      <c r="B454" s="254">
        <v>0</v>
      </c>
      <c r="C454" s="254">
        <v>0</v>
      </c>
    </row>
    <row r="455" spans="2:3" ht="13.5" hidden="1">
      <c r="B455" s="254">
        <v>0</v>
      </c>
      <c r="C455" s="254">
        <v>0</v>
      </c>
    </row>
    <row r="456" spans="2:3" ht="13.5" hidden="1">
      <c r="B456" s="254">
        <v>0</v>
      </c>
      <c r="C456" s="254">
        <v>0</v>
      </c>
    </row>
    <row r="457" spans="1:3" ht="13.5" hidden="1">
      <c r="A457" s="259" t="s">
        <v>234</v>
      </c>
      <c r="B457" s="254">
        <v>0</v>
      </c>
      <c r="C457" s="254">
        <v>0</v>
      </c>
    </row>
    <row r="458" spans="2:3" ht="13.5" hidden="1">
      <c r="B458" s="254">
        <v>0</v>
      </c>
      <c r="C458" s="254">
        <v>0</v>
      </c>
    </row>
    <row r="459" spans="2:3" ht="13.5" hidden="1">
      <c r="B459" s="254">
        <v>0</v>
      </c>
      <c r="C459" s="254">
        <v>0</v>
      </c>
    </row>
    <row r="460" spans="1:3" ht="13.5" hidden="1">
      <c r="A460" s="260" t="s">
        <v>238</v>
      </c>
      <c r="B460" s="254">
        <v>0</v>
      </c>
      <c r="C460" s="254">
        <v>0</v>
      </c>
    </row>
    <row r="461" spans="1:3" ht="13.5" hidden="1">
      <c r="A461"/>
      <c r="B461" s="254">
        <v>0</v>
      </c>
      <c r="C461" s="254">
        <v>0</v>
      </c>
    </row>
    <row r="462" spans="1:3" ht="13.5" hidden="1">
      <c r="A462"/>
      <c r="B462" s="254">
        <v>0</v>
      </c>
      <c r="C462" s="254">
        <v>0</v>
      </c>
    </row>
    <row r="463" spans="1:3" ht="13.5" hidden="1">
      <c r="A463" s="259" t="s">
        <v>232</v>
      </c>
      <c r="B463" s="254">
        <v>0</v>
      </c>
      <c r="C463" s="254">
        <v>0</v>
      </c>
    </row>
    <row r="464" spans="2:3" ht="13.5" hidden="1">
      <c r="B464" s="254">
        <v>0</v>
      </c>
      <c r="C464" s="254">
        <v>0</v>
      </c>
    </row>
    <row r="465" spans="2:3" ht="13.5" hidden="1">
      <c r="B465" s="254">
        <v>0</v>
      </c>
      <c r="C465" s="254">
        <v>0</v>
      </c>
    </row>
    <row r="466" spans="1:3" ht="13.5" hidden="1">
      <c r="A466" s="259" t="s">
        <v>233</v>
      </c>
      <c r="B466" s="254">
        <v>0</v>
      </c>
      <c r="C466" s="254">
        <v>0</v>
      </c>
    </row>
    <row r="467" spans="2:3" ht="13.5" hidden="1">
      <c r="B467" s="254">
        <v>0</v>
      </c>
      <c r="C467" s="254">
        <v>0</v>
      </c>
    </row>
    <row r="468" spans="2:3" ht="13.5" hidden="1">
      <c r="B468" s="254">
        <v>0</v>
      </c>
      <c r="C468" s="254">
        <v>0</v>
      </c>
    </row>
    <row r="469" spans="1:3" ht="13.5" hidden="1">
      <c r="A469" s="259" t="s">
        <v>234</v>
      </c>
      <c r="B469" s="254">
        <v>0</v>
      </c>
      <c r="C469" s="254">
        <v>0</v>
      </c>
    </row>
    <row r="470" spans="2:3" ht="13.5" hidden="1">
      <c r="B470" s="254">
        <v>0</v>
      </c>
      <c r="C470" s="254">
        <v>0</v>
      </c>
    </row>
    <row r="471" spans="2:3" ht="13.5" hidden="1">
      <c r="B471" s="254">
        <v>0</v>
      </c>
      <c r="C471" s="254">
        <v>0</v>
      </c>
    </row>
    <row r="472" spans="1:3" ht="13.5" hidden="1">
      <c r="A472" s="260" t="s">
        <v>239</v>
      </c>
      <c r="B472" s="254">
        <v>0</v>
      </c>
      <c r="C472" s="254">
        <v>0</v>
      </c>
    </row>
    <row r="473" spans="1:3" ht="13.5" hidden="1">
      <c r="A473"/>
      <c r="B473" s="254">
        <v>0</v>
      </c>
      <c r="C473" s="254">
        <v>0</v>
      </c>
    </row>
    <row r="474" spans="1:3" ht="13.5" hidden="1">
      <c r="A474"/>
      <c r="B474" s="254">
        <v>0</v>
      </c>
      <c r="C474" s="254">
        <v>0</v>
      </c>
    </row>
    <row r="475" spans="1:3" ht="13.5" hidden="1">
      <c r="A475" s="259" t="s">
        <v>232</v>
      </c>
      <c r="B475" s="254">
        <v>0</v>
      </c>
      <c r="C475" s="254">
        <v>0</v>
      </c>
    </row>
    <row r="476" spans="2:3" ht="13.5" hidden="1">
      <c r="B476" s="254">
        <v>0</v>
      </c>
      <c r="C476" s="254">
        <v>0</v>
      </c>
    </row>
    <row r="477" spans="2:3" ht="13.5" hidden="1">
      <c r="B477" s="254">
        <v>0</v>
      </c>
      <c r="C477" s="254">
        <v>0</v>
      </c>
    </row>
    <row r="478" spans="1:3" ht="13.5" hidden="1">
      <c r="A478" s="259" t="s">
        <v>233</v>
      </c>
      <c r="B478" s="254">
        <v>0</v>
      </c>
      <c r="C478" s="254">
        <v>0</v>
      </c>
    </row>
    <row r="479" spans="2:3" ht="13.5" hidden="1">
      <c r="B479" s="254">
        <v>0</v>
      </c>
      <c r="C479" s="254">
        <v>0</v>
      </c>
    </row>
    <row r="480" spans="2:3" ht="13.5" hidden="1">
      <c r="B480" s="254">
        <v>0</v>
      </c>
      <c r="C480" s="254">
        <v>0</v>
      </c>
    </row>
    <row r="481" spans="1:3" ht="13.5" hidden="1">
      <c r="A481" s="259" t="s">
        <v>234</v>
      </c>
      <c r="B481" s="254">
        <v>0</v>
      </c>
      <c r="C481" s="254">
        <v>0</v>
      </c>
    </row>
    <row r="482" spans="2:3" ht="13.5" hidden="1">
      <c r="B482" s="254">
        <v>0</v>
      </c>
      <c r="C482" s="254">
        <v>0</v>
      </c>
    </row>
    <row r="483" spans="2:3" ht="13.5" hidden="1">
      <c r="B483" s="254">
        <v>0</v>
      </c>
      <c r="C483" s="254">
        <v>0</v>
      </c>
    </row>
    <row r="484" spans="1:3" ht="13.5" hidden="1">
      <c r="A484" s="260" t="s">
        <v>240</v>
      </c>
      <c r="B484" s="254">
        <v>0</v>
      </c>
      <c r="C484" s="254">
        <v>0</v>
      </c>
    </row>
    <row r="485" spans="1:3" ht="13.5" hidden="1">
      <c r="A485"/>
      <c r="B485" s="254">
        <v>0</v>
      </c>
      <c r="C485" s="254">
        <v>0</v>
      </c>
    </row>
    <row r="486" spans="1:3" ht="13.5" hidden="1">
      <c r="A486"/>
      <c r="B486" s="254">
        <v>0</v>
      </c>
      <c r="C486" s="254">
        <v>0</v>
      </c>
    </row>
    <row r="487" spans="1:3" ht="13.5" hidden="1">
      <c r="A487" s="259" t="s">
        <v>232</v>
      </c>
      <c r="B487" s="254">
        <v>0</v>
      </c>
      <c r="C487" s="254">
        <v>0</v>
      </c>
    </row>
    <row r="488" spans="2:3" ht="13.5" hidden="1">
      <c r="B488" s="254">
        <v>0</v>
      </c>
      <c r="C488" s="254">
        <v>0</v>
      </c>
    </row>
    <row r="489" spans="2:3" ht="13.5" hidden="1">
      <c r="B489" s="254">
        <v>0</v>
      </c>
      <c r="C489" s="254">
        <v>0</v>
      </c>
    </row>
    <row r="490" spans="1:3" ht="13.5" hidden="1">
      <c r="A490" s="259" t="s">
        <v>233</v>
      </c>
      <c r="B490" s="254">
        <v>0</v>
      </c>
      <c r="C490" s="254">
        <v>0</v>
      </c>
    </row>
    <row r="491" spans="2:3" ht="13.5" hidden="1">
      <c r="B491" s="254">
        <v>0</v>
      </c>
      <c r="C491" s="254">
        <v>0</v>
      </c>
    </row>
    <row r="492" spans="2:3" ht="13.5" hidden="1">
      <c r="B492" s="254">
        <v>0</v>
      </c>
      <c r="C492" s="254">
        <v>0</v>
      </c>
    </row>
    <row r="493" spans="1:3" ht="13.5" hidden="1">
      <c r="A493" s="259" t="s">
        <v>234</v>
      </c>
      <c r="B493" s="254">
        <v>0</v>
      </c>
      <c r="C493" s="254">
        <v>0</v>
      </c>
    </row>
    <row r="494" spans="2:3" ht="13.5" hidden="1">
      <c r="B494" s="254">
        <v>0</v>
      </c>
      <c r="C494" s="254">
        <v>0</v>
      </c>
    </row>
    <row r="495" spans="2:3" ht="13.5" hidden="1">
      <c r="B495" s="254">
        <v>0</v>
      </c>
      <c r="C495" s="254">
        <v>0</v>
      </c>
    </row>
    <row r="496" spans="1:3" ht="13.5" hidden="1">
      <c r="A496" s="260" t="s">
        <v>241</v>
      </c>
      <c r="B496" s="254">
        <v>0</v>
      </c>
      <c r="C496" s="254">
        <v>0</v>
      </c>
    </row>
    <row r="497" spans="1:3" ht="13.5" hidden="1">
      <c r="A497"/>
      <c r="B497" s="254">
        <v>0</v>
      </c>
      <c r="C497" s="254">
        <v>0</v>
      </c>
    </row>
    <row r="498" spans="1:3" ht="13.5" hidden="1">
      <c r="A498"/>
      <c r="B498" s="254">
        <v>0</v>
      </c>
      <c r="C498" s="254">
        <v>0</v>
      </c>
    </row>
    <row r="499" spans="1:3" ht="13.5" hidden="1">
      <c r="A499" s="259" t="s">
        <v>232</v>
      </c>
      <c r="B499" s="254">
        <v>0</v>
      </c>
      <c r="C499" s="254">
        <v>0</v>
      </c>
    </row>
    <row r="500" spans="2:3" ht="13.5" hidden="1">
      <c r="B500" s="254">
        <v>0</v>
      </c>
      <c r="C500" s="254">
        <v>0</v>
      </c>
    </row>
    <row r="501" spans="2:3" ht="13.5" hidden="1">
      <c r="B501" s="254">
        <v>0</v>
      </c>
      <c r="C501" s="254">
        <v>0</v>
      </c>
    </row>
    <row r="502" spans="1:3" ht="13.5" hidden="1">
      <c r="A502" s="259" t="s">
        <v>233</v>
      </c>
      <c r="B502" s="254">
        <v>0</v>
      </c>
      <c r="C502" s="254">
        <v>0</v>
      </c>
    </row>
    <row r="503" spans="2:3" ht="13.5" hidden="1">
      <c r="B503" s="254">
        <v>0</v>
      </c>
      <c r="C503" s="254">
        <v>0</v>
      </c>
    </row>
    <row r="504" spans="2:3" ht="13.5" hidden="1">
      <c r="B504" s="254">
        <v>0</v>
      </c>
      <c r="C504" s="254">
        <v>0</v>
      </c>
    </row>
    <row r="505" spans="1:3" ht="13.5" hidden="1">
      <c r="A505" s="259" t="s">
        <v>234</v>
      </c>
      <c r="B505" s="254">
        <v>0</v>
      </c>
      <c r="C505" s="254">
        <v>0</v>
      </c>
    </row>
    <row r="506" spans="2:3" ht="13.5" hidden="1">
      <c r="B506" s="254">
        <v>0</v>
      </c>
      <c r="C506" s="254">
        <v>0</v>
      </c>
    </row>
    <row r="507" spans="2:3" ht="13.5" hidden="1">
      <c r="B507" s="254">
        <v>0</v>
      </c>
      <c r="C507" s="254">
        <v>0</v>
      </c>
    </row>
    <row r="508" spans="1:3" ht="13.5" hidden="1">
      <c r="A508" s="260" t="s">
        <v>242</v>
      </c>
      <c r="B508" s="254">
        <v>0</v>
      </c>
      <c r="C508" s="254">
        <v>0</v>
      </c>
    </row>
    <row r="509" spans="1:3" ht="13.5" hidden="1">
      <c r="A509"/>
      <c r="B509" s="254">
        <v>0</v>
      </c>
      <c r="C509" s="254">
        <v>0</v>
      </c>
    </row>
    <row r="510" spans="1:3" ht="13.5" hidden="1">
      <c r="A510"/>
      <c r="B510" s="254">
        <v>0</v>
      </c>
      <c r="C510" s="254">
        <v>0</v>
      </c>
    </row>
    <row r="511" spans="1:3" ht="13.5" hidden="1">
      <c r="A511" s="259" t="s">
        <v>232</v>
      </c>
      <c r="B511" s="254">
        <v>0</v>
      </c>
      <c r="C511" s="254">
        <v>0</v>
      </c>
    </row>
    <row r="512" spans="2:3" ht="13.5" hidden="1">
      <c r="B512" s="254">
        <v>0</v>
      </c>
      <c r="C512" s="254">
        <v>0</v>
      </c>
    </row>
    <row r="513" spans="2:3" ht="13.5" hidden="1">
      <c r="B513" s="254">
        <v>0</v>
      </c>
      <c r="C513" s="254">
        <v>0</v>
      </c>
    </row>
    <row r="514" spans="1:3" ht="13.5" hidden="1">
      <c r="A514" s="259" t="s">
        <v>233</v>
      </c>
      <c r="B514" s="254">
        <v>0</v>
      </c>
      <c r="C514" s="254">
        <v>0</v>
      </c>
    </row>
    <row r="515" spans="2:3" ht="13.5" hidden="1">
      <c r="B515" s="254">
        <v>0</v>
      </c>
      <c r="C515" s="254">
        <v>0</v>
      </c>
    </row>
    <row r="516" spans="2:3" ht="13.5" hidden="1">
      <c r="B516" s="254">
        <v>0</v>
      </c>
      <c r="C516" s="254">
        <v>0</v>
      </c>
    </row>
    <row r="517" spans="1:3" ht="13.5" hidden="1">
      <c r="A517" s="259" t="s">
        <v>234</v>
      </c>
      <c r="B517" s="254">
        <v>0</v>
      </c>
      <c r="C517" s="254">
        <v>0</v>
      </c>
    </row>
    <row r="518" spans="2:3" ht="13.5" hidden="1">
      <c r="B518" s="254">
        <v>0</v>
      </c>
      <c r="C518" s="254">
        <v>0</v>
      </c>
    </row>
    <row r="519" spans="2:3" ht="13.5" hidden="1">
      <c r="B519" s="254">
        <v>0</v>
      </c>
      <c r="C519" s="254">
        <v>0</v>
      </c>
    </row>
    <row r="520" spans="1:3" ht="13.5" hidden="1">
      <c r="A520" s="260" t="s">
        <v>243</v>
      </c>
      <c r="B520" s="254">
        <v>0</v>
      </c>
      <c r="C520" s="254">
        <v>0</v>
      </c>
    </row>
    <row r="521" spans="1:3" ht="13.5" hidden="1">
      <c r="A521"/>
      <c r="B521" s="254">
        <v>0</v>
      </c>
      <c r="C521" s="254">
        <v>0</v>
      </c>
    </row>
    <row r="522" spans="1:3" ht="13.5" hidden="1">
      <c r="A522"/>
      <c r="B522" s="254">
        <v>0</v>
      </c>
      <c r="C522" s="254">
        <v>0</v>
      </c>
    </row>
    <row r="523" spans="1:3" ht="13.5" hidden="1">
      <c r="A523" s="259" t="s">
        <v>232</v>
      </c>
      <c r="B523" s="254">
        <v>0</v>
      </c>
      <c r="C523" s="254">
        <v>0</v>
      </c>
    </row>
    <row r="524" spans="2:3" ht="13.5" hidden="1">
      <c r="B524" s="254">
        <v>0</v>
      </c>
      <c r="C524" s="254">
        <v>0</v>
      </c>
    </row>
    <row r="525" spans="2:3" ht="13.5" hidden="1">
      <c r="B525" s="254">
        <v>0</v>
      </c>
      <c r="C525" s="254">
        <v>0</v>
      </c>
    </row>
    <row r="526" spans="1:3" ht="13.5" hidden="1">
      <c r="A526" s="259" t="s">
        <v>233</v>
      </c>
      <c r="B526" s="254">
        <v>0</v>
      </c>
      <c r="C526" s="254">
        <v>0</v>
      </c>
    </row>
    <row r="527" spans="2:3" ht="13.5" hidden="1">
      <c r="B527" s="254">
        <v>0</v>
      </c>
      <c r="C527" s="254">
        <v>0</v>
      </c>
    </row>
    <row r="528" spans="2:3" ht="13.5" hidden="1">
      <c r="B528" s="254">
        <v>0</v>
      </c>
      <c r="C528" s="254">
        <v>0</v>
      </c>
    </row>
    <row r="529" spans="1:3" ht="13.5" hidden="1">
      <c r="A529" s="259" t="s">
        <v>234</v>
      </c>
      <c r="B529" s="254">
        <v>0</v>
      </c>
      <c r="C529" s="254">
        <v>0</v>
      </c>
    </row>
    <row r="530" spans="2:3" ht="13.5" hidden="1">
      <c r="B530" s="254">
        <v>0</v>
      </c>
      <c r="C530" s="254">
        <v>0</v>
      </c>
    </row>
    <row r="531" spans="2:3" ht="13.5" hidden="1">
      <c r="B531" s="254">
        <v>0</v>
      </c>
      <c r="C531" s="254">
        <v>0</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BreakPreview" zoomScale="60" zoomScalePageLayoutView="0" workbookViewId="0" topLeftCell="A1">
      <selection activeCell="A1" sqref="A1"/>
    </sheetView>
  </sheetViews>
  <sheetFormatPr defaultColWidth="2.50390625" defaultRowHeight="13.5"/>
  <cols>
    <col min="1" max="35" width="2.50390625" style="1" customWidth="1"/>
    <col min="36" max="36" width="2.875" style="1" customWidth="1"/>
    <col min="37" max="16384" width="2.50390625" style="1" customWidth="1"/>
  </cols>
  <sheetData>
    <row r="3" ht="15">
      <c r="A3" s="29" t="s">
        <v>120</v>
      </c>
    </row>
    <row r="6" ht="13.5">
      <c r="A6" s="1" t="s">
        <v>121</v>
      </c>
    </row>
    <row r="7" spans="3:36" ht="13.5">
      <c r="C7" s="376" t="s">
        <v>122</v>
      </c>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6"/>
      <c r="AG7" s="376"/>
      <c r="AH7" s="376"/>
      <c r="AI7" s="376"/>
      <c r="AJ7" s="376"/>
    </row>
    <row r="8" spans="3:36" ht="13.5">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row>
    <row r="9" spans="3:36" ht="13.5">
      <c r="C9" s="376"/>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row>
    <row r="10" spans="3:36" ht="13.5">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row>
    <row r="12" ht="13.5">
      <c r="A12" s="1" t="s">
        <v>123</v>
      </c>
    </row>
    <row r="13" spans="3:36" ht="13.5">
      <c r="C13" s="376" t="s">
        <v>124</v>
      </c>
      <c r="D13" s="376"/>
      <c r="E13" s="376"/>
      <c r="F13" s="376"/>
      <c r="G13" s="376"/>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row>
    <row r="14" spans="3:36" ht="13.5">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row>
    <row r="16" ht="13.5">
      <c r="A16" s="1" t="s">
        <v>125</v>
      </c>
    </row>
    <row r="17" ht="13.5">
      <c r="A17" s="1" t="s">
        <v>126</v>
      </c>
    </row>
    <row r="18" ht="13.5">
      <c r="A18" s="1" t="s">
        <v>127</v>
      </c>
    </row>
    <row r="19" ht="13.5">
      <c r="A19" s="1" t="s">
        <v>128</v>
      </c>
    </row>
    <row r="20" ht="13.5">
      <c r="A20" s="1" t="s">
        <v>129</v>
      </c>
    </row>
    <row r="21" ht="13.5">
      <c r="A21" s="1" t="s">
        <v>130</v>
      </c>
    </row>
    <row r="23" ht="13.5">
      <c r="A23" s="1" t="s">
        <v>131</v>
      </c>
    </row>
    <row r="25" ht="24.75" customHeight="1"/>
    <row r="26" ht="13.5">
      <c r="D26" s="1" t="s">
        <v>132</v>
      </c>
    </row>
    <row r="31" ht="13.5">
      <c r="D31" s="1" t="s">
        <v>133</v>
      </c>
    </row>
    <row r="32" ht="13.5">
      <c r="D32" s="1" t="s">
        <v>132</v>
      </c>
    </row>
    <row r="36" ht="13.5">
      <c r="A36" s="1" t="s">
        <v>134</v>
      </c>
    </row>
    <row r="37" ht="13.5">
      <c r="A37" s="1" t="s">
        <v>135</v>
      </c>
    </row>
    <row r="39" ht="13.5">
      <c r="A39" s="1" t="s">
        <v>136</v>
      </c>
    </row>
    <row r="40" ht="13.5">
      <c r="A40" s="1" t="s">
        <v>137</v>
      </c>
    </row>
    <row r="42" ht="13.5">
      <c r="A42" s="1" t="s">
        <v>138</v>
      </c>
    </row>
    <row r="43" spans="3:36" ht="13.5">
      <c r="C43" s="376" t="s">
        <v>139</v>
      </c>
      <c r="D43" s="376"/>
      <c r="E43" s="376"/>
      <c r="F43" s="376"/>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row>
    <row r="44" spans="3:36" ht="13.5">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row>
    <row r="45" spans="3:36" ht="13.5">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row>
    <row r="47" ht="13.5">
      <c r="A47" s="1" t="s">
        <v>140</v>
      </c>
    </row>
    <row r="48" ht="13.5">
      <c r="C48" s="1" t="s">
        <v>141</v>
      </c>
    </row>
    <row r="50" spans="1:2" ht="13.5">
      <c r="A50" s="14" t="s">
        <v>142</v>
      </c>
      <c r="B50" s="14"/>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安岡洋平</cp:lastModifiedBy>
  <cp:lastPrinted>2022-08-10T12:27:23Z</cp:lastPrinted>
  <dcterms:created xsi:type="dcterms:W3CDTF">2003-02-07T04:58:56Z</dcterms:created>
  <dcterms:modified xsi:type="dcterms:W3CDTF">2022-12-04T07:41:17Z</dcterms:modified>
  <cp:category/>
  <cp:version/>
  <cp:contentType/>
  <cp:contentStatus/>
</cp:coreProperties>
</file>