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15" yWindow="2115" windowWidth="21600" windowHeight="11385" tabRatio="867"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'職種別表'!$A$2:$U$274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<sst xmlns="http://schemas.openxmlformats.org/spreadsheetml/2006/main" count="1504" uniqueCount="357">
  <si>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</si>
  <si>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</si>
  <si>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</si>
  <si>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</si>
  <si>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</si>
  <si>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</si>
  <si>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</si>
  <si>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</si>
  <si>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</si>
  <si>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</si>
  <si>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</si>
  <si>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</si>
  <si>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</si>
  <si>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</si>
  <si>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</si>
  <si>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</si>
  <si>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</si>
  <si>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</si>
  <si>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</si>
  <si>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</si>
  <si>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</si>
  <si>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</si>
  <si>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</si>
  <si>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</si>
  <si>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</si>
  <si>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</si>
  <si>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</si>
  <si>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</si>
  <si>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</si>
  <si>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</si>
  <si>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</si>
  <si>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</si>
  <si>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</si>
  <si>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</si>
  <si>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</si>
  <si>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</si>
  <si>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</si>
  <si>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</si>
  <si>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</si>
  <si>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</si>
  <si>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</si>
  <si>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</si>
  <si>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</si>
  <si>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</si>
  <si>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</si>
  <si>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</si>
  <si>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</si>
  <si>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</si>
  <si>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</si>
  <si>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</si>
  <si>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</si>
  <si>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</si>
  <si>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</si>
  <si>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</si>
  <si>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</si>
  <si>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</si>
  <si>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</si>
  <si>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</si>
  <si>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</si>
  <si>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</si>
  <si>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</si>
  <si>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</si>
  <si>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</si>
  <si>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</si>
  <si>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</si>
  <si>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</si>
  <si>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</si>
  <si>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</si>
  <si>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</si>
  <si>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</si>
  <si>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</si>
  <si>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</si>
  <si>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</si>
  <si>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</si>
  <si>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</si>
  <si>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</si>
  <si>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</si>
  <si>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</si>
  <si>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</si>
  <si>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</si>
  <si>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</si>
  <si>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</si>
  <si>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</si>
  <si>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</si>
  <si>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</si>
  <si>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</si>
  <si>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</si>
  <si>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</si>
  <si>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</si>
  <si>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</si>
  <si>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</si>
  <si>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</si>
  <si>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</si>
  <si>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</si>
  <si>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</si>
  <si>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</si>
  <si>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</si>
  <si>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</si>
  <si>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</si>
  <si>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</si>
  <si>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</si>
  <si>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</si>
  <si>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</si>
  <si>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</si>
  <si>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</si>
  <si>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</si>
  <si>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</si>
  <si>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</si>
  <si>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</si>
  <si>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</si>
  <si>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</si>
  <si>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</si>
  <si>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</si>
  <si>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</si>
  <si>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</si>
  <si>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</si>
  <si>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</si>
  <si>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</si>
  <si>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</si>
  <si>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</si>
  <si>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</si>
  <si>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</si>
  <si>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</si>
  <si>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</si>
  <si>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</si>
  <si>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</si>
  <si>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</si>
  <si>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</si>
  <si>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</si>
  <si>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</si>
  <si>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</si>
  <si>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</si>
  <si>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</si>
  <si>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</si>
  <si>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</si>
  <si>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</si>
  <si>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</si>
  <si>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</si>
  <si>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</si>
  <si>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</si>
  <si>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</si>
  <si>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</si>
  <si>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</si>
  <si>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</si>
  <si>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</si>
  <si>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</si>
  <si>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</si>
  <si>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</si>
  <si>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</si>
  <si>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</si>
  <si>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</si>
  <si>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</si>
  <si>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</si>
  <si>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</si>
  <si>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</si>
  <si>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</si>
  <si>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</si>
  <si>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</si>
  <si>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</si>
  <si>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</si>
  <si>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</si>
  <si>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</si>
  <si>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</si>
  <si>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</si>
  <si>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</si>
  <si>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</si>
  <si>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</si>
  <si>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</si>
  <si>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</si>
  <si>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</si>
  <si>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</si>
  <si>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</si>
  <si>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</si>
  <si>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</si>
  <si>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</si>
  <si>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</si>
  <si>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</si>
  <si>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</si>
  <si>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</si>
  <si>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</si>
  <si>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</si>
  <si>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</si>
  <si>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</si>
  <si>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</si>
  <si>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</si>
  <si>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</si>
  <si>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</si>
  <si>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</si>
  <si>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</si>
  <si>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</si>
  <si>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</si>
  <si>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</si>
  <si>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</si>
  <si>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</si>
  <si>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</si>
  <si>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</si>
  <si>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</si>
  <si>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</si>
  <si>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</si>
  <si>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</si>
  <si>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</si>
  <si>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</si>
  <si>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</si>
  <si>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</si>
  <si>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</si>
  <si>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</si>
  <si>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</si>
  <si>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</si>
  <si>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</si>
  <si>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</si>
  <si>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</si>
  <si>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</si>
  <si>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</si>
  <si>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</si>
  <si>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</si>
  <si>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</si>
  <si>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</si>
  <si>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</si>
  <si>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</si>
  <si>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</si>
  <si>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</si>
  <si>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</si>
  <si>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</si>
  <si>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</si>
  <si>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</si>
  <si>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</si>
  <si>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</si>
  <si>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</si>
  <si>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</si>
  <si>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</si>
  <si>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</si>
  <si>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</si>
  <si>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</si>
  <si>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</si>
  <si>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</si>
  <si>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</si>
  <si>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</si>
  <si>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</si>
  <si>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</si>
  <si>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</si>
  <si>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</si>
  <si>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</si>
  <si>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</si>
  <si>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</si>
  <si>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</si>
  <si>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</si>
  <si>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</si>
  <si>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</si>
  <si>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</si>
  <si>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</si>
  <si>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</si>
  <si>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</si>
  <si>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</si>
  <si>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</si>
  <si>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</si>
  <si>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</si>
  <si>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</si>
  <si>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</si>
  <si>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</si>
  <si>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</si>
  <si>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</si>
  <si>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</si>
  <si>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</si>
  <si>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</si>
  <si>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</si>
  <si>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</si>
  <si>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</si>
  <si>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</si>
  <si>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</si>
  <si>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</si>
  <si>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</si>
  <si>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平成30年 5月</t>
  </si>
  <si>
    <t>6月</t>
  </si>
  <si>
    <t>7月</t>
  </si>
  <si>
    <t>8月</t>
  </si>
  <si>
    <t>9月</t>
  </si>
  <si>
    <t>10月</t>
  </si>
  <si>
    <t>11月</t>
  </si>
  <si>
    <t>12月</t>
  </si>
  <si>
    <t>31年 1月</t>
  </si>
  <si>
    <t>2月</t>
  </si>
  <si>
    <t>3月</t>
  </si>
  <si>
    <t>今後の見通しとしては、6職種及び８職種で「普通」となっている。
（Ｐ６：表－２　地域別の需給状況（原数値）を参照）</t>
  </si>
  <si>
    <t>この表で用いている記号は、以下の例による。</t>
  </si>
  <si>
    <t>今月</t>
  </si>
  <si>
    <t>前月</t>
  </si>
  <si>
    <t>前年同月</t>
  </si>
  <si>
    <t>全手持ち現場に占める強化現場の割合</t>
  </si>
  <si>
    <t>無 理 な</t>
  </si>
  <si>
    <t>受　  注</t>
  </si>
  <si>
    <t>対前年増減</t>
  </si>
  <si>
    <t>鉄筋工（土木）</t>
  </si>
  <si>
    <t xml:space="preserve"> 7月</t>
  </si>
  <si>
    <t>2年平均</t>
  </si>
  <si>
    <t>令和元年12月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</si>
  <si>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</si>
  <si>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</si>
  <si>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</si>
  <si>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</si>
  <si>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</si>
  <si>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</si>
  <si>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</si>
  <si>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</si>
  <si>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</si>
  <si>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</si>
  <si>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</si>
  <si>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</si>
  <si>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</si>
  <si>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</si>
  <si>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</si>
  <si>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</si>
  <si>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</si>
  <si>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</si>
  <si>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</si>
  <si>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</si>
  <si>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</si>
  <si>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</si>
  <si>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</si>
  <si>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</si>
  <si>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</si>
  <si>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</si>
  <si>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</si>
  <si>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</si>
  <si>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</si>
  <si>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</si>
  <si>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</si>
  <si>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</si>
  <si>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　　　　　　堀越（内線24829）</t>
  </si>
  <si>
    <t>令和2年 8月</t>
  </si>
  <si>
    <t>令和2年 9月</t>
  </si>
  <si>
    <t>令和2年10月</t>
  </si>
  <si>
    <t>令和2年11月</t>
  </si>
  <si>
    <t>令和2年12月</t>
  </si>
  <si>
    <t>令和3年 1月</t>
  </si>
  <si>
    <t>令和3年 2月</t>
  </si>
  <si>
    <t>令和3年 3月</t>
  </si>
  <si>
    <t>　　　　  　 川﨑（内線24854）</t>
  </si>
  <si>
    <t>令和3年 4月</t>
  </si>
  <si>
    <t>令和3年 5月</t>
  </si>
  <si>
    <t>本調査結果は、令和5年5月10日～20日までの間の1日（日曜、休日を除く）を調査対象日として調査している。</t>
  </si>
  <si>
    <t>全国の８職種の過不足率は、5月は1.0％の不足、前月（4月）は0.7％の不足となり、前月と比べ0.3ポイントと不足幅が拡大（前年同月（1.0%の不足）と比べ0.0ポイント不足幅が均衡）した。</t>
  </si>
  <si>
    <t>東北地域の８職種の過不足率は、5月は0.9％の不足、前月（4月）は1.0％の不足となり、前月と比べ0.1ポイントと不足幅が縮小（前年同月（1.0%の不足）と比べ0.1ポイント不足幅が縮小）した。</t>
  </si>
  <si>
    <t>8職種の今後の労働者の確保に関する見通し（7月及び8月）については、全国及び東北地域とも「普通」となっている。（Ｐ６：表－２　地域別の需給状況（原数値）を参照）</t>
  </si>
  <si>
    <t>%の不足。</t>
  </si>
  <si>
    <t>８職種全体で1.0%の不足となった。</t>
  </si>
  <si>
    <t>６職種全体で0.8%の不足となった。</t>
  </si>
  <si>
    <t>新規募集の過不足状況については、６職種計、8職種計が前年同月を下回る不足率となっている（Ｐ４：参考３参照）。</t>
  </si>
  <si>
    <t>鉄筋工（土木）、鉄筋工（建築）で過剰、その他の職種で不足となっている。</t>
  </si>
  <si>
    <t>また、左官の過不足率について、対前年の増加幅が大きくなっている（0.4％→3.8％）が、鉄筋工（建築）の過不足率については、対前年の減少幅が大きくなっている（2.0％→△0.2％）。</t>
  </si>
  <si>
    <t>型わく工（土木）(6.6%)、左官(11.4%)、電工(0.6%)で不足、とび工(1.1%)で過剰、その他の職種で均衡となっている。（Ｐ６：表－２　地域別の需給状況（原数値）を参照）</t>
  </si>
  <si>
    <t>沖縄で均衡、北陸、中部で過剰、その他の地域で不足となっている。</t>
  </si>
  <si>
    <t>地域別に過不足率を前年同月と比較すると、北海道が2.6ポイントの増で、全国で最も増加幅が大きくなっているが、中部が1.5ポイントの減で、全国で最も減少幅が大きくなっている。</t>
  </si>
  <si>
    <t>翌々月（7月）における労働者の確保に関する見通しは、「困難」と「やや困難」の合計が23.2％で、対前年同月（24％）比0.8ポイントの下降となっている。また、「やや容易」と「容易」の合計は6.7%で、対前年同月（7.0％）比0.3ポイントの下降となっている。</t>
  </si>
  <si>
    <t>翌々々月（8月）に関する見通しについては、「困難」が20.5％で対前年同月（20.4%）比0.1ポイントの上昇となっている。「容易」は5.4％で、対前年同月（6.6％）比1.2ポイントの下降となっている。</t>
  </si>
  <si>
    <t>地域別に過不足率を前年同月と比較すると、北海道が2.7ポイントの増で、全国で最も増加幅が大きくなっているが、北陸が2.0ポイントの減で、全国で最も減少幅が大きくなっている。</t>
  </si>
  <si>
    <t>残業・休日作業を実施している現場数（強化現場数）は、全手持現場数の4.6％となっており、前月（2.6%）と比べ2.0ポイント上昇となっている。なお、対前年同月（2.6％）と比べ2.0ポイント上昇となっている。</t>
  </si>
  <si>
    <t>強化理由は、「その他」(20.9%)を除いて「前工程の工事遅延」(31.3%)、「昼間時間帯時間の制約」(23.5%)、「無理な受注」(14.8%)、「天候不順」(9.6%)の順となっている。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</si>
</sst>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 numFmtId="182" formatCode="m/d;@"/>
    <numFmt numFmtId="183" formatCode="[$]ggge&quot;年&quot;m&quot;月&quot;d&quot;日&quot;;@"/>
    <numFmt numFmtId="184" formatCode="[$-411]gge&quot;年&quot;m&quot;月&quot;d&quot;日&quot;;@"/>
    <numFmt numFmtId="185" formatCode="[$]gge&quot;年&quot;m&quot;月&quot;d&quot;日&quot;;@"/>
  </numFmts>
  <fonts count="74">
    <font>
      <sz val="11"/>
      <name val="ＭＳ Ｐゴシック"/>
      <family val="3"/>
    </font>
    <font>
      <sz val="11"/>
      <color indexed="8"/>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medium"/>
      <right/>
      <top style="thick"/>
      <bottom style="thick"/>
    </border>
    <border>
      <left style="thick"/>
      <right/>
      <top style="medium"/>
      <bottom style="thin"/>
    </border>
    <border>
      <left/>
      <right/>
      <top style="thick"/>
      <bottom style="medium"/>
    </border>
    <border>
      <left style="thick"/>
      <right/>
      <top style="medium"/>
      <bottom style="medium"/>
    </border>
    <border>
      <left/>
      <right style="thin"/>
      <top style="medium"/>
      <bottom style="medium"/>
    </border>
    <border>
      <left style="thin"/>
      <right/>
      <top style="thick"/>
      <bottom style="thick"/>
    </border>
    <border>
      <left style="thick"/>
      <right/>
      <top style="thick"/>
      <bottom style="thick"/>
    </border>
    <border>
      <left style="thin"/>
      <right/>
      <top style="thick"/>
      <bottom style="thin"/>
    </border>
    <border>
      <left style="thin"/>
      <right/>
      <top style="medium"/>
      <bottom style="medium"/>
    </border>
    <border>
      <left/>
      <right style="medium"/>
      <top style="medium"/>
      <bottom style="medium"/>
    </border>
    <border>
      <left style="medium"/>
      <right/>
      <top style="medium"/>
      <bottom style="thin"/>
    </border>
    <border>
      <left/>
      <right style="medium"/>
      <top style="thick"/>
      <bottom/>
    </border>
    <border>
      <left style="thin"/>
      <right/>
      <top style="thick"/>
      <bottom/>
    </border>
    <border>
      <left style="medium"/>
      <right/>
      <top style="thick"/>
      <bottom/>
    </border>
    <border>
      <left/>
      <right style="thin"/>
      <top style="thick"/>
      <bottom/>
    </border>
    <border>
      <left/>
      <right style="thick"/>
      <top style="thick"/>
      <bottom/>
    </border>
    <border>
      <left style="dashed"/>
      <right/>
      <top style="thin"/>
      <bottom style="thin"/>
    </border>
    <border>
      <left style="medium"/>
      <right/>
      <top style="medium"/>
      <bottom/>
    </border>
    <border>
      <left style="medium"/>
      <right/>
      <top/>
      <bottom style="medium"/>
    </border>
    <border>
      <left style="thick"/>
      <right/>
      <top/>
      <bottom style="thin"/>
    </border>
    <border>
      <left/>
      <right style="medium"/>
      <top/>
      <bottom/>
    </border>
    <border>
      <left style="medium"/>
      <right/>
      <top/>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thick"/>
      <right style="thin"/>
      <top style="thick"/>
      <bottom style="thin"/>
    </border>
    <border>
      <left style="thin"/>
      <right style="thin"/>
      <top style="thick"/>
      <bottom style="thin"/>
    </border>
    <border>
      <left style="medium"/>
      <right/>
      <top/>
      <bottom style="thin"/>
    </border>
    <border>
      <left style="thin"/>
      <right/>
      <top style="thin"/>
      <bottom style="medium"/>
    </border>
    <border>
      <left style="medium"/>
      <right style="thin"/>
      <top style="thin"/>
      <bottom style="thin"/>
    </border>
    <border>
      <left style="medium"/>
      <right style="thin"/>
      <top/>
      <bottom style="thin"/>
    </border>
    <border>
      <left style="medium"/>
      <right style="thin"/>
      <top style="medium"/>
      <bottom style="thin"/>
    </border>
    <border>
      <left style="thin"/>
      <right style="thin"/>
      <top style="medium"/>
      <bottom style="thin"/>
    </border>
    <border>
      <left/>
      <right style="medium"/>
      <top style="medium"/>
      <bottom/>
    </border>
    <border>
      <left/>
      <right style="medium"/>
      <top/>
      <bottom style="medium"/>
    </border>
    <border>
      <left style="medium"/>
      <right style="thin"/>
      <top style="medium"/>
      <bottom/>
    </border>
    <border>
      <left style="medium"/>
      <right style="thin"/>
      <top/>
      <bottom style="hair"/>
    </border>
    <border>
      <left style="medium"/>
      <right style="thin"/>
      <top style="thin"/>
      <bottom/>
    </border>
    <border>
      <left style="medium"/>
      <right style="thin"/>
      <top/>
      <bottom/>
    </border>
    <border>
      <left/>
      <right/>
      <top style="dotted"/>
      <bottom style="thin"/>
    </border>
    <border>
      <left/>
      <right/>
      <top style="double"/>
      <bottom style="dotted"/>
    </border>
    <border>
      <left/>
      <right style="dotted"/>
      <top/>
      <bottom/>
    </border>
    <border>
      <left style="dotted"/>
      <right/>
      <top/>
      <bottom/>
    </border>
    <border>
      <left/>
      <right style="dotted"/>
      <top/>
      <bottom style="thin"/>
    </border>
    <border>
      <left style="dotted"/>
      <right/>
      <top/>
      <bottom style="thin"/>
    </border>
    <border>
      <left style="dotted"/>
      <right/>
      <top style="double"/>
      <bottom/>
    </border>
    <border>
      <left/>
      <right/>
      <top style="double"/>
      <bottom/>
    </border>
    <border>
      <left style="dotted"/>
      <right/>
      <top style="thin"/>
      <bottom style="double"/>
    </border>
    <border>
      <left/>
      <right style="dotted"/>
      <top style="double"/>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0" borderId="0" applyNumberFormat="0" applyFill="0" applyBorder="0" applyAlignment="0" applyProtection="0"/>
    <xf numFmtId="0" fontId="73" fillId="32" borderId="0" applyNumberFormat="0" applyBorder="0" applyAlignment="0" applyProtection="0"/>
  </cellStyleXfs>
  <cellXfs count="638">
    <xf numFmtId="0" fontId="0" fillId="0" borderId="0" xfId="0" applyAlignment="1">
      <alignment/>
    </xf>
    <xf numFmtId="0" fontId="3" fillId="0" borderId="0" xfId="0" applyFont="1" applyAlignment="1">
      <alignment/>
    </xf>
    <xf numFmtId="0" fontId="3" fillId="0" borderId="10" xfId="0" applyFont="1" applyBorder="1" applyAlignment="1">
      <alignment/>
    </xf>
    <xf numFmtId="0" fontId="5" fillId="0" borderId="0" xfId="0" applyFont="1" applyAlignment="1">
      <alignment/>
    </xf>
    <xf numFmtId="0" fontId="7" fillId="0" borderId="0" xfId="0" applyFont="1" applyAlignment="1">
      <alignment horizontal="center"/>
    </xf>
    <xf numFmtId="0" fontId="8"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1"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1"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3" fillId="0" borderId="0" xfId="0" applyFont="1" applyAlignment="1">
      <alignment horizontal="centerContinuous"/>
    </xf>
    <xf numFmtId="0" fontId="14"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1" fillId="0" borderId="33"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xf>
    <xf numFmtId="20" fontId="3" fillId="0" borderId="0" xfId="0" applyNumberFormat="1" applyFont="1" applyAlignment="1">
      <alignment horizontal="center"/>
    </xf>
    <xf numFmtId="180" fontId="11" fillId="0" borderId="27" xfId="0" applyNumberFormat="1" applyFont="1" applyBorder="1" applyAlignment="1">
      <alignment/>
    </xf>
    <xf numFmtId="180" fontId="11"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1" fillId="33" borderId="35" xfId="0" applyNumberFormat="1" applyFont="1" applyFill="1" applyBorder="1" applyAlignment="1">
      <alignment/>
    </xf>
    <xf numFmtId="180" fontId="11" fillId="33" borderId="36" xfId="0" applyNumberFormat="1" applyFont="1" applyFill="1" applyBorder="1" applyAlignment="1">
      <alignment/>
    </xf>
    <xf numFmtId="180" fontId="11" fillId="33" borderId="37" xfId="0" applyNumberFormat="1" applyFont="1" applyFill="1" applyBorder="1" applyAlignment="1">
      <alignment/>
    </xf>
    <xf numFmtId="180" fontId="11" fillId="33" borderId="37" xfId="0" applyNumberFormat="1" applyFont="1" applyFill="1" applyBorder="1" applyAlignment="1">
      <alignment horizontal="right"/>
    </xf>
    <xf numFmtId="0" fontId="19"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1" fillId="0" borderId="47" xfId="0" applyFont="1" applyBorder="1" applyAlignment="1">
      <alignment horizontal="right"/>
    </xf>
    <xf numFmtId="0" fontId="11" fillId="0" borderId="48" xfId="0" applyFont="1" applyBorder="1" applyAlignment="1">
      <alignment horizontal="centerContinuous"/>
    </xf>
    <xf numFmtId="0" fontId="11" fillId="0" borderId="49" xfId="0" applyFont="1" applyBorder="1" applyAlignment="1">
      <alignment horizontal="centerContinuous"/>
    </xf>
    <xf numFmtId="0" fontId="11" fillId="0" borderId="50" xfId="0" applyFont="1" applyBorder="1" applyAlignment="1">
      <alignment horizontal="centerContinuous"/>
    </xf>
    <xf numFmtId="0" fontId="11" fillId="33" borderId="47" xfId="0" applyFont="1" applyFill="1" applyBorder="1" applyAlignment="1">
      <alignment horizontal="centerContinuous"/>
    </xf>
    <xf numFmtId="0" fontId="11" fillId="0" borderId="37" xfId="0" applyFont="1" applyBorder="1" applyAlignment="1">
      <alignment/>
    </xf>
    <xf numFmtId="0" fontId="11" fillId="33" borderId="37" xfId="0" applyFont="1" applyFill="1" applyBorder="1" applyAlignment="1">
      <alignment horizontal="centerContinuous"/>
    </xf>
    <xf numFmtId="0" fontId="11" fillId="0" borderId="51" xfId="0" applyFont="1" applyBorder="1" applyAlignment="1">
      <alignment horizontal="centerContinuous"/>
    </xf>
    <xf numFmtId="0" fontId="11" fillId="0" borderId="52" xfId="0" applyFont="1" applyBorder="1" applyAlignment="1">
      <alignment horizontal="centerContinuous"/>
    </xf>
    <xf numFmtId="0" fontId="11" fillId="0" borderId="53" xfId="0" applyFont="1" applyBorder="1" applyAlignment="1">
      <alignment horizontal="centerContinuous"/>
    </xf>
    <xf numFmtId="0" fontId="11" fillId="33" borderId="54" xfId="0" applyFont="1" applyFill="1" applyBorder="1" applyAlignment="1">
      <alignment horizontal="centerContinuous"/>
    </xf>
    <xf numFmtId="0" fontId="3" fillId="0" borderId="37" xfId="0" applyFont="1" applyBorder="1" applyAlignment="1">
      <alignment horizontal="centerContinuous"/>
    </xf>
    <xf numFmtId="180" fontId="11" fillId="33" borderId="55" xfId="0" applyNumberFormat="1" applyFont="1" applyFill="1" applyBorder="1" applyAlignment="1">
      <alignment/>
    </xf>
    <xf numFmtId="0" fontId="11" fillId="0" borderId="33" xfId="0" applyFont="1" applyBorder="1" applyAlignment="1">
      <alignment horizontal="center"/>
    </xf>
    <xf numFmtId="0" fontId="3" fillId="0" borderId="56" xfId="0" applyFont="1" applyBorder="1" applyAlignment="1">
      <alignment horizontal="centerContinuous"/>
    </xf>
    <xf numFmtId="0" fontId="11" fillId="0" borderId="11" xfId="0" applyFont="1" applyBorder="1" applyAlignment="1">
      <alignment horizontal="center"/>
    </xf>
    <xf numFmtId="180" fontId="11"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1" fillId="0" borderId="51" xfId="0" applyFont="1" applyBorder="1" applyAlignment="1">
      <alignment horizontal="center"/>
    </xf>
    <xf numFmtId="180" fontId="11" fillId="33" borderId="54" xfId="0" applyNumberFormat="1" applyFont="1" applyFill="1" applyBorder="1" applyAlignment="1">
      <alignment horizontal="right"/>
    </xf>
    <xf numFmtId="180" fontId="11" fillId="33" borderId="58" xfId="0" applyNumberFormat="1" applyFont="1" applyFill="1" applyBorder="1" applyAlignment="1">
      <alignment/>
    </xf>
    <xf numFmtId="180" fontId="11" fillId="33" borderId="58" xfId="0" applyNumberFormat="1" applyFont="1" applyFill="1" applyBorder="1" applyAlignment="1">
      <alignment horizontal="right"/>
    </xf>
    <xf numFmtId="180" fontId="11" fillId="33" borderId="59" xfId="0" applyNumberFormat="1" applyFont="1" applyFill="1" applyBorder="1" applyAlignment="1">
      <alignment/>
    </xf>
    <xf numFmtId="180" fontId="11" fillId="33" borderId="60" xfId="0" applyNumberFormat="1" applyFont="1" applyFill="1" applyBorder="1" applyAlignment="1">
      <alignment/>
    </xf>
    <xf numFmtId="180" fontId="11" fillId="33" borderId="60" xfId="0" applyNumberFormat="1" applyFont="1" applyFill="1" applyBorder="1" applyAlignment="1">
      <alignment horizontal="right"/>
    </xf>
    <xf numFmtId="0" fontId="11" fillId="33" borderId="33" xfId="0" applyFont="1" applyFill="1" applyBorder="1" applyAlignment="1">
      <alignment horizontal="center"/>
    </xf>
    <xf numFmtId="0" fontId="11" fillId="33" borderId="51" xfId="0" applyFont="1" applyFill="1" applyBorder="1" applyAlignment="1">
      <alignment horizontal="center"/>
    </xf>
    <xf numFmtId="180" fontId="11" fillId="33" borderId="51" xfId="0" applyNumberFormat="1" applyFont="1" applyFill="1" applyBorder="1" applyAlignment="1">
      <alignment horizontal="right"/>
    </xf>
    <xf numFmtId="180" fontId="11" fillId="33" borderId="53" xfId="0" applyNumberFormat="1" applyFont="1" applyFill="1" applyBorder="1" applyAlignment="1">
      <alignment horizontal="right"/>
    </xf>
    <xf numFmtId="180" fontId="11"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1" fillId="33" borderId="33" xfId="0" applyNumberFormat="1" applyFont="1" applyFill="1" applyBorder="1" applyAlignment="1">
      <alignment/>
    </xf>
    <xf numFmtId="180" fontId="11" fillId="33" borderId="13" xfId="0" applyNumberFormat="1" applyFont="1" applyFill="1" applyBorder="1" applyAlignment="1">
      <alignment/>
    </xf>
    <xf numFmtId="0" fontId="4"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1" fillId="33" borderId="75" xfId="0" applyNumberFormat="1" applyFont="1" applyFill="1" applyBorder="1" applyAlignment="1">
      <alignment/>
    </xf>
    <xf numFmtId="180" fontId="11" fillId="0" borderId="76" xfId="0" applyNumberFormat="1" applyFont="1" applyBorder="1" applyAlignment="1">
      <alignment/>
    </xf>
    <xf numFmtId="180" fontId="11" fillId="33" borderId="79" xfId="0" applyNumberFormat="1" applyFont="1" applyFill="1" applyBorder="1" applyAlignment="1">
      <alignment/>
    </xf>
    <xf numFmtId="180" fontId="11" fillId="0" borderId="43" xfId="0" applyNumberFormat="1" applyFont="1" applyBorder="1" applyAlignment="1">
      <alignment/>
    </xf>
    <xf numFmtId="180" fontId="15"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176" fontId="3" fillId="0" borderId="0" xfId="0" applyNumberFormat="1" applyFont="1" applyAlignment="1">
      <alignment/>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applyAlignment="1">
      <alignment/>
    </xf>
    <xf numFmtId="0" fontId="4" fillId="0" borderId="47" xfId="0" applyFont="1" applyBorder="1" applyAlignment="1">
      <alignment/>
    </xf>
    <xf numFmtId="180" fontId="11" fillId="0" borderId="0" xfId="0" applyNumberFormat="1" applyFont="1" applyAlignment="1">
      <alignment/>
    </xf>
    <xf numFmtId="0" fontId="15" fillId="0" borderId="0" xfId="0" applyFont="1" applyAlignment="1">
      <alignment/>
    </xf>
    <xf numFmtId="0" fontId="11" fillId="0" borderId="35" xfId="0" applyFont="1" applyBorder="1" applyAlignment="1">
      <alignment/>
    </xf>
    <xf numFmtId="0" fontId="11" fillId="0" borderId="58" xfId="0" applyFont="1" applyBorder="1" applyAlignment="1">
      <alignment/>
    </xf>
    <xf numFmtId="0" fontId="11" fillId="0" borderId="54" xfId="0" applyFont="1" applyBorder="1" applyAlignment="1">
      <alignment/>
    </xf>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4" fillId="0" borderId="54" xfId="0" applyFont="1" applyBorder="1" applyAlignment="1">
      <alignment/>
    </xf>
    <xf numFmtId="0" fontId="4" fillId="0" borderId="37" xfId="0" applyFont="1" applyBorder="1" applyAlignment="1">
      <alignment horizontal="right"/>
    </xf>
    <xf numFmtId="0" fontId="4"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1" fillId="0" borderId="102" xfId="0" applyNumberFormat="1" applyFont="1" applyBorder="1" applyAlignment="1">
      <alignment horizontal="center"/>
    </xf>
    <xf numFmtId="49" fontId="11" fillId="0" borderId="103" xfId="0" applyNumberFormat="1" applyFont="1" applyBorder="1" applyAlignment="1">
      <alignment horizontal="center"/>
    </xf>
    <xf numFmtId="49" fontId="11" fillId="0" borderId="104" xfId="0" applyNumberFormat="1" applyFont="1" applyBorder="1" applyAlignment="1">
      <alignment horizontal="center"/>
    </xf>
    <xf numFmtId="178" fontId="3" fillId="0" borderId="10" xfId="0" applyNumberFormat="1" applyFont="1" applyBorder="1" applyAlignment="1">
      <alignment/>
    </xf>
    <xf numFmtId="176" fontId="3" fillId="0" borderId="0" xfId="0" applyNumberFormat="1" applyFont="1" applyAlignment="1" quotePrefix="1">
      <alignment horizontal="right"/>
    </xf>
    <xf numFmtId="0" fontId="20" fillId="0" borderId="0" xfId="0" applyFont="1" applyAlignment="1">
      <alignment/>
    </xf>
    <xf numFmtId="176" fontId="3" fillId="0" borderId="45" xfId="0" applyNumberFormat="1" applyFont="1" applyBorder="1" applyAlignment="1">
      <alignment horizontal="center" vertical="center"/>
    </xf>
    <xf numFmtId="0" fontId="11" fillId="0" borderId="102" xfId="0" applyFont="1" applyBorder="1" applyAlignment="1">
      <alignment horizontal="center"/>
    </xf>
    <xf numFmtId="0" fontId="11" fillId="0" borderId="103" xfId="0" applyFont="1" applyBorder="1" applyAlignment="1">
      <alignment horizontal="center"/>
    </xf>
    <xf numFmtId="0" fontId="11" fillId="0" borderId="104" xfId="0" applyFont="1" applyBorder="1" applyAlignment="1">
      <alignment horizontal="center"/>
    </xf>
    <xf numFmtId="0" fontId="11" fillId="0" borderId="61" xfId="0" applyFont="1" applyBorder="1" applyAlignment="1">
      <alignment horizontal="center"/>
    </xf>
    <xf numFmtId="0" fontId="11" fillId="33" borderId="102" xfId="0" applyFont="1" applyFill="1" applyBorder="1" applyAlignment="1">
      <alignment horizontal="center"/>
    </xf>
    <xf numFmtId="0" fontId="11" fillId="33" borderId="103" xfId="0" applyFont="1" applyFill="1" applyBorder="1" applyAlignment="1">
      <alignment horizontal="center"/>
    </xf>
    <xf numFmtId="0" fontId="11" fillId="33" borderId="61" xfId="0" applyFont="1" applyFill="1" applyBorder="1" applyAlignment="1">
      <alignment horizontal="center"/>
    </xf>
    <xf numFmtId="180" fontId="11" fillId="0" borderId="44" xfId="0" applyNumberFormat="1" applyFont="1" applyBorder="1" applyAlignment="1">
      <alignment/>
    </xf>
    <xf numFmtId="0" fontId="11"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4" fillId="39" borderId="101" xfId="0" applyFont="1" applyFill="1" applyBorder="1" applyAlignment="1">
      <alignment horizontal="right"/>
    </xf>
    <xf numFmtId="180" fontId="11" fillId="40" borderId="13" xfId="0" applyNumberFormat="1" applyFont="1" applyFill="1" applyBorder="1" applyAlignment="1">
      <alignment/>
    </xf>
    <xf numFmtId="180" fontId="11" fillId="39" borderId="12" xfId="0" applyNumberFormat="1" applyFont="1" applyFill="1" applyBorder="1" applyAlignment="1">
      <alignment/>
    </xf>
    <xf numFmtId="180" fontId="11" fillId="40" borderId="36" xfId="0" applyNumberFormat="1" applyFont="1" applyFill="1" applyBorder="1" applyAlignment="1">
      <alignment/>
    </xf>
    <xf numFmtId="180" fontId="11" fillId="40" borderId="79" xfId="0" applyNumberFormat="1" applyFont="1" applyFill="1" applyBorder="1" applyAlignment="1">
      <alignment/>
    </xf>
    <xf numFmtId="180" fontId="11" fillId="39" borderId="43" xfId="0" applyNumberFormat="1" applyFont="1" applyFill="1" applyBorder="1" applyAlignment="1">
      <alignment/>
    </xf>
    <xf numFmtId="0" fontId="4" fillId="0" borderId="57" xfId="0" applyFont="1" applyBorder="1" applyAlignment="1">
      <alignment horizontal="right"/>
    </xf>
    <xf numFmtId="180" fontId="11" fillId="33" borderId="62" xfId="0" applyNumberFormat="1" applyFont="1" applyFill="1" applyBorder="1" applyAlignment="1">
      <alignment/>
    </xf>
    <xf numFmtId="180" fontId="11" fillId="33" borderId="34" xfId="0" applyNumberFormat="1" applyFont="1" applyFill="1" applyBorder="1" applyAlignment="1">
      <alignment/>
    </xf>
    <xf numFmtId="180" fontId="11" fillId="33" borderId="106" xfId="0" applyNumberFormat="1" applyFont="1" applyFill="1" applyBorder="1" applyAlignment="1">
      <alignment/>
    </xf>
    <xf numFmtId="0" fontId="4" fillId="39" borderId="56" xfId="0" applyFont="1" applyFill="1" applyBorder="1" applyAlignment="1">
      <alignment horizontal="right"/>
    </xf>
    <xf numFmtId="180" fontId="11" fillId="40" borderId="11" xfId="0" applyNumberFormat="1" applyFont="1" applyFill="1" applyBorder="1" applyAlignment="1">
      <alignment/>
    </xf>
    <xf numFmtId="180" fontId="11" fillId="39" borderId="10" xfId="0" applyNumberFormat="1" applyFont="1" applyFill="1" applyBorder="1" applyAlignment="1">
      <alignment/>
    </xf>
    <xf numFmtId="180" fontId="11" fillId="40" borderId="107" xfId="0" applyNumberFormat="1" applyFont="1" applyFill="1" applyBorder="1" applyAlignment="1">
      <alignment/>
    </xf>
    <xf numFmtId="180" fontId="11" fillId="40" borderId="108" xfId="0" applyNumberFormat="1" applyFont="1" applyFill="1" applyBorder="1" applyAlignment="1">
      <alignment/>
    </xf>
    <xf numFmtId="180" fontId="11" fillId="39" borderId="42" xfId="0" applyNumberFormat="1" applyFont="1" applyFill="1" applyBorder="1" applyAlignment="1">
      <alignment/>
    </xf>
    <xf numFmtId="0" fontId="25" fillId="0" borderId="109" xfId="0" applyFont="1" applyBorder="1" applyAlignment="1">
      <alignment horizontal="right"/>
    </xf>
    <xf numFmtId="180" fontId="15" fillId="33" borderId="110" xfId="0" applyNumberFormat="1" applyFont="1" applyFill="1" applyBorder="1" applyAlignment="1">
      <alignment/>
    </xf>
    <xf numFmtId="180" fontId="15" fillId="33" borderId="111" xfId="0" applyNumberFormat="1" applyFont="1" applyFill="1" applyBorder="1" applyAlignment="1">
      <alignment/>
    </xf>
    <xf numFmtId="180" fontId="15" fillId="33" borderId="109" xfId="0" applyNumberFormat="1" applyFont="1" applyFill="1" applyBorder="1" applyAlignment="1">
      <alignment/>
    </xf>
    <xf numFmtId="180" fontId="15" fillId="0" borderId="46" xfId="0" applyNumberFormat="1" applyFont="1" applyBorder="1" applyAlignment="1">
      <alignment/>
    </xf>
    <xf numFmtId="0" fontId="4" fillId="0" borderId="56" xfId="0" applyFont="1" applyBorder="1" applyAlignment="1">
      <alignment horizontal="right"/>
    </xf>
    <xf numFmtId="180" fontId="11" fillId="33" borderId="11" xfId="0" applyNumberFormat="1" applyFont="1" applyFill="1" applyBorder="1" applyAlignment="1">
      <alignment/>
    </xf>
    <xf numFmtId="180" fontId="11" fillId="0" borderId="10" xfId="0" applyNumberFormat="1" applyFont="1" applyBorder="1" applyAlignment="1">
      <alignment/>
    </xf>
    <xf numFmtId="180" fontId="11" fillId="33" borderId="107" xfId="0" applyNumberFormat="1" applyFont="1" applyFill="1" applyBorder="1" applyAlignment="1">
      <alignment/>
    </xf>
    <xf numFmtId="180" fontId="11" fillId="33" borderId="108" xfId="0" applyNumberFormat="1" applyFont="1" applyFill="1" applyBorder="1" applyAlignment="1">
      <alignment/>
    </xf>
    <xf numFmtId="180" fontId="11" fillId="0" borderId="42" xfId="0" applyNumberFormat="1" applyFont="1" applyBorder="1" applyAlignment="1">
      <alignment/>
    </xf>
    <xf numFmtId="0" fontId="4" fillId="39" borderId="57" xfId="0" applyFont="1" applyFill="1" applyBorder="1" applyAlignment="1">
      <alignment horizontal="right"/>
    </xf>
    <xf numFmtId="180" fontId="11" fillId="40" borderId="62" xfId="0" applyNumberFormat="1" applyFont="1" applyFill="1" applyBorder="1" applyAlignment="1">
      <alignment/>
    </xf>
    <xf numFmtId="180" fontId="11" fillId="39" borderId="27" xfId="0" applyNumberFormat="1" applyFont="1" applyFill="1" applyBorder="1" applyAlignment="1">
      <alignment/>
    </xf>
    <xf numFmtId="180" fontId="11" fillId="40" borderId="34" xfId="0" applyNumberFormat="1" applyFont="1" applyFill="1" applyBorder="1" applyAlignment="1">
      <alignment/>
    </xf>
    <xf numFmtId="180" fontId="11" fillId="40" borderId="106" xfId="0" applyNumberFormat="1" applyFont="1" applyFill="1" applyBorder="1" applyAlignment="1">
      <alignment/>
    </xf>
    <xf numFmtId="180" fontId="11" fillId="39" borderId="44" xfId="0" applyNumberFormat="1" applyFont="1" applyFill="1" applyBorder="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1" fillId="0" borderId="58" xfId="0" applyNumberFormat="1" applyFont="1" applyBorder="1" applyAlignment="1">
      <alignment/>
    </xf>
    <xf numFmtId="180" fontId="11" fillId="0" borderId="58" xfId="0" applyNumberFormat="1" applyFont="1" applyBorder="1" applyAlignment="1">
      <alignment horizontal="right"/>
    </xf>
    <xf numFmtId="180" fontId="11" fillId="0" borderId="59" xfId="0" applyNumberFormat="1" applyFont="1" applyBorder="1" applyAlignment="1">
      <alignment/>
    </xf>
    <xf numFmtId="180" fontId="11" fillId="0" borderId="60" xfId="0" applyNumberFormat="1" applyFont="1" applyBorder="1" applyAlignment="1">
      <alignment/>
    </xf>
    <xf numFmtId="180" fontId="11" fillId="0" borderId="60" xfId="0" applyNumberFormat="1" applyFont="1" applyBorder="1" applyAlignment="1">
      <alignment horizontal="right"/>
    </xf>
    <xf numFmtId="180" fontId="11" fillId="0" borderId="114" xfId="0" applyNumberFormat="1" applyFont="1" applyBorder="1" applyAlignment="1">
      <alignment horizontal="right"/>
    </xf>
    <xf numFmtId="180" fontId="11" fillId="0" borderId="11" xfId="0" applyNumberFormat="1" applyFont="1" applyBorder="1" applyAlignment="1">
      <alignment horizontal="right"/>
    </xf>
    <xf numFmtId="180" fontId="11" fillId="0" borderId="14" xfId="0" applyNumberFormat="1" applyFont="1" applyBorder="1" applyAlignment="1">
      <alignment horizontal="right"/>
    </xf>
    <xf numFmtId="180" fontId="11" fillId="0" borderId="115" xfId="0" applyNumberFormat="1" applyFont="1" applyBorder="1" applyAlignment="1">
      <alignment horizontal="right"/>
    </xf>
    <xf numFmtId="180" fontId="11" fillId="0" borderId="10" xfId="0" applyNumberFormat="1" applyFont="1" applyBorder="1" applyAlignment="1">
      <alignment horizontal="right"/>
    </xf>
    <xf numFmtId="180" fontId="11" fillId="0" borderId="51" xfId="0" applyNumberFormat="1" applyFont="1" applyBorder="1" applyAlignment="1">
      <alignment horizontal="right"/>
    </xf>
    <xf numFmtId="180" fontId="11" fillId="0" borderId="52" xfId="0" applyNumberFormat="1" applyFont="1" applyBorder="1" applyAlignment="1">
      <alignment horizontal="right"/>
    </xf>
    <xf numFmtId="180" fontId="11" fillId="0" borderId="53" xfId="0" applyNumberFormat="1" applyFont="1" applyBorder="1" applyAlignment="1">
      <alignment horizontal="right"/>
    </xf>
    <xf numFmtId="180" fontId="11" fillId="33" borderId="0" xfId="0" applyNumberFormat="1" applyFont="1" applyFill="1" applyAlignment="1">
      <alignment/>
    </xf>
    <xf numFmtId="180" fontId="11" fillId="33" borderId="0" xfId="0" applyNumberFormat="1" applyFont="1" applyFill="1" applyAlignment="1">
      <alignment horizontal="right"/>
    </xf>
    <xf numFmtId="180" fontId="11" fillId="0" borderId="107" xfId="0" applyNumberFormat="1" applyFont="1" applyBorder="1" applyAlignment="1">
      <alignment horizontal="right"/>
    </xf>
    <xf numFmtId="180" fontId="11"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4" fillId="0" borderId="0" xfId="0" applyFont="1" applyAlignment="1">
      <alignment/>
    </xf>
    <xf numFmtId="0" fontId="3" fillId="0" borderId="0" xfId="0" applyFont="1" applyFill="1" applyAlignment="1" applyProtection="1">
      <alignment horizontal="left" vertical="top" wrapText="1"/>
      <protection locked="0"/>
    </xf>
    <xf numFmtId="0" fontId="3" fillId="0" borderId="0" xfId="0" applyFont="1" applyFill="1" applyAlignment="1" applyProtection="1">
      <alignment/>
      <protection locked="0"/>
    </xf>
    <xf numFmtId="0" fontId="3" fillId="0" borderId="0" xfId="0" applyFont="1" applyFill="1" applyAlignment="1">
      <alignment horizontal="left" vertical="top" wrapText="1"/>
    </xf>
    <xf numFmtId="0" fontId="9" fillId="0" borderId="0" xfId="0" applyFont="1" applyAlignment="1">
      <alignment vertical="top" wrapText="1"/>
    </xf>
    <xf numFmtId="0" fontId="22"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176" fontId="8" fillId="0" borderId="0" xfId="0" applyNumberFormat="1" applyFont="1" applyAlignment="1" quotePrefix="1">
      <alignment horizontal="right"/>
    </xf>
    <xf numFmtId="0" fontId="0" fillId="0" borderId="0" xfId="0" applyAlignment="1">
      <alignment/>
    </xf>
    <xf numFmtId="176" fontId="3" fillId="0" borderId="94"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34" borderId="12" xfId="0" applyNumberFormat="1" applyFont="1" applyFill="1" applyBorder="1" applyAlignment="1">
      <alignment horizontal="right" vertical="center"/>
    </xf>
    <xf numFmtId="176" fontId="3" fillId="34" borderId="80" xfId="0" applyNumberFormat="1" applyFont="1" applyFill="1" applyBorder="1" applyAlignment="1">
      <alignment horizontal="right" vertical="center"/>
    </xf>
    <xf numFmtId="176" fontId="3" fillId="0" borderId="94" xfId="0" applyNumberFormat="1" applyFont="1" applyBorder="1" applyAlignment="1" applyProtection="1">
      <alignment horizontal="right" vertical="center"/>
      <protection locked="0"/>
    </xf>
    <xf numFmtId="176" fontId="3" fillId="0" borderId="12" xfId="0" applyNumberFormat="1" applyFont="1" applyBorder="1" applyAlignment="1" applyProtection="1">
      <alignment horizontal="right" vertical="center"/>
      <protection locked="0"/>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176" fontId="3" fillId="34" borderId="88" xfId="0" applyNumberFormat="1" applyFont="1" applyFill="1" applyBorder="1" applyAlignment="1">
      <alignment horizontal="right" vertical="center"/>
    </xf>
    <xf numFmtId="0" fontId="10" fillId="0" borderId="0" xfId="0" applyFont="1" applyFill="1" applyAlignment="1" applyProtection="1">
      <alignment horizontal="left" vertical="top" wrapText="1"/>
      <protection locked="0"/>
    </xf>
    <xf numFmtId="176" fontId="3" fillId="0" borderId="82" xfId="0" applyNumberFormat="1" applyFont="1" applyBorder="1" applyAlignment="1">
      <alignment horizontal="right" vertical="center"/>
    </xf>
    <xf numFmtId="176" fontId="3" fillId="0" borderId="83"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6" fontId="3" fillId="34" borderId="83" xfId="0" applyNumberFormat="1" applyFont="1" applyFill="1" applyBorder="1" applyAlignment="1">
      <alignment horizontal="right" vertical="center"/>
    </xf>
    <xf numFmtId="176" fontId="3" fillId="34" borderId="89" xfId="0" applyNumberFormat="1" applyFont="1" applyFill="1" applyBorder="1" applyAlignment="1">
      <alignment horizontal="right" vertical="center"/>
    </xf>
    <xf numFmtId="176" fontId="3" fillId="0" borderId="116"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34" borderId="117"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0" borderId="85"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34" borderId="71" xfId="0" applyFont="1" applyFill="1" applyBorder="1" applyAlignment="1">
      <alignment horizontal="center" vertical="center"/>
    </xf>
    <xf numFmtId="0" fontId="3" fillId="34" borderId="118"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119" xfId="0" applyFont="1" applyBorder="1" applyAlignment="1">
      <alignment horizontal="center" vertical="center"/>
    </xf>
    <xf numFmtId="0" fontId="3" fillId="0" borderId="41" xfId="0" applyFont="1" applyBorder="1" applyAlignment="1">
      <alignment horizontal="center" vertical="center"/>
    </xf>
    <xf numFmtId="0" fontId="3" fillId="0" borderId="120" xfId="0" applyFont="1" applyBorder="1" applyAlignment="1">
      <alignment horizontal="center" vertical="center"/>
    </xf>
    <xf numFmtId="176" fontId="3" fillId="0" borderId="121" xfId="0" applyNumberFormat="1" applyFont="1" applyBorder="1" applyAlignment="1">
      <alignment horizontal="right" vertical="center"/>
    </xf>
    <xf numFmtId="0" fontId="3" fillId="0" borderId="122"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0" borderId="27" xfId="0" applyNumberFormat="1" applyFont="1" applyBorder="1" applyAlignment="1">
      <alignment horizontal="right" vertical="center"/>
    </xf>
    <xf numFmtId="176" fontId="3" fillId="0" borderId="122" xfId="0" applyNumberFormat="1" applyFont="1" applyBorder="1" applyAlignment="1">
      <alignment horizontal="right" vertical="center"/>
    </xf>
    <xf numFmtId="176" fontId="3" fillId="34" borderId="122"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176" fontId="3" fillId="0" borderId="10" xfId="0" applyNumberFormat="1" applyFont="1" applyBorder="1" applyAlignment="1">
      <alignment horizontal="right" vertical="center"/>
    </xf>
    <xf numFmtId="176" fontId="3" fillId="0" borderId="67" xfId="0" applyNumberFormat="1" applyFont="1" applyBorder="1" applyAlignment="1">
      <alignment horizontal="right" vertical="center"/>
    </xf>
    <xf numFmtId="176" fontId="3" fillId="0" borderId="69" xfId="0" applyNumberFormat="1" applyFont="1" applyBorder="1" applyAlignment="1">
      <alignment horizontal="right" vertical="center"/>
    </xf>
    <xf numFmtId="176" fontId="0" fillId="0" borderId="10" xfId="0" applyNumberFormat="1" applyBorder="1" applyAlignment="1">
      <alignment vertical="center"/>
    </xf>
    <xf numFmtId="176" fontId="3" fillId="0" borderId="123" xfId="0" applyNumberFormat="1" applyFont="1" applyBorder="1" applyAlignment="1">
      <alignment horizontal="right" vertical="center"/>
    </xf>
    <xf numFmtId="176" fontId="3" fillId="0" borderId="89" xfId="0" applyNumberFormat="1" applyFont="1" applyBorder="1" applyAlignment="1">
      <alignment horizontal="right" vertical="center"/>
    </xf>
    <xf numFmtId="0" fontId="3" fillId="0" borderId="31"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176" fontId="3" fillId="0" borderId="117" xfId="0" applyNumberFormat="1" applyFont="1" applyBorder="1" applyAlignment="1">
      <alignment horizontal="right" vertical="center"/>
    </xf>
    <xf numFmtId="0" fontId="3" fillId="0" borderId="126"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0" fontId="3"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27" xfId="0" applyFont="1" applyFill="1" applyBorder="1" applyAlignment="1">
      <alignment horizontal="center" vertical="center"/>
    </xf>
    <xf numFmtId="0" fontId="10" fillId="0" borderId="0" xfId="0" applyFont="1" applyFill="1" applyAlignment="1" applyProtection="1">
      <alignment vertical="center"/>
      <protection locked="0"/>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0" fontId="3" fillId="0" borderId="88"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28" xfId="0" applyFont="1" applyBorder="1" applyAlignment="1">
      <alignment horizontal="center" vertical="center"/>
    </xf>
    <xf numFmtId="0" fontId="3" fillId="0" borderId="91" xfId="0" applyFont="1" applyBorder="1" applyAlignment="1">
      <alignment horizontal="center" vertical="center"/>
    </xf>
    <xf numFmtId="0" fontId="3" fillId="0" borderId="127" xfId="0" applyFont="1" applyBorder="1" applyAlignment="1">
      <alignment horizontal="center" vertical="center"/>
    </xf>
    <xf numFmtId="176" fontId="3" fillId="0" borderId="80" xfId="0" applyNumberFormat="1" applyFont="1" applyBorder="1" applyAlignment="1" applyProtection="1">
      <alignment horizontal="right" vertical="center"/>
      <protection locked="0"/>
    </xf>
    <xf numFmtId="0" fontId="3" fillId="0" borderId="86" xfId="0" applyFont="1" applyBorder="1" applyAlignment="1">
      <alignment horizontal="center" vertical="center"/>
    </xf>
    <xf numFmtId="0" fontId="3" fillId="0" borderId="89"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176" fontId="3" fillId="0" borderId="83" xfId="0" applyNumberFormat="1" applyFont="1" applyBorder="1" applyAlignment="1" applyProtection="1">
      <alignment horizontal="right" vertical="center"/>
      <protection locked="0"/>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6" fontId="3" fillId="0" borderId="32" xfId="0" applyNumberFormat="1" applyFont="1" applyBorder="1" applyAlignment="1">
      <alignment horizontal="right"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176" fontId="3" fillId="0" borderId="43" xfId="0" applyNumberFormat="1" applyFont="1" applyBorder="1" applyAlignment="1">
      <alignment horizontal="right" vertical="center"/>
    </xf>
    <xf numFmtId="0" fontId="3" fillId="0" borderId="133" xfId="0" applyFont="1" applyBorder="1" applyAlignment="1">
      <alignment horizontal="center" vertical="center"/>
    </xf>
    <xf numFmtId="0" fontId="3" fillId="0" borderId="63" xfId="0" applyFont="1" applyBorder="1" applyAlignment="1">
      <alignment horizontal="center" vertical="center"/>
    </xf>
    <xf numFmtId="0" fontId="3" fillId="0" borderId="134" xfId="0" applyFont="1" applyBorder="1" applyAlignment="1">
      <alignment horizontal="center" vertical="center"/>
    </xf>
    <xf numFmtId="0" fontId="3" fillId="0" borderId="70" xfId="0" applyFont="1" applyBorder="1" applyAlignment="1">
      <alignment horizontal="center" vertical="center"/>
    </xf>
    <xf numFmtId="176" fontId="3" fillId="0" borderId="65" xfId="0" applyNumberFormat="1" applyFont="1" applyBorder="1" applyAlignment="1">
      <alignment horizontal="right" vertical="center"/>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25" xfId="0" applyNumberFormat="1"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176" fontId="3" fillId="34" borderId="135"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top" wrapText="1"/>
    </xf>
    <xf numFmtId="0" fontId="0" fillId="0" borderId="0" xfId="0" applyAlignment="1">
      <alignment horizontal="right" vertical="top" wrapText="1"/>
    </xf>
    <xf numFmtId="0" fontId="10" fillId="0" borderId="0" xfId="0" applyFont="1" applyAlignment="1">
      <alignment horizontal="left" vertical="top" wrapText="1"/>
    </xf>
    <xf numFmtId="0" fontId="0" fillId="0" borderId="0" xfId="0" applyAlignment="1">
      <alignment vertical="top" wrapText="1"/>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0" fontId="3" fillId="0" borderId="27" xfId="0" applyFont="1" applyBorder="1" applyAlignment="1">
      <alignment horizontal="center"/>
    </xf>
    <xf numFmtId="0" fontId="3" fillId="0" borderId="62" xfId="0" applyFont="1" applyBorder="1" applyAlignment="1">
      <alignment horizontal="center"/>
    </xf>
    <xf numFmtId="0" fontId="10"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0" fillId="0" borderId="58" xfId="0" applyFont="1" applyBorder="1" applyAlignment="1">
      <alignment horizontal="center"/>
    </xf>
    <xf numFmtId="0" fontId="10" fillId="0" borderId="0" xfId="0" applyFont="1" applyAlignment="1">
      <alignment horizontal="center"/>
    </xf>
    <xf numFmtId="0" fontId="10" fillId="0" borderId="33" xfId="0" applyFont="1" applyBorder="1" applyAlignment="1">
      <alignment horizontal="center"/>
    </xf>
    <xf numFmtId="0" fontId="10" fillId="0" borderId="32" xfId="0" applyFont="1" applyBorder="1" applyAlignment="1">
      <alignment horizontal="center" vertical="center"/>
    </xf>
    <xf numFmtId="0" fontId="0" fillId="0" borderId="27" xfId="0" applyBorder="1" applyAlignment="1">
      <alignment horizontal="center" vertical="center"/>
    </xf>
    <xf numFmtId="0" fontId="0" fillId="0" borderId="62" xfId="0" applyBorder="1" applyAlignment="1">
      <alignment horizontal="center" vertical="center"/>
    </xf>
    <xf numFmtId="0" fontId="10"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0" fontId="10" fillId="0" borderId="32" xfId="0" applyFont="1" applyBorder="1" applyAlignment="1">
      <alignment horizontal="center"/>
    </xf>
    <xf numFmtId="0" fontId="10" fillId="0" borderId="27" xfId="0" applyFont="1" applyBorder="1" applyAlignment="1">
      <alignment horizontal="center"/>
    </xf>
    <xf numFmtId="0" fontId="10" fillId="0" borderId="62" xfId="0" applyFont="1" applyBorder="1" applyAlignment="1">
      <alignment horizontal="center"/>
    </xf>
    <xf numFmtId="0" fontId="10" fillId="0" borderId="32" xfId="0" applyFont="1" applyBorder="1" applyAlignment="1">
      <alignment horizontal="distributed"/>
    </xf>
    <xf numFmtId="0" fontId="10" fillId="0" borderId="27" xfId="0" applyFont="1" applyBorder="1" applyAlignment="1">
      <alignment horizontal="distributed"/>
    </xf>
    <xf numFmtId="0" fontId="10" fillId="0" borderId="62" xfId="0" applyFont="1" applyBorder="1" applyAlignment="1">
      <alignment horizontal="distributed"/>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76" xfId="0" applyFont="1" applyBorder="1" applyAlignment="1">
      <alignment horizontal="center" vertical="center"/>
    </xf>
    <xf numFmtId="178" fontId="3" fillId="36" borderId="67" xfId="0" applyNumberFormat="1" applyFont="1" applyFill="1" applyBorder="1" applyAlignment="1">
      <alignment horizontal="right"/>
    </xf>
    <xf numFmtId="178" fontId="3" fillId="36" borderId="69" xfId="0" applyNumberFormat="1" applyFont="1" applyFill="1" applyBorder="1" applyAlignment="1">
      <alignment horizontal="right"/>
    </xf>
    <xf numFmtId="0" fontId="10" fillId="0" borderId="0" xfId="0" applyFont="1" applyFill="1" applyAlignment="1">
      <alignment vertical="top" wrapText="1"/>
    </xf>
    <xf numFmtId="0" fontId="0" fillId="0" borderId="0" xfId="0" applyFill="1" applyAlignment="1">
      <alignment vertical="top" wrapText="1"/>
    </xf>
    <xf numFmtId="178" fontId="3" fillId="36" borderId="126" xfId="0" applyNumberFormat="1" applyFont="1" applyFill="1" applyBorder="1" applyAlignment="1">
      <alignment horizontal="right"/>
    </xf>
    <xf numFmtId="0" fontId="10" fillId="0" borderId="90" xfId="0" applyFont="1" applyBorder="1" applyAlignment="1">
      <alignment vertical="center" wrapText="1"/>
    </xf>
    <xf numFmtId="0" fontId="10" fillId="0" borderId="91" xfId="0" applyFont="1" applyBorder="1" applyAlignment="1">
      <alignment vertical="center" wrapText="1"/>
    </xf>
    <xf numFmtId="0" fontId="10" fillId="0" borderId="127" xfId="0" applyFont="1" applyBorder="1" applyAlignment="1">
      <alignment vertical="center" wrapText="1"/>
    </xf>
    <xf numFmtId="0" fontId="10" fillId="0" borderId="73" xfId="0" applyFont="1" applyBorder="1" applyAlignment="1">
      <alignment vertical="center" wrapText="1"/>
    </xf>
    <xf numFmtId="0" fontId="10" fillId="0" borderId="0" xfId="0" applyFont="1" applyAlignment="1">
      <alignment vertical="center" wrapText="1"/>
    </xf>
    <xf numFmtId="0" fontId="10" fillId="0" borderId="136" xfId="0" applyFont="1" applyBorder="1" applyAlignment="1">
      <alignment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0" fillId="0" borderId="0" xfId="0" applyFont="1" applyAlignment="1">
      <alignment vertical="top" wrapText="1"/>
    </xf>
    <xf numFmtId="176" fontId="3" fillId="0" borderId="113" xfId="0" applyNumberFormat="1" applyFont="1" applyBorder="1" applyAlignment="1">
      <alignment horizontal="right" vertical="center"/>
    </xf>
    <xf numFmtId="0" fontId="10" fillId="0" borderId="0" xfId="0" applyFont="1" applyFill="1" applyAlignment="1">
      <alignment horizontal="left" vertical="top" wrapText="1"/>
    </xf>
    <xf numFmtId="0" fontId="11" fillId="0" borderId="0" xfId="0" applyFont="1" applyAlignment="1">
      <alignment horizontal="left"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140" xfId="0" applyFont="1" applyBorder="1" applyAlignment="1">
      <alignment horizontal="center" vertical="center"/>
    </xf>
    <xf numFmtId="176" fontId="3" fillId="0" borderId="141" xfId="0" applyNumberFormat="1" applyFont="1" applyBorder="1" applyAlignment="1">
      <alignment horizontal="right" vertical="center"/>
    </xf>
    <xf numFmtId="0" fontId="3" fillId="0" borderId="78" xfId="0" applyFont="1" applyBorder="1" applyAlignment="1">
      <alignment horizontal="center" vertical="center"/>
    </xf>
    <xf numFmtId="0" fontId="10" fillId="0" borderId="0" xfId="0" applyFont="1" applyFill="1" applyAlignment="1">
      <alignment vertical="center"/>
    </xf>
    <xf numFmtId="0" fontId="3" fillId="0" borderId="123"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23"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176" fontId="3" fillId="0" borderId="44" xfId="0" applyNumberFormat="1" applyFont="1" applyBorder="1" applyAlignment="1">
      <alignment horizontal="right" vertical="center"/>
    </xf>
    <xf numFmtId="178" fontId="11" fillId="0" borderId="89" xfId="0" applyNumberFormat="1" applyFont="1" applyBorder="1" applyAlignment="1">
      <alignment horizontal="center"/>
    </xf>
    <xf numFmtId="178" fontId="11" fillId="0" borderId="80" xfId="0" applyNumberFormat="1" applyFont="1" applyBorder="1" applyAlignment="1">
      <alignment horizontal="center"/>
    </xf>
    <xf numFmtId="178" fontId="3" fillId="0" borderId="92" xfId="0" applyNumberFormat="1" applyFont="1" applyBorder="1" applyAlignment="1">
      <alignment horizontal="right"/>
    </xf>
    <xf numFmtId="178" fontId="3" fillId="0" borderId="80" xfId="0" applyNumberFormat="1" applyFont="1" applyBorder="1" applyAlignment="1">
      <alignment horizontal="right"/>
    </xf>
    <xf numFmtId="178" fontId="3" fillId="0" borderId="95" xfId="0" applyNumberFormat="1" applyFont="1" applyBorder="1" applyAlignment="1">
      <alignment horizontal="right"/>
    </xf>
    <xf numFmtId="178" fontId="3" fillId="36" borderId="117"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0" borderId="135"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178" fontId="3" fillId="0" borderId="12" xfId="0" applyNumberFormat="1" applyFont="1" applyBorder="1" applyAlignment="1">
      <alignment horizontal="right"/>
    </xf>
    <xf numFmtId="178" fontId="3" fillId="0" borderId="94" xfId="0" applyNumberFormat="1" applyFont="1" applyBorder="1" applyAlignment="1">
      <alignment horizontal="right"/>
    </xf>
    <xf numFmtId="0" fontId="3" fillId="0" borderId="144" xfId="0" applyFont="1" applyBorder="1" applyAlignment="1">
      <alignment horizontal="center" vertical="center"/>
    </xf>
    <xf numFmtId="0" fontId="3" fillId="0" borderId="10" xfId="0" applyFont="1" applyBorder="1" applyAlignment="1">
      <alignment horizontal="center" vertical="center"/>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176" fontId="3" fillId="0" borderId="113" xfId="0" applyNumberFormat="1" applyFont="1" applyBorder="1" applyAlignment="1">
      <alignment horizontal="right"/>
    </xf>
    <xf numFmtId="176" fontId="3" fillId="0" borderId="139" xfId="0" applyNumberFormat="1" applyFont="1" applyBorder="1" applyAlignment="1">
      <alignment horizontal="right"/>
    </xf>
    <xf numFmtId="176" fontId="3" fillId="0" borderId="145" xfId="0" applyNumberFormat="1" applyFont="1" applyBorder="1" applyAlignment="1">
      <alignment horizontal="right"/>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0" fontId="3" fillId="0" borderId="98" xfId="0" applyFont="1" applyBorder="1" applyAlignment="1">
      <alignment horizontal="center" vertical="center"/>
    </xf>
    <xf numFmtId="0" fontId="3" fillId="0" borderId="145" xfId="0" applyFont="1" applyBorder="1" applyAlignment="1">
      <alignment horizontal="center" vertical="center"/>
    </xf>
    <xf numFmtId="176" fontId="3" fillId="0" borderId="12" xfId="0" applyNumberFormat="1" applyFont="1" applyBorder="1" applyAlignment="1">
      <alignment horizontal="right"/>
    </xf>
    <xf numFmtId="176" fontId="3" fillId="0" borderId="94" xfId="0" applyNumberFormat="1" applyFont="1" applyBorder="1" applyAlignment="1">
      <alignment horizontal="right"/>
    </xf>
    <xf numFmtId="0" fontId="3" fillId="0" borderId="146"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36" xfId="0" applyNumberFormat="1" applyFont="1" applyBorder="1" applyAlignment="1">
      <alignment horizontal="right"/>
    </xf>
    <xf numFmtId="0" fontId="3" fillId="0" borderId="51" xfId="0" applyFont="1" applyBorder="1" applyAlignment="1">
      <alignment horizontal="center" vertical="center"/>
    </xf>
    <xf numFmtId="0" fontId="3" fillId="0" borderId="147"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35"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 xfId="0" applyNumberFormat="1" applyFont="1" applyBorder="1" applyAlignment="1">
      <alignment horizontal="right"/>
    </xf>
    <xf numFmtId="176" fontId="3" fillId="0" borderId="107" xfId="0" applyNumberFormat="1" applyFont="1" applyBorder="1" applyAlignment="1">
      <alignment horizontal="right"/>
    </xf>
    <xf numFmtId="176" fontId="3" fillId="0" borderId="14" xfId="0" applyNumberFormat="1" applyFont="1" applyBorder="1" applyAlignment="1">
      <alignment horizontal="right"/>
    </xf>
    <xf numFmtId="0" fontId="3" fillId="0" borderId="148" xfId="0" applyFont="1" applyBorder="1" applyAlignment="1">
      <alignment horizontal="center"/>
    </xf>
    <xf numFmtId="0" fontId="3" fillId="0" borderId="149" xfId="0" applyFont="1" applyBorder="1" applyAlignment="1">
      <alignment horizontal="center"/>
    </xf>
    <xf numFmtId="0" fontId="3" fillId="0" borderId="67" xfId="0" applyFont="1" applyBorder="1" applyAlignment="1">
      <alignment horizontal="center"/>
    </xf>
    <xf numFmtId="0" fontId="3" fillId="0" borderId="138" xfId="0" applyFont="1" applyBorder="1" applyAlignment="1">
      <alignment horizontal="center"/>
    </xf>
    <xf numFmtId="0" fontId="3" fillId="0" borderId="139" xfId="0" applyFont="1" applyBorder="1" applyAlignment="1">
      <alignment horizontal="center"/>
    </xf>
    <xf numFmtId="0" fontId="3" fillId="0" borderId="145" xfId="0" applyFont="1" applyBorder="1" applyAlignment="1">
      <alignment horizontal="center"/>
    </xf>
    <xf numFmtId="0" fontId="3" fillId="0" borderId="112" xfId="0" applyFont="1" applyBorder="1" applyAlignment="1">
      <alignment horizontal="center" vertical="center"/>
    </xf>
    <xf numFmtId="0" fontId="3" fillId="0" borderId="53" xfId="0" applyFont="1" applyBorder="1" applyAlignment="1">
      <alignment horizontal="center" vertical="center"/>
    </xf>
    <xf numFmtId="0" fontId="0" fillId="34" borderId="10" xfId="0" applyFont="1" applyFill="1" applyBorder="1" applyAlignment="1">
      <alignment/>
    </xf>
    <xf numFmtId="0" fontId="11" fillId="0" borderId="133" xfId="0" applyFont="1" applyBorder="1" applyAlignment="1">
      <alignment horizontal="center" vertical="center" shrinkToFit="1"/>
    </xf>
    <xf numFmtId="0" fontId="0" fillId="0" borderId="150" xfId="0" applyBorder="1" applyAlignment="1">
      <alignment horizontal="center" vertical="center" shrinkToFit="1"/>
    </xf>
    <xf numFmtId="0" fontId="0" fillId="0" borderId="137" xfId="0" applyBorder="1" applyAlignment="1">
      <alignment horizontal="center" vertical="center" shrinkToFit="1"/>
    </xf>
    <xf numFmtId="0" fontId="0" fillId="0" borderId="136" xfId="0" applyBorder="1" applyAlignment="1">
      <alignment horizontal="center" vertical="center" shrinkToFit="1"/>
    </xf>
    <xf numFmtId="0" fontId="0" fillId="0" borderId="134" xfId="0" applyBorder="1" applyAlignment="1">
      <alignment horizontal="center" vertical="center" shrinkToFit="1"/>
    </xf>
    <xf numFmtId="0" fontId="0" fillId="0" borderId="151" xfId="0" applyBorder="1" applyAlignment="1">
      <alignment horizontal="center" vertical="center" shrinkToFit="1"/>
    </xf>
    <xf numFmtId="0" fontId="11" fillId="0" borderId="152" xfId="0" applyFont="1" applyBorder="1" applyAlignment="1">
      <alignment horizontal="center" vertical="center" shrinkToFit="1"/>
    </xf>
    <xf numFmtId="0" fontId="0" fillId="0" borderId="153" xfId="0" applyBorder="1" applyAlignment="1">
      <alignment horizontal="center" vertical="center" shrinkToFit="1"/>
    </xf>
    <xf numFmtId="0" fontId="11" fillId="0" borderId="154" xfId="0" applyFont="1" applyBorder="1" applyAlignment="1">
      <alignment horizontal="center" vertical="center" shrinkToFit="1"/>
    </xf>
    <xf numFmtId="0" fontId="3" fillId="0" borderId="57" xfId="0" applyFont="1"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horizontal="center" vertical="center" shrinkToFit="1"/>
    </xf>
    <xf numFmtId="0" fontId="11" fillId="0" borderId="0" xfId="0" applyFont="1" applyAlignment="1">
      <alignment shrinkToFit="1"/>
    </xf>
    <xf numFmtId="0" fontId="3" fillId="33" borderId="47" xfId="0" applyFont="1" applyFill="1" applyBorder="1" applyAlignment="1">
      <alignment horizontal="center" vertical="center" shrinkToFit="1"/>
    </xf>
    <xf numFmtId="0" fontId="0" fillId="0" borderId="54" xfId="0" applyBorder="1" applyAlignment="1">
      <alignment horizontal="center" vertical="center" shrinkToFit="1"/>
    </xf>
    <xf numFmtId="0" fontId="11" fillId="33" borderId="155" xfId="0" applyFont="1" applyFill="1" applyBorder="1" applyAlignment="1">
      <alignment horizontal="center" vertical="center" shrinkToFit="1"/>
    </xf>
    <xf numFmtId="0" fontId="0" fillId="33" borderId="153" xfId="0" applyFill="1" applyBorder="1" applyAlignment="1">
      <alignment horizontal="center" vertical="center" shrinkToFit="1"/>
    </xf>
    <xf numFmtId="0" fontId="3" fillId="0" borderId="47" xfId="0" applyFont="1" applyBorder="1" applyAlignment="1">
      <alignment horizontal="center" vertical="center" shrinkToFit="1"/>
    </xf>
    <xf numFmtId="49" fontId="11" fillId="0" borderId="0" xfId="0" applyNumberFormat="1" applyFont="1" applyAlignment="1">
      <alignment shrinkToFit="1"/>
    </xf>
    <xf numFmtId="0" fontId="0" fillId="0" borderId="0" xfId="0" applyAlignment="1">
      <alignment shrinkToFit="1"/>
    </xf>
    <xf numFmtId="0" fontId="11" fillId="0" borderId="63" xfId="0" applyFont="1" applyBorder="1" applyAlignment="1">
      <alignment shrinkToFit="1"/>
    </xf>
    <xf numFmtId="179" fontId="3" fillId="0" borderId="20" xfId="0" applyNumberFormat="1" applyFont="1" applyBorder="1" applyAlignment="1">
      <alignment horizontal="right" vertical="center"/>
    </xf>
    <xf numFmtId="179" fontId="3" fillId="0" borderId="156"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57" xfId="0" applyNumberFormat="1" applyFont="1" applyBorder="1" applyAlignment="1">
      <alignment horizontal="right" vertical="center"/>
    </xf>
    <xf numFmtId="0" fontId="3" fillId="0" borderId="0" xfId="0" applyFont="1" applyAlignment="1">
      <alignment horizontal="right" vertical="center"/>
    </xf>
    <xf numFmtId="0" fontId="3" fillId="0" borderId="158" xfId="0" applyFont="1" applyBorder="1" applyAlignment="1">
      <alignment horizontal="center" vertical="center"/>
    </xf>
    <xf numFmtId="0" fontId="3" fillId="0" borderId="159" xfId="0" applyFont="1" applyBorder="1" applyAlignment="1">
      <alignment horizontal="right" vertical="center"/>
    </xf>
    <xf numFmtId="0" fontId="3" fillId="0" borderId="10" xfId="0" applyFont="1" applyBorder="1" applyAlignment="1">
      <alignment horizontal="right" vertical="center"/>
    </xf>
    <xf numFmtId="0" fontId="3" fillId="0" borderId="160" xfId="0" applyFont="1" applyBorder="1" applyAlignment="1">
      <alignment horizontal="center" vertical="center"/>
    </xf>
    <xf numFmtId="0" fontId="3" fillId="0" borderId="161" xfId="0" applyFont="1" applyBorder="1" applyAlignment="1">
      <alignment horizontal="right" vertical="center"/>
    </xf>
    <xf numFmtId="0" fontId="3" fillId="0" borderId="162" xfId="0" applyFont="1" applyBorder="1" applyAlignment="1">
      <alignment horizontal="right" vertical="center"/>
    </xf>
    <xf numFmtId="0" fontId="3" fillId="0" borderId="163" xfId="0" applyFont="1" applyBorder="1" applyAlignment="1">
      <alignment horizontal="right" vertical="center"/>
    </xf>
    <xf numFmtId="0" fontId="3" fillId="0" borderId="0" xfId="0" applyFont="1" applyAlignment="1">
      <alignment horizontal="right"/>
    </xf>
    <xf numFmtId="20" fontId="3" fillId="0" borderId="0" xfId="0" applyNumberFormat="1" applyFont="1" applyAlignment="1">
      <alignment horizontal="left"/>
    </xf>
    <xf numFmtId="0" fontId="3" fillId="0" borderId="16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3" xfId="0" applyFont="1" applyBorder="1" applyAlignment="1">
      <alignment horizontal="center" vertical="center"/>
    </xf>
    <xf numFmtId="0" fontId="3" fillId="0" borderId="16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13975"/>
          <c:w val="0.950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37936155"/>
        <c:axId val="5881076"/>
      </c:lineChart>
      <c:catAx>
        <c:axId val="3793615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881076"/>
        <c:crossesAt val="0"/>
        <c:auto val="0"/>
        <c:lblOffset val="100"/>
        <c:tickLblSkip val="1"/>
        <c:tickMarkSkip val="12"/>
        <c:noMultiLvlLbl val="0"/>
      </c:catAx>
      <c:valAx>
        <c:axId val="588107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936155"/>
        <c:crossesAt val="1"/>
        <c:crossBetween val="midCat"/>
        <c:dispUnits/>
        <c:majorUnit val="0.2"/>
      </c:valAx>
      <c:spPr>
        <a:noFill/>
        <a:ln w="12700">
          <a:solidFill>
            <a:srgbClr val="000000"/>
          </a:solidFill>
        </a:ln>
      </c:spPr>
    </c:plotArea>
    <c:legend>
      <c:legendPos val="r"/>
      <c:layout>
        <c:manualLayout>
          <c:xMode val="edge"/>
          <c:yMode val="edge"/>
          <c:x val="0.866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2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52929685"/>
        <c:axId val="6605118"/>
      </c:lineChart>
      <c:catAx>
        <c:axId val="5292968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605118"/>
        <c:crossesAt val="0"/>
        <c:auto val="0"/>
        <c:lblOffset val="100"/>
        <c:tickLblSkip val="1"/>
        <c:tickMarkSkip val="12"/>
        <c:noMultiLvlLbl val="0"/>
      </c:catAx>
      <c:valAx>
        <c:axId val="6605118"/>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929685"/>
        <c:crossesAt val="1"/>
        <c:crossBetween val="midCat"/>
        <c:dispUnits/>
        <c:majorUnit val="0.2"/>
      </c:valAx>
      <c:spPr>
        <a:noFill/>
        <a:ln w="12700">
          <a:solidFill>
            <a:srgbClr val="000000"/>
          </a:solidFill>
        </a:ln>
      </c:spPr>
    </c:plotArea>
    <c:legend>
      <c:legendPos val="r"/>
      <c:layout>
        <c:manualLayout>
          <c:xMode val="edge"/>
          <c:yMode val="edge"/>
          <c:x val="0.18075"/>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0.15625</cdr:x>
      <cdr:y>0.02875</cdr:y>
    </cdr:from>
    <cdr:to>
      <cdr:x>0.814</cdr:x>
      <cdr:y>0.1115</cdr:y>
    </cdr:to>
    <cdr:sp>
      <cdr:nvSpPr>
        <cdr:cNvPr id="1" name="Text Box 1"/>
        <cdr:cNvSpPr txBox="1">
          <a:spLocks noChangeArrowheads="1"/>
        </cdr:cNvSpPr>
      </cdr:nvSpPr>
      <cdr:spPr>
        <a:xfrm>
          <a:off x="1990725" y="190500"/>
          <a:ext cx="841057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0.0715</cdr:x>
      <cdr:y>0.1565</cdr:y>
    </cdr:from>
    <cdr:to>
      <cdr:x>0.265</cdr:x>
      <cdr:y>0.29475</cdr:y>
    </cdr:to>
    <cdr:sp>
      <cdr:nvSpPr>
        <cdr:cNvPr id="2" name="Text Box 2"/>
        <cdr:cNvSpPr txBox="1">
          <a:spLocks noChangeArrowheads="1"/>
        </cdr:cNvSpPr>
      </cdr:nvSpPr>
      <cdr:spPr>
        <a:xfrm>
          <a:off x="904875" y="1038225"/>
          <a:ext cx="24765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0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4</a:t>
          </a:r>
        </a:p>
      </cdr:txBody>
    </cdr:sp>
  </cdr:relSizeAnchor>
  <cdr:relSizeAnchor xmlns:cdr="http://schemas.openxmlformats.org/drawingml/2006/chartDrawing">
    <cdr:from>
      <cdr:x>0.003</cdr:x>
      <cdr:y>0.29075</cdr:y>
    </cdr:from>
    <cdr:to>
      <cdr:x>0.02975</cdr:x>
      <cdr:y>0.847</cdr:y>
    </cdr:to>
    <cdr:grpSp>
      <cdr:nvGrpSpPr>
        <cdr:cNvPr id="3" name="Group 8"/>
        <cdr:cNvGrpSpPr>
          <a:grpSpLocks/>
        </cdr:cNvGrpSpPr>
      </cdr:nvGrpSpPr>
      <cdr:grpSpPr>
        <a:xfrm>
          <a:off x="38100" y="1933575"/>
          <a:ext cx="34290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0.30825</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0</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8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3</a:t>
          </a:r>
        </a:p>
      </cdr:txBody>
    </cdr:sp>
  </cdr:relSizeAnchor>
  <cdr:relSizeAnchor xmlns:cdr="http://schemas.openxmlformats.org/drawingml/2006/chartDrawing">
    <cdr:from>
      <cdr:x>0.00375</cdr:x>
      <cdr:y>0.2885</cdr:y>
    </cdr:from>
    <cdr:to>
      <cdr:x>0.03125</cdr:x>
      <cdr:y>0.8565</cdr:y>
    </cdr:to>
    <cdr:grpSp>
      <cdr:nvGrpSpPr>
        <cdr:cNvPr id="3" name="Group 18"/>
        <cdr:cNvGrpSpPr>
          <a:grpSpLocks/>
        </cdr:cNvGrpSpPr>
      </cdr:nvGrpSpPr>
      <cdr:grpSpPr>
        <a:xfrm>
          <a:off x="47625" y="1895475"/>
          <a:ext cx="352425" cy="37433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tabColor theme="8" tint="0.7999799847602844"/>
  </sheetPr>
  <dimension ref="A1:AK47"/>
  <sheetViews>
    <sheetView tabSelected="1" view="pageBreakPreview" zoomScale="70" zoomScaleNormal="70" zoomScaleSheetLayoutView="70" zoomScalePageLayoutView="0" workbookViewId="0" topLeftCell="A1">
      <selection activeCell="X19" sqref="Z19"/>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5" customFormat="1" ht="14.25">
      <c r="X1" s="251" t="s">
        <v>224</v>
      </c>
      <c r="Y1" s="251"/>
      <c r="Z1" s="381">
        <v>5</v>
      </c>
      <c r="AA1" s="381"/>
      <c r="AB1" s="251" t="s">
        <v>0</v>
      </c>
      <c r="AC1" s="382">
        <v>6</v>
      </c>
      <c r="AD1" s="382"/>
      <c r="AE1" s="251" t="s">
        <v>1</v>
      </c>
      <c r="AF1" s="382">
        <v>26</v>
      </c>
      <c r="AG1" s="382"/>
      <c r="AH1" s="251" t="s">
        <v>2</v>
      </c>
      <c r="AI1" s="251"/>
      <c r="AJ1" s="251"/>
      <c r="AK1" s="251"/>
    </row>
    <row r="2" spans="24:37" s="5" customFormat="1" ht="14.25">
      <c r="X2" s="331"/>
      <c r="Y2" s="331"/>
      <c r="Z2" s="332"/>
      <c r="AA2" s="332"/>
      <c r="AB2" s="331"/>
      <c r="AC2" s="332"/>
      <c r="AD2" s="332"/>
      <c r="AE2" s="331"/>
      <c r="AF2" s="332"/>
      <c r="AG2" s="332"/>
      <c r="AH2" s="331"/>
      <c r="AI2" s="331"/>
      <c r="AJ2" s="331"/>
      <c r="AK2" s="331"/>
    </row>
    <row r="3" spans="24:37" s="5" customFormat="1" ht="14.25">
      <c r="X3" s="331"/>
      <c r="Y3" s="331"/>
      <c r="Z3" s="332"/>
      <c r="AA3" s="332"/>
      <c r="AB3" s="331"/>
      <c r="AC3" s="332"/>
      <c r="AD3" s="332"/>
      <c r="AE3" s="331"/>
      <c r="AF3" s="332"/>
      <c r="AG3" s="332"/>
      <c r="AH3" s="331"/>
      <c r="AI3" s="331"/>
      <c r="AJ3" s="331"/>
      <c r="AK3" s="331"/>
    </row>
    <row r="4" ht="4.5" customHeight="1"/>
    <row r="5" spans="1:37" ht="30.75">
      <c r="A5" s="383" t="s">
        <v>3</v>
      </c>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row>
    <row r="6" spans="1:37" s="5" customFormat="1" ht="20.25">
      <c r="A6" s="263"/>
      <c r="B6" s="4"/>
      <c r="C6" s="4"/>
      <c r="D6" s="4"/>
      <c r="E6" s="4"/>
      <c r="F6" s="4"/>
      <c r="G6" s="4"/>
      <c r="H6" s="4"/>
      <c r="I6" s="4"/>
      <c r="J6" s="4"/>
      <c r="K6" s="4"/>
      <c r="M6" s="4" t="s">
        <v>225</v>
      </c>
      <c r="N6" s="4"/>
      <c r="O6" s="4"/>
      <c r="P6" s="384">
        <f>YEAR(DATE(Z1+2018,AC1-1,1))-2018</f>
        <v>5</v>
      </c>
      <c r="Q6" s="384"/>
      <c r="R6" s="384"/>
      <c r="S6" s="263" t="s">
        <v>0</v>
      </c>
      <c r="T6" s="4"/>
      <c r="U6" s="384">
        <f>MONTH(DATE(Z1+2018,AC1-1,1))</f>
        <v>5</v>
      </c>
      <c r="V6" s="384"/>
      <c r="W6" s="384"/>
      <c r="X6" s="263" t="s">
        <v>4</v>
      </c>
      <c r="Z6" s="4"/>
      <c r="AB6" s="4"/>
      <c r="AC6" s="4"/>
      <c r="AD6" s="4"/>
      <c r="AE6" s="4"/>
      <c r="AF6" s="4"/>
      <c r="AG6" s="4"/>
      <c r="AH6" s="4"/>
      <c r="AI6" s="4"/>
      <c r="AJ6" s="4"/>
      <c r="AK6" s="4"/>
    </row>
    <row r="7" spans="1:37" s="5" customFormat="1" ht="20.25">
      <c r="A7" s="263"/>
      <c r="B7" s="4"/>
      <c r="C7" s="4"/>
      <c r="D7" s="4"/>
      <c r="E7" s="4"/>
      <c r="F7" s="4"/>
      <c r="G7" s="4"/>
      <c r="H7" s="4"/>
      <c r="I7" s="4"/>
      <c r="J7" s="4"/>
      <c r="K7" s="4"/>
      <c r="M7" s="4"/>
      <c r="N7" s="4"/>
      <c r="O7" s="4"/>
      <c r="P7" s="4"/>
      <c r="Q7" s="4"/>
      <c r="R7" s="4"/>
      <c r="S7" s="263"/>
      <c r="T7" s="4"/>
      <c r="U7" s="4"/>
      <c r="V7" s="4"/>
      <c r="W7" s="4"/>
      <c r="X7" s="263"/>
      <c r="Z7" s="4"/>
      <c r="AB7" s="4"/>
      <c r="AC7" s="4"/>
      <c r="AD7" s="4"/>
      <c r="AE7" s="4"/>
      <c r="AF7" s="4"/>
      <c r="AG7" s="4"/>
      <c r="AH7" s="4"/>
      <c r="AI7" s="4"/>
      <c r="AJ7" s="4"/>
      <c r="AK7" s="4"/>
    </row>
    <row r="8" spans="1:37" s="5" customFormat="1" ht="20.25">
      <c r="A8" s="263"/>
      <c r="B8" s="4"/>
      <c r="C8" s="4"/>
      <c r="D8" s="4"/>
      <c r="E8" s="4"/>
      <c r="F8" s="4"/>
      <c r="G8" s="4"/>
      <c r="H8" s="4"/>
      <c r="I8" s="4"/>
      <c r="J8" s="4"/>
      <c r="K8" s="4"/>
      <c r="M8" s="4"/>
      <c r="N8" s="4"/>
      <c r="O8" s="4"/>
      <c r="P8" s="4"/>
      <c r="Q8" s="4"/>
      <c r="R8" s="4"/>
      <c r="S8" s="263"/>
      <c r="T8" s="4"/>
      <c r="U8" s="4"/>
      <c r="V8" s="4"/>
      <c r="W8" s="4"/>
      <c r="X8" s="263"/>
      <c r="Z8" s="4"/>
      <c r="AB8" s="4"/>
      <c r="AC8" s="4"/>
      <c r="AD8" s="4"/>
      <c r="AE8" s="4"/>
      <c r="AF8" s="4"/>
      <c r="AG8" s="4"/>
      <c r="AH8" s="4"/>
      <c r="AI8" s="4"/>
      <c r="AJ8" s="4"/>
      <c r="AK8" s="4"/>
    </row>
    <row r="9" ht="4.5" customHeight="1"/>
    <row r="11" spans="21:34" ht="13.5">
      <c r="U11" s="264" t="s">
        <v>226</v>
      </c>
      <c r="V11" s="264"/>
      <c r="W11" s="264"/>
      <c r="X11" s="264"/>
      <c r="Y11" s="264"/>
      <c r="Z11" s="264"/>
      <c r="AA11" s="264"/>
      <c r="AB11" s="264"/>
      <c r="AC11" s="264"/>
      <c r="AD11" s="264"/>
      <c r="AE11" s="264"/>
      <c r="AF11" s="264"/>
      <c r="AG11" s="264"/>
      <c r="AH11" s="264"/>
    </row>
    <row r="12" spans="21:34" ht="13.5">
      <c r="U12" s="264"/>
      <c r="V12" s="264"/>
      <c r="W12" s="375" t="s">
        <v>327</v>
      </c>
      <c r="X12" s="264"/>
      <c r="Y12" s="264"/>
      <c r="Z12" s="264"/>
      <c r="AA12" s="265"/>
      <c r="AB12" s="264"/>
      <c r="AC12" s="264"/>
      <c r="AD12" s="264"/>
      <c r="AE12" s="264"/>
      <c r="AF12" s="264"/>
      <c r="AG12" s="264"/>
      <c r="AH12" s="264"/>
    </row>
    <row r="13" spans="21:34" ht="13.5">
      <c r="U13" s="264"/>
      <c r="V13" s="264"/>
      <c r="W13" s="264" t="s">
        <v>336</v>
      </c>
      <c r="X13" s="264"/>
      <c r="Y13" s="264"/>
      <c r="Z13" s="264"/>
      <c r="AA13" s="265"/>
      <c r="AB13" s="264"/>
      <c r="AC13" s="264"/>
      <c r="AD13" s="264"/>
      <c r="AE13" s="264"/>
      <c r="AF13" s="264"/>
      <c r="AG13" s="264"/>
      <c r="AH13" s="264"/>
    </row>
    <row r="14" spans="21:34" ht="13.5">
      <c r="U14" s="264"/>
      <c r="V14" s="264"/>
      <c r="W14" s="264" t="s">
        <v>5</v>
      </c>
      <c r="X14" s="264"/>
      <c r="Y14" s="264"/>
      <c r="Z14" s="264"/>
      <c r="AA14" s="264"/>
      <c r="AB14" s="264"/>
      <c r="AC14" s="264"/>
      <c r="AD14" s="264"/>
      <c r="AE14" s="264"/>
      <c r="AF14" s="264"/>
      <c r="AG14" s="264"/>
      <c r="AH14" s="264"/>
    </row>
    <row r="15" spans="21:34" ht="13.5">
      <c r="U15" s="264"/>
      <c r="V15" s="264"/>
      <c r="W15" s="264" t="s">
        <v>6</v>
      </c>
      <c r="X15" s="264"/>
      <c r="Y15" s="264"/>
      <c r="Z15" s="264"/>
      <c r="AA15" s="264"/>
      <c r="AB15" s="264"/>
      <c r="AC15" s="264"/>
      <c r="AD15" s="264"/>
      <c r="AE15" s="264"/>
      <c r="AF15" s="264"/>
      <c r="AG15" s="264"/>
      <c r="AH15" s="264"/>
    </row>
    <row r="16" spans="21:34" ht="13.5">
      <c r="U16" s="375" t="s">
        <v>325</v>
      </c>
      <c r="V16" s="264"/>
      <c r="W16" s="264"/>
      <c r="X16" s="264"/>
      <c r="Y16" s="264"/>
      <c r="Z16" s="264"/>
      <c r="AA16" s="264"/>
      <c r="AB16" s="264"/>
      <c r="AC16" s="264"/>
      <c r="AD16" s="264"/>
      <c r="AE16" s="264"/>
      <c r="AF16" s="264"/>
      <c r="AG16" s="264"/>
      <c r="AH16" s="264"/>
    </row>
    <row r="17" spans="21:34" ht="13.5">
      <c r="U17" s="264"/>
      <c r="V17" s="264"/>
      <c r="W17" s="264"/>
      <c r="X17" s="264"/>
      <c r="Y17" s="264"/>
      <c r="Z17" s="264"/>
      <c r="AA17" s="264"/>
      <c r="AB17" s="264"/>
      <c r="AC17" s="264"/>
      <c r="AD17" s="264"/>
      <c r="AE17" s="264"/>
      <c r="AF17" s="264"/>
      <c r="AG17" s="264"/>
      <c r="AH17" s="264"/>
    </row>
    <row r="21" ht="19.5" customHeight="1">
      <c r="A21" s="3" t="s">
        <v>196</v>
      </c>
    </row>
    <row r="22" ht="5.25" customHeight="1">
      <c r="A22" s="3"/>
    </row>
    <row r="23" ht="7.5" customHeight="1"/>
    <row r="24" spans="4:33" ht="33" customHeight="1">
      <c r="D24" s="151" t="s">
        <v>193</v>
      </c>
      <c r="E24" s="379" t="s">
        <v>339</v>
      </c>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row>
    <row r="25" ht="3.75" customHeight="1"/>
    <row r="26" spans="4:33" ht="51.75" customHeight="1">
      <c r="D26" s="151" t="s">
        <v>193</v>
      </c>
      <c r="E26" s="379" t="s">
        <v>340</v>
      </c>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row>
    <row r="27" spans="4:33" ht="2.25" customHeight="1">
      <c r="D27" s="151"/>
      <c r="E27" s="386"/>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row>
    <row r="28" spans="4:33" ht="55.5" customHeight="1">
      <c r="D28" s="151" t="s">
        <v>193</v>
      </c>
      <c r="E28" s="379" t="s">
        <v>341</v>
      </c>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row>
    <row r="29" spans="4:33" ht="2.25" customHeight="1">
      <c r="D29" s="151"/>
      <c r="E29" s="386"/>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row>
    <row r="30" spans="4:33" ht="43.5" customHeight="1">
      <c r="D30" s="151" t="s">
        <v>193</v>
      </c>
      <c r="E30" s="379" t="s">
        <v>342</v>
      </c>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row>
    <row r="31" spans="4:33" ht="4.5" customHeight="1">
      <c r="D31" s="333"/>
      <c r="E31" s="334" t="s">
        <v>219</v>
      </c>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row>
    <row r="32" ht="6" customHeight="1"/>
    <row r="36" ht="9" customHeight="1"/>
    <row r="37" ht="24" customHeight="1">
      <c r="A37" s="3" t="s">
        <v>7</v>
      </c>
    </row>
    <row r="38" ht="17.25">
      <c r="A38" s="3"/>
    </row>
    <row r="39" ht="5.25" customHeight="1">
      <c r="A39" s="3"/>
    </row>
    <row r="40" ht="7.5" customHeight="1"/>
    <row r="41" spans="4:26" ht="17.25" customHeight="1">
      <c r="D41" s="1" t="s">
        <v>8</v>
      </c>
      <c r="I41" s="388">
        <v>1</v>
      </c>
      <c r="J41" s="388"/>
      <c r="K41" s="389"/>
      <c r="L41" s="1" t="s">
        <v>343</v>
      </c>
      <c r="S41" s="281"/>
      <c r="T41" s="281"/>
      <c r="U41" s="281"/>
      <c r="V41" s="229"/>
      <c r="W41" s="229"/>
      <c r="X41" s="5"/>
      <c r="Z41" s="281"/>
    </row>
    <row r="42" spans="8:33" ht="13.5" customHeight="1">
      <c r="H42" s="151" t="s">
        <v>193</v>
      </c>
      <c r="I42" s="385" t="s">
        <v>344</v>
      </c>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row>
    <row r="43" spans="8:33" ht="30.75" customHeight="1">
      <c r="H43" s="151"/>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row>
    <row r="44" ht="9" customHeight="1"/>
    <row r="45" spans="4:25" ht="17.25" customHeight="1">
      <c r="D45" s="1" t="s">
        <v>10</v>
      </c>
      <c r="I45" s="388">
        <v>0.8</v>
      </c>
      <c r="J45" s="388"/>
      <c r="K45" s="389"/>
      <c r="L45" s="1" t="s">
        <v>343</v>
      </c>
      <c r="V45" s="229"/>
      <c r="W45" s="229"/>
      <c r="X45" s="5"/>
      <c r="Y45" s="282"/>
    </row>
    <row r="46" spans="8:33" ht="13.5">
      <c r="H46" s="151" t="s">
        <v>193</v>
      </c>
      <c r="I46" s="385" t="s">
        <v>345</v>
      </c>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row>
    <row r="47" spans="8:33" ht="30.75" customHeight="1">
      <c r="H47" s="151"/>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row>
    <row r="48" ht="6" customHeight="1"/>
    <row r="52" ht="16.5" customHeight="1"/>
    <row r="53" ht="16.5" customHeight="1"/>
    <row r="54" ht="16.5" customHeight="1"/>
  </sheetData>
  <sheetProtection/>
  <mergeCells count="18">
    <mergeCell ref="I47:AG47"/>
    <mergeCell ref="I43:AG43"/>
    <mergeCell ref="E29:AG29"/>
    <mergeCell ref="E27:AG27"/>
    <mergeCell ref="E28:AG28"/>
    <mergeCell ref="E30:AG30"/>
    <mergeCell ref="I41:K41"/>
    <mergeCell ref="I42:AG42"/>
    <mergeCell ref="I45:K45"/>
    <mergeCell ref="I46:AG46"/>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codeName="Sheet10">
    <tabColor theme="8" tint="0.7999799847602844"/>
  </sheetPr>
  <dimension ref="A4:AJ28"/>
  <sheetViews>
    <sheetView view="pageBreakPreview" zoomScale="60" zoomScalePageLayoutView="0" workbookViewId="0" topLeftCell="A1">
      <selection activeCell="X19" sqref="Z19"/>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31">
        <v>5</v>
      </c>
      <c r="N4" s="631"/>
      <c r="O4" s="1" t="s">
        <v>144</v>
      </c>
      <c r="W4" s="345"/>
      <c r="X4" s="52"/>
      <c r="Y4" s="632">
        <v>0.5833333333333334</v>
      </c>
      <c r="Z4" s="632"/>
      <c r="AA4" s="632"/>
      <c r="AB4" s="346" t="s">
        <v>145</v>
      </c>
    </row>
    <row r="6" spans="3:36" s="16" customFormat="1" ht="17.25" customHeight="1" thickBot="1">
      <c r="C6" s="17"/>
      <c r="D6" s="18"/>
      <c r="E6" s="18"/>
      <c r="F6" s="18"/>
      <c r="G6" s="18"/>
      <c r="H6" s="18"/>
      <c r="I6" s="18"/>
      <c r="J6" s="19"/>
      <c r="K6" s="633" t="s">
        <v>146</v>
      </c>
      <c r="L6" s="634"/>
      <c r="M6" s="634"/>
      <c r="N6" s="634"/>
      <c r="O6" s="634"/>
      <c r="P6" s="634"/>
      <c r="Q6" s="634"/>
      <c r="R6" s="634"/>
      <c r="S6" s="635"/>
      <c r="T6" s="17"/>
      <c r="U6" s="18"/>
      <c r="V6" s="18"/>
      <c r="W6" s="18"/>
      <c r="X6" s="18"/>
      <c r="Y6" s="18"/>
      <c r="Z6" s="18"/>
      <c r="AA6" s="19"/>
      <c r="AB6" s="633" t="s">
        <v>146</v>
      </c>
      <c r="AC6" s="634"/>
      <c r="AD6" s="634"/>
      <c r="AE6" s="634"/>
      <c r="AF6" s="634"/>
      <c r="AG6" s="634"/>
      <c r="AH6" s="634"/>
      <c r="AI6" s="634"/>
      <c r="AJ6" s="635"/>
    </row>
    <row r="7" spans="3:36" s="16" customFormat="1" ht="17.25" customHeight="1" thickTop="1">
      <c r="C7" s="240" t="s">
        <v>223</v>
      </c>
      <c r="E7" s="630">
        <v>5</v>
      </c>
      <c r="F7" s="630"/>
      <c r="G7" s="16" t="s">
        <v>0</v>
      </c>
      <c r="H7" s="16">
        <v>3</v>
      </c>
      <c r="I7" s="636" t="s">
        <v>147</v>
      </c>
      <c r="J7" s="637"/>
      <c r="K7" s="629">
        <v>4</v>
      </c>
      <c r="L7" s="630"/>
      <c r="M7" s="16" t="s">
        <v>1</v>
      </c>
      <c r="N7" s="630">
        <v>25</v>
      </c>
      <c r="O7" s="630"/>
      <c r="P7" s="16" t="s">
        <v>148</v>
      </c>
      <c r="Q7" s="16" t="s">
        <v>149</v>
      </c>
      <c r="R7" s="241">
        <f aca="true" t="shared" si="0" ref="R7:R12">DATE(2023,K7,N7)</f>
        <v>45041</v>
      </c>
      <c r="S7" s="242" t="s">
        <v>150</v>
      </c>
      <c r="T7" s="240" t="s">
        <v>223</v>
      </c>
      <c r="V7" s="630">
        <v>5</v>
      </c>
      <c r="W7" s="630"/>
      <c r="X7" s="16" t="s">
        <v>0</v>
      </c>
      <c r="Y7" s="16">
        <v>9</v>
      </c>
      <c r="Z7" s="636" t="s">
        <v>147</v>
      </c>
      <c r="AA7" s="637"/>
      <c r="AB7" s="629">
        <v>10</v>
      </c>
      <c r="AC7" s="630"/>
      <c r="AD7" s="16" t="s">
        <v>1</v>
      </c>
      <c r="AE7" s="630">
        <v>25</v>
      </c>
      <c r="AF7" s="630"/>
      <c r="AG7" s="16" t="s">
        <v>148</v>
      </c>
      <c r="AH7" s="16" t="s">
        <v>149</v>
      </c>
      <c r="AI7" s="241">
        <f aca="true" t="shared" si="1" ref="AI7:AI12">DATE(2023,AB7,AE7)</f>
        <v>45224</v>
      </c>
      <c r="AJ7" s="242" t="s">
        <v>150</v>
      </c>
    </row>
    <row r="8" spans="3:36" s="16" customFormat="1" ht="17.25" customHeight="1">
      <c r="C8" s="240" t="s">
        <v>223</v>
      </c>
      <c r="E8" s="623">
        <v>5</v>
      </c>
      <c r="F8" s="623"/>
      <c r="G8" s="16" t="s">
        <v>0</v>
      </c>
      <c r="H8" s="16">
        <v>4</v>
      </c>
      <c r="I8" s="486" t="s">
        <v>147</v>
      </c>
      <c r="J8" s="624"/>
      <c r="K8" s="625">
        <v>5</v>
      </c>
      <c r="L8" s="623"/>
      <c r="M8" s="16" t="s">
        <v>1</v>
      </c>
      <c r="N8" s="623">
        <v>25</v>
      </c>
      <c r="O8" s="623"/>
      <c r="P8" s="16" t="s">
        <v>148</v>
      </c>
      <c r="Q8" s="16" t="s">
        <v>149</v>
      </c>
      <c r="R8" s="241">
        <f t="shared" si="0"/>
        <v>45071</v>
      </c>
      <c r="S8" s="242" t="s">
        <v>150</v>
      </c>
      <c r="T8" s="240" t="s">
        <v>223</v>
      </c>
      <c r="V8" s="623">
        <v>5</v>
      </c>
      <c r="W8" s="623"/>
      <c r="X8" s="16" t="s">
        <v>0</v>
      </c>
      <c r="Y8" s="16">
        <v>10</v>
      </c>
      <c r="Z8" s="486" t="s">
        <v>147</v>
      </c>
      <c r="AA8" s="624"/>
      <c r="AB8" s="625">
        <v>11</v>
      </c>
      <c r="AC8" s="623"/>
      <c r="AD8" s="16" t="s">
        <v>1</v>
      </c>
      <c r="AE8" s="623">
        <v>27</v>
      </c>
      <c r="AF8" s="623"/>
      <c r="AG8" s="16" t="s">
        <v>148</v>
      </c>
      <c r="AH8" s="16" t="s">
        <v>149</v>
      </c>
      <c r="AI8" s="241">
        <f t="shared" si="1"/>
        <v>45257</v>
      </c>
      <c r="AJ8" s="242" t="s">
        <v>150</v>
      </c>
    </row>
    <row r="9" spans="3:36" s="16" customFormat="1" ht="17.25" customHeight="1">
      <c r="C9" s="240" t="s">
        <v>223</v>
      </c>
      <c r="E9" s="623">
        <v>5</v>
      </c>
      <c r="F9" s="623"/>
      <c r="G9" s="16" t="s">
        <v>0</v>
      </c>
      <c r="H9" s="16">
        <v>5</v>
      </c>
      <c r="I9" s="486" t="s">
        <v>147</v>
      </c>
      <c r="J9" s="624"/>
      <c r="K9" s="625">
        <v>6</v>
      </c>
      <c r="L9" s="623"/>
      <c r="M9" s="16" t="s">
        <v>1</v>
      </c>
      <c r="N9" s="623">
        <v>26</v>
      </c>
      <c r="O9" s="623"/>
      <c r="P9" s="16" t="s">
        <v>148</v>
      </c>
      <c r="Q9" s="16" t="s">
        <v>149</v>
      </c>
      <c r="R9" s="241">
        <f t="shared" si="0"/>
        <v>45103</v>
      </c>
      <c r="S9" s="242" t="s">
        <v>150</v>
      </c>
      <c r="T9" s="240" t="s">
        <v>223</v>
      </c>
      <c r="V9" s="623">
        <v>5</v>
      </c>
      <c r="W9" s="623"/>
      <c r="X9" s="16" t="s">
        <v>0</v>
      </c>
      <c r="Y9" s="16">
        <v>11</v>
      </c>
      <c r="Z9" s="486" t="s">
        <v>147</v>
      </c>
      <c r="AA9" s="624"/>
      <c r="AB9" s="625">
        <v>12</v>
      </c>
      <c r="AC9" s="623"/>
      <c r="AD9" s="16" t="s">
        <v>1</v>
      </c>
      <c r="AE9" s="623">
        <v>25</v>
      </c>
      <c r="AF9" s="623"/>
      <c r="AG9" s="16" t="s">
        <v>148</v>
      </c>
      <c r="AH9" s="16" t="s">
        <v>149</v>
      </c>
      <c r="AI9" s="241">
        <f t="shared" si="1"/>
        <v>45285</v>
      </c>
      <c r="AJ9" s="242" t="s">
        <v>150</v>
      </c>
    </row>
    <row r="10" spans="3:36" s="16" customFormat="1" ht="17.25" customHeight="1">
      <c r="C10" s="240" t="s">
        <v>223</v>
      </c>
      <c r="E10" s="623">
        <v>5</v>
      </c>
      <c r="F10" s="623"/>
      <c r="G10" s="16" t="s">
        <v>0</v>
      </c>
      <c r="H10" s="16">
        <v>6</v>
      </c>
      <c r="I10" s="486" t="s">
        <v>147</v>
      </c>
      <c r="J10" s="624"/>
      <c r="K10" s="625">
        <v>7</v>
      </c>
      <c r="L10" s="623"/>
      <c r="M10" s="16" t="s">
        <v>1</v>
      </c>
      <c r="N10" s="623">
        <v>25</v>
      </c>
      <c r="O10" s="623"/>
      <c r="P10" s="16" t="s">
        <v>148</v>
      </c>
      <c r="Q10" s="16" t="s">
        <v>149</v>
      </c>
      <c r="R10" s="241">
        <f t="shared" si="0"/>
        <v>45132</v>
      </c>
      <c r="S10" s="242" t="s">
        <v>150</v>
      </c>
      <c r="T10" s="240" t="s">
        <v>223</v>
      </c>
      <c r="V10" s="623">
        <v>5</v>
      </c>
      <c r="W10" s="623"/>
      <c r="X10" s="16" t="s">
        <v>0</v>
      </c>
      <c r="Y10" s="16">
        <v>12</v>
      </c>
      <c r="Z10" s="486" t="s">
        <v>147</v>
      </c>
      <c r="AA10" s="624"/>
      <c r="AB10" s="625">
        <v>1</v>
      </c>
      <c r="AC10" s="623"/>
      <c r="AD10" s="16" t="s">
        <v>1</v>
      </c>
      <c r="AE10" s="623">
        <v>25</v>
      </c>
      <c r="AF10" s="623"/>
      <c r="AG10" s="16" t="s">
        <v>148</v>
      </c>
      <c r="AH10" s="16" t="s">
        <v>149</v>
      </c>
      <c r="AI10" s="241">
        <f t="shared" si="1"/>
        <v>44951</v>
      </c>
      <c r="AJ10" s="242" t="s">
        <v>150</v>
      </c>
    </row>
    <row r="11" spans="3:36" s="16" customFormat="1" ht="17.25" customHeight="1">
      <c r="C11" s="240" t="s">
        <v>223</v>
      </c>
      <c r="E11" s="623">
        <v>5</v>
      </c>
      <c r="F11" s="623"/>
      <c r="G11" s="16" t="s">
        <v>0</v>
      </c>
      <c r="H11" s="16">
        <v>7</v>
      </c>
      <c r="I11" s="486" t="s">
        <v>147</v>
      </c>
      <c r="J11" s="624"/>
      <c r="K11" s="625">
        <v>8</v>
      </c>
      <c r="L11" s="623"/>
      <c r="M11" s="16" t="s">
        <v>1</v>
      </c>
      <c r="N11" s="623">
        <v>25</v>
      </c>
      <c r="O11" s="623"/>
      <c r="P11" s="16" t="s">
        <v>148</v>
      </c>
      <c r="Q11" s="16" t="s">
        <v>149</v>
      </c>
      <c r="R11" s="241">
        <f t="shared" si="0"/>
        <v>45163</v>
      </c>
      <c r="S11" s="242" t="s">
        <v>150</v>
      </c>
      <c r="T11" s="240" t="s">
        <v>223</v>
      </c>
      <c r="V11" s="623">
        <v>6</v>
      </c>
      <c r="W11" s="623"/>
      <c r="X11" s="16" t="s">
        <v>0</v>
      </c>
      <c r="Y11" s="16">
        <v>1</v>
      </c>
      <c r="Z11" s="486" t="s">
        <v>147</v>
      </c>
      <c r="AA11" s="624"/>
      <c r="AB11" s="625">
        <v>2</v>
      </c>
      <c r="AC11" s="623"/>
      <c r="AD11" s="16" t="s">
        <v>1</v>
      </c>
      <c r="AE11" s="623">
        <v>27</v>
      </c>
      <c r="AF11" s="623"/>
      <c r="AG11" s="16" t="s">
        <v>148</v>
      </c>
      <c r="AH11" s="16" t="s">
        <v>149</v>
      </c>
      <c r="AI11" s="241">
        <f t="shared" si="1"/>
        <v>44984</v>
      </c>
      <c r="AJ11" s="242" t="s">
        <v>150</v>
      </c>
    </row>
    <row r="12" spans="3:36" s="16" customFormat="1" ht="17.25" customHeight="1">
      <c r="C12" s="243" t="s">
        <v>223</v>
      </c>
      <c r="D12" s="20"/>
      <c r="E12" s="626">
        <v>5</v>
      </c>
      <c r="F12" s="626"/>
      <c r="G12" s="20" t="s">
        <v>0</v>
      </c>
      <c r="H12" s="20">
        <v>8</v>
      </c>
      <c r="I12" s="564" t="s">
        <v>147</v>
      </c>
      <c r="J12" s="627"/>
      <c r="K12" s="628">
        <v>9</v>
      </c>
      <c r="L12" s="626"/>
      <c r="M12" s="20" t="s">
        <v>1</v>
      </c>
      <c r="N12" s="626">
        <v>26</v>
      </c>
      <c r="O12" s="626"/>
      <c r="P12" s="20" t="s">
        <v>148</v>
      </c>
      <c r="Q12" s="20" t="s">
        <v>149</v>
      </c>
      <c r="R12" s="244">
        <f t="shared" si="0"/>
        <v>45195</v>
      </c>
      <c r="S12" s="245" t="s">
        <v>150</v>
      </c>
      <c r="T12" s="243" t="s">
        <v>223</v>
      </c>
      <c r="U12" s="20"/>
      <c r="V12" s="626">
        <v>6</v>
      </c>
      <c r="W12" s="626"/>
      <c r="X12" s="20" t="s">
        <v>0</v>
      </c>
      <c r="Y12" s="20">
        <v>2</v>
      </c>
      <c r="Z12" s="564" t="s">
        <v>147</v>
      </c>
      <c r="AA12" s="627"/>
      <c r="AB12" s="628">
        <v>3</v>
      </c>
      <c r="AC12" s="626"/>
      <c r="AD12" s="20" t="s">
        <v>1</v>
      </c>
      <c r="AE12" s="626">
        <v>27</v>
      </c>
      <c r="AF12" s="626"/>
      <c r="AG12" s="20" t="s">
        <v>148</v>
      </c>
      <c r="AH12" s="20" t="s">
        <v>149</v>
      </c>
      <c r="AI12" s="244">
        <f t="shared" si="1"/>
        <v>45012</v>
      </c>
      <c r="AJ12" s="245" t="s">
        <v>150</v>
      </c>
    </row>
    <row r="13" ht="13.5">
      <c r="C13" s="230" t="s">
        <v>151</v>
      </c>
    </row>
    <row r="19" spans="3:30" ht="17.25" customHeight="1" thickBot="1">
      <c r="C19" s="17" t="s">
        <v>152</v>
      </c>
      <c r="D19" s="10"/>
      <c r="E19" s="10"/>
      <c r="F19" s="10"/>
      <c r="G19" s="10"/>
      <c r="H19" s="621">
        <v>1668</v>
      </c>
      <c r="I19" s="621"/>
      <c r="J19" s="621"/>
      <c r="K19" s="621"/>
      <c r="L19" s="621"/>
      <c r="M19" s="621"/>
      <c r="N19" s="18" t="s">
        <v>153</v>
      </c>
      <c r="O19" s="10"/>
      <c r="P19" s="15"/>
      <c r="Q19" s="18" t="s">
        <v>154</v>
      </c>
      <c r="R19" s="10"/>
      <c r="S19" s="10"/>
      <c r="T19" s="10"/>
      <c r="U19" s="355"/>
      <c r="V19" s="621">
        <v>9105</v>
      </c>
      <c r="W19" s="621"/>
      <c r="X19" s="621"/>
      <c r="Y19" s="621"/>
      <c r="Z19" s="621"/>
      <c r="AA19" s="621"/>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22">
        <v>2070</v>
      </c>
      <c r="J21" s="622"/>
      <c r="K21" s="622"/>
      <c r="L21" s="622"/>
      <c r="M21" s="622"/>
      <c r="N21" s="622"/>
      <c r="O21" s="66" t="s">
        <v>157</v>
      </c>
      <c r="P21" s="23"/>
      <c r="Q21" s="66" t="s">
        <v>17</v>
      </c>
      <c r="R21" s="21"/>
      <c r="S21" s="21"/>
      <c r="T21" s="21"/>
      <c r="U21" s="21"/>
      <c r="V21" s="21"/>
      <c r="W21" s="21"/>
      <c r="X21" s="622">
        <v>1861</v>
      </c>
      <c r="Y21" s="622"/>
      <c r="Z21" s="622"/>
      <c r="AA21" s="622"/>
      <c r="AB21" s="622"/>
      <c r="AC21" s="66" t="s">
        <v>157</v>
      </c>
      <c r="AD21" s="25"/>
    </row>
    <row r="22" spans="3:30" ht="17.25" customHeight="1">
      <c r="C22" s="65" t="s">
        <v>158</v>
      </c>
      <c r="D22" s="22"/>
      <c r="E22" s="22"/>
      <c r="F22" s="22"/>
      <c r="G22" s="22"/>
      <c r="H22" s="22"/>
      <c r="I22" s="619">
        <v>712</v>
      </c>
      <c r="J22" s="619"/>
      <c r="K22" s="619"/>
      <c r="L22" s="619"/>
      <c r="M22" s="619"/>
      <c r="N22" s="619"/>
      <c r="O22" s="67" t="s">
        <v>157</v>
      </c>
      <c r="P22" s="24"/>
      <c r="Q22" s="67" t="s">
        <v>19</v>
      </c>
      <c r="R22" s="22"/>
      <c r="S22" s="22"/>
      <c r="T22" s="22"/>
      <c r="U22" s="22"/>
      <c r="V22" s="22"/>
      <c r="W22" s="22"/>
      <c r="X22" s="619">
        <v>3993</v>
      </c>
      <c r="Y22" s="619"/>
      <c r="Z22" s="619"/>
      <c r="AA22" s="619"/>
      <c r="AB22" s="619"/>
      <c r="AC22" s="67" t="s">
        <v>157</v>
      </c>
      <c r="AD22" s="26"/>
    </row>
    <row r="23" spans="3:30" ht="17.25" customHeight="1">
      <c r="C23" s="65" t="s">
        <v>20</v>
      </c>
      <c r="D23" s="22"/>
      <c r="E23" s="22"/>
      <c r="F23" s="22"/>
      <c r="G23" s="22"/>
      <c r="H23" s="22"/>
      <c r="I23" s="619">
        <v>1126</v>
      </c>
      <c r="J23" s="619"/>
      <c r="K23" s="619"/>
      <c r="L23" s="619"/>
      <c r="M23" s="619"/>
      <c r="N23" s="619"/>
      <c r="O23" s="67" t="s">
        <v>157</v>
      </c>
      <c r="P23" s="24"/>
      <c r="Q23" s="67" t="s">
        <v>21</v>
      </c>
      <c r="R23" s="22"/>
      <c r="S23" s="22"/>
      <c r="T23" s="22"/>
      <c r="U23" s="22"/>
      <c r="V23" s="22"/>
      <c r="W23" s="22"/>
      <c r="X23" s="619">
        <v>1761</v>
      </c>
      <c r="Y23" s="619"/>
      <c r="Z23" s="619"/>
      <c r="AA23" s="619"/>
      <c r="AB23" s="619"/>
      <c r="AC23" s="67" t="s">
        <v>157</v>
      </c>
      <c r="AD23" s="26"/>
    </row>
    <row r="24" spans="3:30" ht="17.25" customHeight="1">
      <c r="C24" s="65" t="s">
        <v>159</v>
      </c>
      <c r="D24" s="22"/>
      <c r="E24" s="22"/>
      <c r="F24" s="22"/>
      <c r="G24" s="22"/>
      <c r="H24" s="22"/>
      <c r="I24" s="619">
        <v>6021</v>
      </c>
      <c r="J24" s="619"/>
      <c r="K24" s="619"/>
      <c r="L24" s="619"/>
      <c r="M24" s="619"/>
      <c r="N24" s="619"/>
      <c r="O24" s="67" t="s">
        <v>157</v>
      </c>
      <c r="P24" s="24"/>
      <c r="Q24" s="67" t="s">
        <v>24</v>
      </c>
      <c r="R24" s="22"/>
      <c r="S24" s="22"/>
      <c r="T24" s="22"/>
      <c r="U24" s="22"/>
      <c r="V24" s="22"/>
      <c r="W24" s="22"/>
      <c r="X24" s="619">
        <v>2375</v>
      </c>
      <c r="Y24" s="619"/>
      <c r="Z24" s="619"/>
      <c r="AA24" s="619"/>
      <c r="AB24" s="619"/>
      <c r="AC24" s="67" t="s">
        <v>157</v>
      </c>
      <c r="AD24" s="26"/>
    </row>
    <row r="25" spans="3:30" ht="17.25" customHeight="1">
      <c r="C25" s="9"/>
      <c r="D25" s="2"/>
      <c r="E25" s="2"/>
      <c r="F25" s="2"/>
      <c r="G25" s="2"/>
      <c r="H25" s="2"/>
      <c r="I25" s="2"/>
      <c r="J25" s="20" t="s">
        <v>160</v>
      </c>
      <c r="K25" s="2"/>
      <c r="L25" s="2"/>
      <c r="M25" s="2"/>
      <c r="N25" s="2"/>
      <c r="O25" s="620">
        <f>SUM(I21:N24,X21:AB24)</f>
        <v>19919</v>
      </c>
      <c r="P25" s="620"/>
      <c r="Q25" s="620"/>
      <c r="R25" s="620"/>
      <c r="S25" s="620"/>
      <c r="T25" s="620"/>
      <c r="U25" s="620"/>
      <c r="V25" s="620"/>
      <c r="W25" s="20" t="s">
        <v>157</v>
      </c>
      <c r="X25" s="2"/>
      <c r="Y25" s="2"/>
      <c r="Z25" s="2"/>
      <c r="AA25" s="2"/>
      <c r="AB25" s="2"/>
      <c r="AC25" s="2"/>
      <c r="AD25" s="6"/>
    </row>
    <row r="27" ht="13.5">
      <c r="C27" s="62" t="s">
        <v>161</v>
      </c>
    </row>
    <row r="28" ht="13.5">
      <c r="C28" s="62" t="s">
        <v>162</v>
      </c>
    </row>
  </sheetData>
  <sheetProtection/>
  <mergeCells count="63">
    <mergeCell ref="M4:N4"/>
    <mergeCell ref="Y4:AA4"/>
    <mergeCell ref="K6:S6"/>
    <mergeCell ref="AB6:AJ6"/>
    <mergeCell ref="E7:F7"/>
    <mergeCell ref="I7:J7"/>
    <mergeCell ref="K7:L7"/>
    <mergeCell ref="N7:O7"/>
    <mergeCell ref="V7:W7"/>
    <mergeCell ref="Z7:AA7"/>
    <mergeCell ref="AB7:AC7"/>
    <mergeCell ref="AE7:AF7"/>
    <mergeCell ref="E8:F8"/>
    <mergeCell ref="I8:J8"/>
    <mergeCell ref="K8:L8"/>
    <mergeCell ref="N8:O8"/>
    <mergeCell ref="V8:W8"/>
    <mergeCell ref="Z8:AA8"/>
    <mergeCell ref="AB8:AC8"/>
    <mergeCell ref="AE8:AF8"/>
    <mergeCell ref="AB9:AC9"/>
    <mergeCell ref="AE9:AF9"/>
    <mergeCell ref="Z10:AA10"/>
    <mergeCell ref="AB10:AC10"/>
    <mergeCell ref="AE10:AF10"/>
    <mergeCell ref="E9:F9"/>
    <mergeCell ref="I9:J9"/>
    <mergeCell ref="K9:L9"/>
    <mergeCell ref="N9:O9"/>
    <mergeCell ref="V9:W9"/>
    <mergeCell ref="Z9:AA9"/>
    <mergeCell ref="E10:F10"/>
    <mergeCell ref="I10:J10"/>
    <mergeCell ref="K10:L10"/>
    <mergeCell ref="N10:O10"/>
    <mergeCell ref="V10:W10"/>
    <mergeCell ref="AE11:AF11"/>
    <mergeCell ref="E12:F12"/>
    <mergeCell ref="I12:J12"/>
    <mergeCell ref="K12:L12"/>
    <mergeCell ref="N12:O12"/>
    <mergeCell ref="V12:W12"/>
    <mergeCell ref="Z12:AA12"/>
    <mergeCell ref="AB12:AC12"/>
    <mergeCell ref="AE12:AF12"/>
    <mergeCell ref="X22:AB22"/>
    <mergeCell ref="E11:F11"/>
    <mergeCell ref="I11:J11"/>
    <mergeCell ref="K11:L11"/>
    <mergeCell ref="N11:O11"/>
    <mergeCell ref="V11:W11"/>
    <mergeCell ref="Z11:AA11"/>
    <mergeCell ref="AB11:AC11"/>
    <mergeCell ref="I23:N23"/>
    <mergeCell ref="X23:AB23"/>
    <mergeCell ref="I24:N24"/>
    <mergeCell ref="X24:AB24"/>
    <mergeCell ref="O25:V25"/>
    <mergeCell ref="H19:M19"/>
    <mergeCell ref="V19:AA19"/>
    <mergeCell ref="I21:N21"/>
    <mergeCell ref="X21:AB21"/>
    <mergeCell ref="I22:N22"/>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codeName="Sheet1">
    <tabColor theme="8" tint="0.7999799847602844"/>
  </sheetPr>
  <dimension ref="A1:AR49"/>
  <sheetViews>
    <sheetView view="pageBreakPreview" zoomScaleSheetLayoutView="100" zoomScalePageLayoutView="0" workbookViewId="0" topLeftCell="A1">
      <selection activeCell="X19" sqref="X19:AC19"/>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43" width="2.50390625" style="1" customWidth="1"/>
    <col min="44" max="44" width="8.25390625" style="1" bestFit="1" customWidth="1"/>
    <col min="45" max="16384" width="2.50390625" style="1" customWidth="1"/>
  </cols>
  <sheetData>
    <row r="1" ht="17.25">
      <c r="A1" s="3" t="s">
        <v>195</v>
      </c>
    </row>
    <row r="2" ht="6" customHeight="1">
      <c r="A2" s="3"/>
    </row>
    <row r="3" ht="5.25" customHeight="1">
      <c r="A3" s="3"/>
    </row>
    <row r="4" ht="7.5" customHeight="1"/>
    <row r="5" spans="4:36" ht="17.25" customHeight="1">
      <c r="D5" s="1" t="s">
        <v>8</v>
      </c>
      <c r="I5" s="388">
        <f>ABS('地域別表'!$E$45)</f>
        <v>0.904159132007233</v>
      </c>
      <c r="J5" s="388"/>
      <c r="K5" s="389"/>
      <c r="L5" s="1" t="str">
        <f>IF('地域別表'!$E$45&gt;0,"%の不足。",IF('地域別表'!$E$45&lt;0,"%の過剰。","%の均衡。"))</f>
        <v>%の不足。</v>
      </c>
      <c r="AI5" s="388"/>
      <c r="AJ5" s="388"/>
    </row>
    <row r="6" spans="4:36" ht="17.25" customHeight="1">
      <c r="D6" s="1" t="s">
        <v>10</v>
      </c>
      <c r="I6" s="388">
        <f>ABS('地域別表'!$E$33)</f>
        <v>1.52963671128107</v>
      </c>
      <c r="J6" s="388"/>
      <c r="K6" s="389"/>
      <c r="L6" s="1" t="str">
        <f>IF('地域別表'!$E$33&gt;0,"%の不足。",IF('地域別表'!$E$33&lt;0,"%の過剰。","%の均衡。"))</f>
        <v>%の不足。</v>
      </c>
      <c r="AI6" s="229"/>
      <c r="AJ6"/>
    </row>
    <row r="7" spans="9:36" ht="6" customHeight="1">
      <c r="I7" s="229"/>
      <c r="J7" s="229"/>
      <c r="K7" s="229"/>
      <c r="AI7" s="229"/>
      <c r="AJ7"/>
    </row>
    <row r="8" spans="8:42" ht="45.75" customHeight="1">
      <c r="H8" s="151" t="s">
        <v>193</v>
      </c>
      <c r="I8" s="443" t="s">
        <v>349</v>
      </c>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266"/>
    </row>
    <row r="9" spans="9:42" ht="6.75" customHeight="1">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row>
    <row r="10" spans="8:42" ht="33" customHeight="1">
      <c r="H10" s="151" t="s">
        <v>193</v>
      </c>
      <c r="I10" s="443" t="s">
        <v>282</v>
      </c>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266"/>
    </row>
    <row r="11" ht="6" customHeight="1"/>
    <row r="12" ht="6.75" customHeight="1"/>
    <row r="13" ht="17.25">
      <c r="A13" s="3" t="s">
        <v>194</v>
      </c>
    </row>
    <row r="14" ht="6.75" customHeight="1">
      <c r="A14" s="3"/>
    </row>
    <row r="15" spans="2:44" ht="28.5" customHeight="1">
      <c r="B15" s="55"/>
      <c r="C15" s="150" t="s">
        <v>11</v>
      </c>
      <c r="D15" s="444" t="s">
        <v>347</v>
      </c>
      <c r="E15" s="444"/>
      <c r="F15" s="444"/>
      <c r="G15" s="444"/>
      <c r="H15" s="444"/>
      <c r="I15" s="444"/>
      <c r="J15" s="444"/>
      <c r="K15" s="444"/>
      <c r="L15" s="444"/>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12"/>
      <c r="AR15" s="31"/>
    </row>
    <row r="16" spans="2:44" ht="42" customHeight="1">
      <c r="B16" s="55"/>
      <c r="C16" s="150" t="s">
        <v>193</v>
      </c>
      <c r="D16" s="444" t="s">
        <v>348</v>
      </c>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12"/>
      <c r="AR16" s="31"/>
    </row>
    <row r="17" spans="2:44" ht="28.5" customHeight="1">
      <c r="B17" s="55"/>
      <c r="C17" s="150" t="s">
        <v>193</v>
      </c>
      <c r="D17" s="401" t="s">
        <v>346</v>
      </c>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12"/>
      <c r="AR17" s="31"/>
    </row>
    <row r="18" ht="6" customHeight="1" thickBot="1"/>
    <row r="19" spans="3:42" ht="19.5" customHeight="1" thickBot="1" thickTop="1">
      <c r="C19" s="45"/>
      <c r="D19" s="68"/>
      <c r="E19" s="68"/>
      <c r="F19" s="68"/>
      <c r="G19" s="68"/>
      <c r="H19" s="68"/>
      <c r="I19" s="68"/>
      <c r="J19" s="68"/>
      <c r="K19" s="416" t="s">
        <v>12</v>
      </c>
      <c r="L19" s="417"/>
      <c r="M19" s="417"/>
      <c r="N19" s="417"/>
      <c r="O19" s="417"/>
      <c r="P19" s="417"/>
      <c r="Q19" s="418"/>
      <c r="R19" s="419" t="s">
        <v>197</v>
      </c>
      <c r="S19" s="420"/>
      <c r="T19" s="420"/>
      <c r="U19" s="420"/>
      <c r="V19" s="420"/>
      <c r="W19" s="421"/>
      <c r="X19" s="437" t="s">
        <v>198</v>
      </c>
      <c r="Y19" s="420"/>
      <c r="Z19" s="420"/>
      <c r="AA19" s="420"/>
      <c r="AB19" s="420"/>
      <c r="AC19" s="438"/>
      <c r="AD19" s="436" t="s">
        <v>13</v>
      </c>
      <c r="AE19" s="420"/>
      <c r="AF19" s="420"/>
      <c r="AG19" s="420"/>
      <c r="AH19" s="420"/>
      <c r="AI19" s="420"/>
      <c r="AJ19" s="421"/>
      <c r="AK19" s="437" t="s">
        <v>14</v>
      </c>
      <c r="AL19" s="420"/>
      <c r="AM19" s="420"/>
      <c r="AN19" s="420"/>
      <c r="AO19" s="420"/>
      <c r="AP19" s="438"/>
    </row>
    <row r="20" spans="3:42" ht="19.5" customHeight="1">
      <c r="C20" s="440" t="s">
        <v>230</v>
      </c>
      <c r="D20" s="441"/>
      <c r="E20" s="441"/>
      <c r="F20" s="441"/>
      <c r="G20" s="441"/>
      <c r="H20" s="441"/>
      <c r="I20" s="441"/>
      <c r="J20" s="442"/>
      <c r="K20" s="411">
        <f>ROUND('職種別表'!B123,1)</f>
        <v>1.5</v>
      </c>
      <c r="L20" s="412"/>
      <c r="M20" s="412"/>
      <c r="N20" s="412"/>
      <c r="O20" s="412"/>
      <c r="P20" s="69" t="s">
        <v>16</v>
      </c>
      <c r="Q20" s="70"/>
      <c r="R20" s="439">
        <f>ROUND('職種別表'!B122,1)</f>
        <v>1.3</v>
      </c>
      <c r="S20" s="432"/>
      <c r="T20" s="432"/>
      <c r="U20" s="432"/>
      <c r="V20" s="432"/>
      <c r="W20" s="156" t="s">
        <v>16</v>
      </c>
      <c r="X20" s="431">
        <f>K20-R20</f>
        <v>0.19999999999999996</v>
      </c>
      <c r="Y20" s="432"/>
      <c r="Z20" s="432"/>
      <c r="AA20" s="432"/>
      <c r="AB20" s="432"/>
      <c r="AC20" s="249"/>
      <c r="AD20" s="430">
        <f>ROUND('職種別表'!B111,1)</f>
        <v>0</v>
      </c>
      <c r="AE20" s="433"/>
      <c r="AF20" s="433"/>
      <c r="AG20" s="433"/>
      <c r="AH20" s="433"/>
      <c r="AI20" s="71" t="s">
        <v>16</v>
      </c>
      <c r="AJ20" s="32"/>
      <c r="AK20" s="431">
        <f aca="true" t="shared" si="0" ref="AK20:AK28">K20-AD20</f>
        <v>1.5</v>
      </c>
      <c r="AL20" s="432"/>
      <c r="AM20" s="432"/>
      <c r="AN20" s="432"/>
      <c r="AO20" s="432"/>
      <c r="AP20" s="249"/>
    </row>
    <row r="21" spans="3:42" ht="19.5" customHeight="1">
      <c r="C21" s="413" t="s">
        <v>227</v>
      </c>
      <c r="D21" s="414"/>
      <c r="E21" s="414"/>
      <c r="F21" s="414"/>
      <c r="G21" s="414"/>
      <c r="H21" s="414"/>
      <c r="I21" s="414"/>
      <c r="J21" s="415"/>
      <c r="K21" s="400">
        <f>ROUND('職種別表'!D123,1)</f>
        <v>0.6</v>
      </c>
      <c r="L21" s="392"/>
      <c r="M21" s="392"/>
      <c r="N21" s="392"/>
      <c r="O21" s="392"/>
      <c r="P21" s="72" t="s">
        <v>16</v>
      </c>
      <c r="Q21" s="75"/>
      <c r="R21" s="396">
        <f>ROUND('職種別表'!D122,1)</f>
        <v>1.4</v>
      </c>
      <c r="S21" s="391"/>
      <c r="T21" s="391"/>
      <c r="U21" s="391"/>
      <c r="V21" s="391"/>
      <c r="W21" s="157" t="s">
        <v>16</v>
      </c>
      <c r="X21" s="390">
        <f aca="true" t="shared" si="1" ref="X21:X29">K21-R21</f>
        <v>-0.7999999999999999</v>
      </c>
      <c r="Y21" s="391"/>
      <c r="Z21" s="391"/>
      <c r="AA21" s="391"/>
      <c r="AB21" s="391"/>
      <c r="AC21" s="152"/>
      <c r="AD21" s="391">
        <f>ROUND('職種別表'!D111,1)</f>
        <v>2.7</v>
      </c>
      <c r="AE21" s="391"/>
      <c r="AF21" s="391"/>
      <c r="AG21" s="391"/>
      <c r="AH21" s="391"/>
      <c r="AI21" s="7" t="s">
        <v>16</v>
      </c>
      <c r="AJ21" s="7"/>
      <c r="AK21" s="390">
        <f t="shared" si="0"/>
        <v>-2.1</v>
      </c>
      <c r="AL21" s="391"/>
      <c r="AM21" s="391"/>
      <c r="AN21" s="391"/>
      <c r="AO21" s="391"/>
      <c r="AP21" s="152"/>
    </row>
    <row r="22" spans="3:42" ht="19.5" customHeight="1">
      <c r="C22" s="413" t="s">
        <v>229</v>
      </c>
      <c r="D22" s="414"/>
      <c r="E22" s="414"/>
      <c r="F22" s="414"/>
      <c r="G22" s="414"/>
      <c r="H22" s="414"/>
      <c r="I22" s="414"/>
      <c r="J22" s="415"/>
      <c r="K22" s="400">
        <f>ROUND('職種別表'!F123,1)</f>
        <v>3.8</v>
      </c>
      <c r="L22" s="392"/>
      <c r="M22" s="392"/>
      <c r="N22" s="392"/>
      <c r="O22" s="392"/>
      <c r="P22" s="73" t="s">
        <v>16</v>
      </c>
      <c r="Q22" s="74"/>
      <c r="R22" s="396">
        <f>ROUND('職種別表'!F122,1)</f>
        <v>1.2</v>
      </c>
      <c r="S22" s="391"/>
      <c r="T22" s="391"/>
      <c r="U22" s="391"/>
      <c r="V22" s="391"/>
      <c r="W22" s="158" t="s">
        <v>16</v>
      </c>
      <c r="X22" s="390">
        <f t="shared" si="1"/>
        <v>2.5999999999999996</v>
      </c>
      <c r="Y22" s="391"/>
      <c r="Z22" s="391"/>
      <c r="AA22" s="391"/>
      <c r="AB22" s="391"/>
      <c r="AC22" s="152"/>
      <c r="AD22" s="391">
        <f>ROUND('職種別表'!F111,1)</f>
        <v>0.4</v>
      </c>
      <c r="AE22" s="391"/>
      <c r="AF22" s="391"/>
      <c r="AG22" s="391"/>
      <c r="AH22" s="391"/>
      <c r="AI22" s="35" t="s">
        <v>16</v>
      </c>
      <c r="AJ22" s="7"/>
      <c r="AK22" s="390">
        <f t="shared" si="0"/>
        <v>3.4</v>
      </c>
      <c r="AL22" s="391"/>
      <c r="AM22" s="391"/>
      <c r="AN22" s="391"/>
      <c r="AO22" s="391"/>
      <c r="AP22" s="152"/>
    </row>
    <row r="23" spans="3:42" ht="19.5" customHeight="1">
      <c r="C23" s="413" t="s">
        <v>19</v>
      </c>
      <c r="D23" s="414"/>
      <c r="E23" s="414"/>
      <c r="F23" s="414"/>
      <c r="G23" s="414"/>
      <c r="H23" s="414"/>
      <c r="I23" s="414"/>
      <c r="J23" s="415"/>
      <c r="K23" s="400">
        <f>ROUND('職種別表'!H123,1)</f>
        <v>0.8</v>
      </c>
      <c r="L23" s="392"/>
      <c r="M23" s="392"/>
      <c r="N23" s="392"/>
      <c r="O23" s="392"/>
      <c r="P23" s="72" t="s">
        <v>16</v>
      </c>
      <c r="Q23" s="75"/>
      <c r="R23" s="396">
        <f>ROUND('職種別表'!H122,1)</f>
        <v>0.9</v>
      </c>
      <c r="S23" s="391"/>
      <c r="T23" s="391"/>
      <c r="U23" s="391"/>
      <c r="V23" s="391"/>
      <c r="W23" s="157" t="s">
        <v>16</v>
      </c>
      <c r="X23" s="390">
        <f t="shared" si="1"/>
        <v>-0.09999999999999998</v>
      </c>
      <c r="Y23" s="391"/>
      <c r="Z23" s="391"/>
      <c r="AA23" s="391"/>
      <c r="AB23" s="391"/>
      <c r="AC23" s="152"/>
      <c r="AD23" s="391">
        <f>ROUND('職種別表'!H111,1)</f>
        <v>1.2</v>
      </c>
      <c r="AE23" s="391"/>
      <c r="AF23" s="391"/>
      <c r="AG23" s="391"/>
      <c r="AH23" s="391"/>
      <c r="AI23" s="7" t="s">
        <v>16</v>
      </c>
      <c r="AJ23" s="7"/>
      <c r="AK23" s="390">
        <f t="shared" si="0"/>
        <v>-0.3999999999999999</v>
      </c>
      <c r="AL23" s="391"/>
      <c r="AM23" s="391"/>
      <c r="AN23" s="391"/>
      <c r="AO23" s="391"/>
      <c r="AP23" s="152"/>
    </row>
    <row r="24" spans="3:42" ht="19.5" customHeight="1">
      <c r="C24" s="413" t="s">
        <v>291</v>
      </c>
      <c r="D24" s="414"/>
      <c r="E24" s="414"/>
      <c r="F24" s="414"/>
      <c r="G24" s="414"/>
      <c r="H24" s="414"/>
      <c r="I24" s="414"/>
      <c r="J24" s="415"/>
      <c r="K24" s="400">
        <f>ROUND('職種別表'!J123,1)</f>
        <v>-0.1</v>
      </c>
      <c r="L24" s="392"/>
      <c r="M24" s="392"/>
      <c r="N24" s="392"/>
      <c r="O24" s="392"/>
      <c r="P24" s="72" t="s">
        <v>16</v>
      </c>
      <c r="Q24" s="75"/>
      <c r="R24" s="396">
        <f>ROUND('職種別表'!J122,1)</f>
        <v>0.9</v>
      </c>
      <c r="S24" s="391"/>
      <c r="T24" s="391"/>
      <c r="U24" s="391"/>
      <c r="V24" s="391"/>
      <c r="W24" s="157" t="s">
        <v>16</v>
      </c>
      <c r="X24" s="390">
        <f t="shared" si="1"/>
        <v>-1</v>
      </c>
      <c r="Y24" s="391"/>
      <c r="Z24" s="391"/>
      <c r="AA24" s="391"/>
      <c r="AB24" s="391"/>
      <c r="AC24" s="152"/>
      <c r="AD24" s="391">
        <f>ROUND('職種別表'!J111,1)</f>
        <v>1</v>
      </c>
      <c r="AE24" s="391"/>
      <c r="AF24" s="391"/>
      <c r="AG24" s="391"/>
      <c r="AH24" s="391"/>
      <c r="AI24" s="7" t="s">
        <v>16</v>
      </c>
      <c r="AJ24" s="7"/>
      <c r="AK24" s="390">
        <f t="shared" si="0"/>
        <v>-1.1</v>
      </c>
      <c r="AL24" s="391"/>
      <c r="AM24" s="391"/>
      <c r="AN24" s="391"/>
      <c r="AO24" s="391"/>
      <c r="AP24" s="152"/>
    </row>
    <row r="25" spans="3:42" ht="19.5" customHeight="1" thickBot="1">
      <c r="C25" s="397" t="s">
        <v>21</v>
      </c>
      <c r="D25" s="398"/>
      <c r="E25" s="398"/>
      <c r="F25" s="398"/>
      <c r="G25" s="398"/>
      <c r="H25" s="398"/>
      <c r="I25" s="398"/>
      <c r="J25" s="399"/>
      <c r="K25" s="406">
        <f>ROUND('職種別表'!L123,1)</f>
        <v>-0.2</v>
      </c>
      <c r="L25" s="393"/>
      <c r="M25" s="393"/>
      <c r="N25" s="393"/>
      <c r="O25" s="393"/>
      <c r="P25" s="76" t="s">
        <v>16</v>
      </c>
      <c r="Q25" s="77"/>
      <c r="R25" s="435">
        <f>ROUND('職種別表'!L122,1)</f>
        <v>-0.1</v>
      </c>
      <c r="S25" s="410"/>
      <c r="T25" s="410"/>
      <c r="U25" s="410"/>
      <c r="V25" s="410"/>
      <c r="W25" s="159" t="s">
        <v>16</v>
      </c>
      <c r="X25" s="409">
        <f t="shared" si="1"/>
        <v>-0.1</v>
      </c>
      <c r="Y25" s="410"/>
      <c r="Z25" s="410"/>
      <c r="AA25" s="410"/>
      <c r="AB25" s="410"/>
      <c r="AC25" s="153"/>
      <c r="AD25" s="426">
        <f>ROUND('職種別表'!L111,1)</f>
        <v>2</v>
      </c>
      <c r="AE25" s="426"/>
      <c r="AF25" s="426"/>
      <c r="AG25" s="426"/>
      <c r="AH25" s="426"/>
      <c r="AI25" s="33" t="s">
        <v>16</v>
      </c>
      <c r="AJ25" s="33"/>
      <c r="AK25" s="409">
        <f t="shared" si="0"/>
        <v>-2.2</v>
      </c>
      <c r="AL25" s="410"/>
      <c r="AM25" s="410"/>
      <c r="AN25" s="410"/>
      <c r="AO25" s="410"/>
      <c r="AP25" s="153"/>
    </row>
    <row r="26" spans="3:42" ht="19.5" customHeight="1" thickBot="1" thickTop="1">
      <c r="C26" s="423" t="s">
        <v>22</v>
      </c>
      <c r="D26" s="424"/>
      <c r="E26" s="424"/>
      <c r="F26" s="424"/>
      <c r="G26" s="424"/>
      <c r="H26" s="424"/>
      <c r="I26" s="424"/>
      <c r="J26" s="425"/>
      <c r="K26" s="428">
        <f>ROUND('職種別表'!N123,1)</f>
        <v>0.8</v>
      </c>
      <c r="L26" s="429"/>
      <c r="M26" s="429"/>
      <c r="N26" s="429"/>
      <c r="O26" s="429"/>
      <c r="P26" s="79" t="s">
        <v>16</v>
      </c>
      <c r="Q26" s="80"/>
      <c r="R26" s="427">
        <f>ROUND('職種別表'!N122,1)</f>
        <v>1</v>
      </c>
      <c r="S26" s="408"/>
      <c r="T26" s="408"/>
      <c r="U26" s="408"/>
      <c r="V26" s="408"/>
      <c r="W26" s="160" t="s">
        <v>16</v>
      </c>
      <c r="X26" s="422">
        <f t="shared" si="1"/>
        <v>-0.19999999999999996</v>
      </c>
      <c r="Y26" s="408"/>
      <c r="Z26" s="408"/>
      <c r="AA26" s="408"/>
      <c r="AB26" s="408"/>
      <c r="AC26" s="283"/>
      <c r="AD26" s="407">
        <f>ROUND('職種別表'!N111,1)</f>
        <v>1.4</v>
      </c>
      <c r="AE26" s="408"/>
      <c r="AF26" s="408"/>
      <c r="AG26" s="408"/>
      <c r="AH26" s="408"/>
      <c r="AI26" s="78" t="s">
        <v>16</v>
      </c>
      <c r="AJ26" s="78"/>
      <c r="AK26" s="422">
        <f t="shared" si="0"/>
        <v>-0.5999999999999999</v>
      </c>
      <c r="AL26" s="408"/>
      <c r="AM26" s="408"/>
      <c r="AN26" s="408"/>
      <c r="AO26" s="408"/>
      <c r="AP26" s="154"/>
    </row>
    <row r="27" spans="3:42" ht="19.5" customHeight="1" thickTop="1">
      <c r="C27" s="459" t="s">
        <v>23</v>
      </c>
      <c r="D27" s="450"/>
      <c r="E27" s="450"/>
      <c r="F27" s="450"/>
      <c r="G27" s="450"/>
      <c r="H27" s="450"/>
      <c r="I27" s="450"/>
      <c r="J27" s="451"/>
      <c r="K27" s="404">
        <f>ROUND('職種別表'!P123,1)</f>
        <v>1.2</v>
      </c>
      <c r="L27" s="405"/>
      <c r="M27" s="405"/>
      <c r="N27" s="405"/>
      <c r="O27" s="405"/>
      <c r="P27" s="81" t="s">
        <v>16</v>
      </c>
      <c r="Q27" s="82"/>
      <c r="R27" s="402">
        <f>ROUND('職種別表'!P122,1)</f>
        <v>0.5</v>
      </c>
      <c r="S27" s="403"/>
      <c r="T27" s="403"/>
      <c r="U27" s="403"/>
      <c r="V27" s="403"/>
      <c r="W27" s="161" t="s">
        <v>16</v>
      </c>
      <c r="X27" s="434">
        <f t="shared" si="1"/>
        <v>0.7</v>
      </c>
      <c r="Y27" s="403"/>
      <c r="Z27" s="403"/>
      <c r="AA27" s="403"/>
      <c r="AB27" s="403"/>
      <c r="AC27" s="155"/>
      <c r="AD27" s="430">
        <f>ROUND('職種別表'!P111,1)</f>
        <v>0.1</v>
      </c>
      <c r="AE27" s="430"/>
      <c r="AF27" s="430"/>
      <c r="AG27" s="430"/>
      <c r="AH27" s="430"/>
      <c r="AI27" s="32" t="s">
        <v>16</v>
      </c>
      <c r="AJ27" s="32"/>
      <c r="AK27" s="434">
        <f t="shared" si="0"/>
        <v>1.0999999999999999</v>
      </c>
      <c r="AL27" s="403"/>
      <c r="AM27" s="403"/>
      <c r="AN27" s="403"/>
      <c r="AO27" s="403"/>
      <c r="AP27" s="155"/>
    </row>
    <row r="28" spans="3:42" ht="19.5" customHeight="1" thickBot="1">
      <c r="C28" s="397" t="s">
        <v>24</v>
      </c>
      <c r="D28" s="398"/>
      <c r="E28" s="398"/>
      <c r="F28" s="398"/>
      <c r="G28" s="398"/>
      <c r="H28" s="398"/>
      <c r="I28" s="398"/>
      <c r="J28" s="399"/>
      <c r="K28" s="406">
        <f>ROUND('職種別表'!R123,1)</f>
        <v>1.2</v>
      </c>
      <c r="L28" s="393"/>
      <c r="M28" s="393"/>
      <c r="N28" s="393"/>
      <c r="O28" s="393"/>
      <c r="P28" s="76" t="s">
        <v>16</v>
      </c>
      <c r="Q28" s="77"/>
      <c r="R28" s="435">
        <f>ROUND('職種別表'!R122,1)</f>
        <v>0.2</v>
      </c>
      <c r="S28" s="410"/>
      <c r="T28" s="410"/>
      <c r="U28" s="410"/>
      <c r="V28" s="410"/>
      <c r="W28" s="159" t="s">
        <v>16</v>
      </c>
      <c r="X28" s="409">
        <f t="shared" si="1"/>
        <v>1</v>
      </c>
      <c r="Y28" s="410"/>
      <c r="Z28" s="410"/>
      <c r="AA28" s="410"/>
      <c r="AB28" s="410"/>
      <c r="AC28" s="153"/>
      <c r="AD28" s="426">
        <f>ROUND('職種別表'!R111,1)</f>
        <v>1.2</v>
      </c>
      <c r="AE28" s="426"/>
      <c r="AF28" s="426"/>
      <c r="AG28" s="426"/>
      <c r="AH28" s="426"/>
      <c r="AI28" s="33" t="s">
        <v>16</v>
      </c>
      <c r="AJ28" s="33"/>
      <c r="AK28" s="409">
        <f t="shared" si="0"/>
        <v>0</v>
      </c>
      <c r="AL28" s="410"/>
      <c r="AM28" s="410"/>
      <c r="AN28" s="410"/>
      <c r="AO28" s="410"/>
      <c r="AP28" s="153"/>
    </row>
    <row r="29" spans="3:42" ht="19.5" customHeight="1" thickBot="1" thickTop="1">
      <c r="C29" s="423" t="s">
        <v>25</v>
      </c>
      <c r="D29" s="424"/>
      <c r="E29" s="424"/>
      <c r="F29" s="424"/>
      <c r="G29" s="424"/>
      <c r="H29" s="424"/>
      <c r="I29" s="424"/>
      <c r="J29" s="425"/>
      <c r="K29" s="428">
        <f>ROUND('職種別表'!T123,1)</f>
        <v>1</v>
      </c>
      <c r="L29" s="429"/>
      <c r="M29" s="429"/>
      <c r="N29" s="429"/>
      <c r="O29" s="429"/>
      <c r="P29" s="79" t="s">
        <v>16</v>
      </c>
      <c r="Q29" s="80"/>
      <c r="R29" s="427">
        <f>ROUND('職種別表'!T122,1)</f>
        <v>0.7</v>
      </c>
      <c r="S29" s="408"/>
      <c r="T29" s="408"/>
      <c r="U29" s="408"/>
      <c r="V29" s="408"/>
      <c r="W29" s="160" t="s">
        <v>16</v>
      </c>
      <c r="X29" s="422">
        <f t="shared" si="1"/>
        <v>0.30000000000000004</v>
      </c>
      <c r="Y29" s="408"/>
      <c r="Z29" s="408"/>
      <c r="AA29" s="408"/>
      <c r="AB29" s="408"/>
      <c r="AC29" s="283"/>
      <c r="AD29" s="407">
        <f>ROUND('職種別表'!T111,1)</f>
        <v>1</v>
      </c>
      <c r="AE29" s="408"/>
      <c r="AF29" s="408"/>
      <c r="AG29" s="408"/>
      <c r="AH29" s="408"/>
      <c r="AI29" s="78" t="s">
        <v>16</v>
      </c>
      <c r="AJ29" s="78"/>
      <c r="AK29" s="422">
        <f>K29-AD29</f>
        <v>0</v>
      </c>
      <c r="AL29" s="408"/>
      <c r="AM29" s="408"/>
      <c r="AN29" s="408"/>
      <c r="AO29" s="408"/>
      <c r="AP29" s="154"/>
    </row>
    <row r="30" ht="13.5" customHeight="1" thickTop="1"/>
    <row r="31" ht="9.75" customHeight="1" hidden="1"/>
    <row r="32" ht="6" customHeight="1" hidden="1"/>
    <row r="33" ht="17.25">
      <c r="A33" s="3" t="s">
        <v>208</v>
      </c>
    </row>
    <row r="34" spans="1:42" ht="28.5" customHeight="1">
      <c r="A34" s="11"/>
      <c r="B34" s="150" t="s">
        <v>11</v>
      </c>
      <c r="C34" s="401" t="s">
        <v>350</v>
      </c>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row>
    <row r="35" spans="2:42" ht="2.25" customHeight="1">
      <c r="B35" s="11"/>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376"/>
      <c r="AK35" s="377"/>
      <c r="AL35" s="377"/>
      <c r="AM35" s="377"/>
      <c r="AN35" s="377"/>
      <c r="AO35" s="377"/>
      <c r="AP35" s="377"/>
    </row>
    <row r="36" spans="1:42" ht="33.75" customHeight="1">
      <c r="A36" s="11"/>
      <c r="B36" s="150" t="s">
        <v>11</v>
      </c>
      <c r="C36" s="401" t="s">
        <v>351</v>
      </c>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row>
    <row r="37" ht="3.75" customHeight="1" thickBot="1"/>
    <row r="38" spans="3:42" ht="21" customHeight="1" thickBot="1" thickTop="1">
      <c r="C38" s="199"/>
      <c r="D38" s="200"/>
      <c r="E38" s="200"/>
      <c r="F38" s="200"/>
      <c r="G38" s="200"/>
      <c r="H38" s="200"/>
      <c r="I38" s="445" t="s">
        <v>12</v>
      </c>
      <c r="J38" s="446"/>
      <c r="K38" s="446"/>
      <c r="L38" s="446"/>
      <c r="M38" s="446"/>
      <c r="N38" s="446"/>
      <c r="O38" s="446"/>
      <c r="P38" s="447"/>
      <c r="Q38" s="461" t="s">
        <v>197</v>
      </c>
      <c r="R38" s="456"/>
      <c r="S38" s="456"/>
      <c r="T38" s="456"/>
      <c r="U38" s="456"/>
      <c r="V38" s="462"/>
      <c r="W38" s="455" t="s">
        <v>198</v>
      </c>
      <c r="X38" s="456"/>
      <c r="Y38" s="456"/>
      <c r="Z38" s="456"/>
      <c r="AA38" s="456"/>
      <c r="AB38" s="456"/>
      <c r="AC38" s="457"/>
      <c r="AD38" s="461" t="s">
        <v>13</v>
      </c>
      <c r="AE38" s="456"/>
      <c r="AF38" s="456"/>
      <c r="AG38" s="456"/>
      <c r="AH38" s="456"/>
      <c r="AI38" s="456"/>
      <c r="AJ38" s="462"/>
      <c r="AK38" s="455" t="s">
        <v>14</v>
      </c>
      <c r="AL38" s="456"/>
      <c r="AM38" s="456"/>
      <c r="AN38" s="456"/>
      <c r="AO38" s="456"/>
      <c r="AP38" s="464"/>
    </row>
    <row r="39" spans="3:44" ht="21" customHeight="1" thickTop="1">
      <c r="C39" s="449" t="s">
        <v>30</v>
      </c>
      <c r="D39" s="450"/>
      <c r="E39" s="450"/>
      <c r="F39" s="450"/>
      <c r="G39" s="450"/>
      <c r="H39" s="451"/>
      <c r="I39" s="193"/>
      <c r="J39" s="405">
        <f>ROUND('地域別表'!$D45,1)</f>
        <v>1.4</v>
      </c>
      <c r="K39" s="405"/>
      <c r="L39" s="405"/>
      <c r="M39" s="187" t="s">
        <v>16</v>
      </c>
      <c r="N39" s="188"/>
      <c r="O39" s="188"/>
      <c r="P39" s="187"/>
      <c r="Q39" s="189"/>
      <c r="R39" s="195"/>
      <c r="S39" s="463">
        <v>2</v>
      </c>
      <c r="T39" s="463"/>
      <c r="U39" s="463"/>
      <c r="V39" s="190" t="s">
        <v>16</v>
      </c>
      <c r="W39" s="434">
        <f>ROUND(J39,1)-ROUND(S39,1)</f>
        <v>-0.6000000000000001</v>
      </c>
      <c r="X39" s="403"/>
      <c r="Y39" s="403"/>
      <c r="Z39" s="403"/>
      <c r="AA39" s="403"/>
      <c r="AB39" s="403"/>
      <c r="AC39" s="191"/>
      <c r="AD39" s="189"/>
      <c r="AE39" s="195"/>
      <c r="AF39" s="403">
        <f>ROUND('地域別表'!$D46,1)</f>
        <v>-1.2</v>
      </c>
      <c r="AG39" s="403"/>
      <c r="AH39" s="403"/>
      <c r="AI39" s="192" t="s">
        <v>16</v>
      </c>
      <c r="AJ39" s="185"/>
      <c r="AK39" s="434">
        <f>ROUND(J39,1)-ROUND(AF39,1)</f>
        <v>2.5999999999999996</v>
      </c>
      <c r="AL39" s="403"/>
      <c r="AM39" s="403"/>
      <c r="AN39" s="403"/>
      <c r="AO39" s="403"/>
      <c r="AP39" s="250"/>
      <c r="AR39" s="226"/>
    </row>
    <row r="40" spans="3:44" ht="21" customHeight="1">
      <c r="C40" s="452" t="s">
        <v>32</v>
      </c>
      <c r="D40" s="414"/>
      <c r="E40" s="414"/>
      <c r="F40" s="453"/>
      <c r="G40" s="453"/>
      <c r="H40" s="454"/>
      <c r="I40" s="213"/>
      <c r="J40" s="392">
        <f>ROUND('地域別表'!$E45,1)</f>
        <v>0.9</v>
      </c>
      <c r="K40" s="392"/>
      <c r="L40" s="392"/>
      <c r="M40" s="214" t="s">
        <v>16</v>
      </c>
      <c r="N40" s="215"/>
      <c r="O40" s="215"/>
      <c r="P40" s="214"/>
      <c r="Q40" s="223"/>
      <c r="R40" s="220"/>
      <c r="S40" s="395">
        <v>1</v>
      </c>
      <c r="T40" s="395"/>
      <c r="U40" s="395"/>
      <c r="V40" s="168" t="s">
        <v>16</v>
      </c>
      <c r="W40" s="390">
        <f aca="true" t="shared" si="2" ref="W40:W49">ROUND(J40,1)-ROUND(S40,1)</f>
        <v>-0.09999999999999998</v>
      </c>
      <c r="X40" s="391"/>
      <c r="Y40" s="391"/>
      <c r="Z40" s="391"/>
      <c r="AA40" s="391"/>
      <c r="AB40" s="391"/>
      <c r="AC40" s="179"/>
      <c r="AD40" s="186"/>
      <c r="AE40" s="196"/>
      <c r="AF40" s="391">
        <f>ROUND('地域別表'!$E46,1)</f>
        <v>1</v>
      </c>
      <c r="AG40" s="391"/>
      <c r="AH40" s="391"/>
      <c r="AI40" s="7" t="s">
        <v>16</v>
      </c>
      <c r="AJ40" s="8"/>
      <c r="AK40" s="390">
        <f>ROUND(J40,1)-ROUND(AF40,1)</f>
        <v>-0.09999999999999998</v>
      </c>
      <c r="AL40" s="391"/>
      <c r="AM40" s="391"/>
      <c r="AN40" s="391"/>
      <c r="AO40" s="391"/>
      <c r="AP40" s="201"/>
      <c r="AR40" s="226"/>
    </row>
    <row r="41" spans="3:44" ht="21" customHeight="1">
      <c r="C41" s="212"/>
      <c r="D41" s="7"/>
      <c r="E41" s="7"/>
      <c r="F41" s="465" t="s">
        <v>216</v>
      </c>
      <c r="G41" s="414"/>
      <c r="H41" s="415"/>
      <c r="I41" s="194"/>
      <c r="J41" s="392">
        <v>0</v>
      </c>
      <c r="K41" s="392"/>
      <c r="L41" s="392"/>
      <c r="M41" s="267" t="s">
        <v>213</v>
      </c>
      <c r="N41" s="268"/>
      <c r="O41" s="268"/>
      <c r="P41" s="269"/>
      <c r="Q41" s="270"/>
      <c r="R41" s="271"/>
      <c r="S41" s="395">
        <v>0.2486016159105034</v>
      </c>
      <c r="T41" s="395"/>
      <c r="U41" s="395"/>
      <c r="V41" s="272" t="s">
        <v>16</v>
      </c>
      <c r="W41" s="394">
        <f t="shared" si="2"/>
        <v>-0.2</v>
      </c>
      <c r="X41" s="395"/>
      <c r="Y41" s="395"/>
      <c r="Z41" s="395"/>
      <c r="AA41" s="395"/>
      <c r="AB41" s="395"/>
      <c r="AC41" s="273"/>
      <c r="AD41" s="270"/>
      <c r="AE41" s="271"/>
      <c r="AF41" s="391">
        <v>0.11527377521613834</v>
      </c>
      <c r="AG41" s="391"/>
      <c r="AH41" s="391"/>
      <c r="AI41" s="274" t="s">
        <v>16</v>
      </c>
      <c r="AJ41" s="275"/>
      <c r="AK41" s="394">
        <f>ROUND(J41,1)-ROUND(AF41,1)</f>
        <v>-0.1</v>
      </c>
      <c r="AL41" s="395"/>
      <c r="AM41" s="395"/>
      <c r="AN41" s="395"/>
      <c r="AO41" s="395"/>
      <c r="AP41" s="276"/>
      <c r="AR41" s="226"/>
    </row>
    <row r="42" spans="3:44" ht="21" customHeight="1">
      <c r="C42" s="452" t="s">
        <v>33</v>
      </c>
      <c r="D42" s="414"/>
      <c r="E42" s="414"/>
      <c r="F42" s="414"/>
      <c r="G42" s="414"/>
      <c r="H42" s="415"/>
      <c r="I42" s="194"/>
      <c r="J42" s="392">
        <f>ROUND('地域別表'!$F45,1)</f>
        <v>1.6</v>
      </c>
      <c r="K42" s="392"/>
      <c r="L42" s="392"/>
      <c r="M42" s="174" t="s">
        <v>16</v>
      </c>
      <c r="N42" s="172"/>
      <c r="O42" s="172"/>
      <c r="P42" s="174"/>
      <c r="Q42" s="186"/>
      <c r="R42" s="196"/>
      <c r="S42" s="395">
        <v>0.5</v>
      </c>
      <c r="T42" s="395"/>
      <c r="U42" s="395"/>
      <c r="V42" s="169" t="s">
        <v>16</v>
      </c>
      <c r="W42" s="390">
        <f t="shared" si="2"/>
        <v>1.1</v>
      </c>
      <c r="X42" s="391"/>
      <c r="Y42" s="391"/>
      <c r="Z42" s="391"/>
      <c r="AA42" s="391"/>
      <c r="AB42" s="391"/>
      <c r="AC42" s="179"/>
      <c r="AD42" s="186"/>
      <c r="AE42" s="196"/>
      <c r="AF42" s="391">
        <f>ROUND('地域別表'!$F46,1)</f>
        <v>1.8</v>
      </c>
      <c r="AG42" s="391"/>
      <c r="AH42" s="391"/>
      <c r="AI42" s="35" t="s">
        <v>16</v>
      </c>
      <c r="AJ42" s="8"/>
      <c r="AK42" s="390">
        <f aca="true" t="shared" si="3" ref="AK42:AK49">ROUND(J42,1)-ROUND(AF42,1)</f>
        <v>-0.19999999999999996</v>
      </c>
      <c r="AL42" s="391"/>
      <c r="AM42" s="391"/>
      <c r="AN42" s="391"/>
      <c r="AO42" s="391"/>
      <c r="AP42" s="201"/>
      <c r="AR42" s="226"/>
    </row>
    <row r="43" spans="3:44" ht="21" customHeight="1">
      <c r="C43" s="452" t="s">
        <v>34</v>
      </c>
      <c r="D43" s="414"/>
      <c r="E43" s="414"/>
      <c r="F43" s="414"/>
      <c r="G43" s="414"/>
      <c r="H43" s="415"/>
      <c r="I43" s="194"/>
      <c r="J43" s="392">
        <f>ROUND('地域別表'!$G45,1)</f>
        <v>-0.2</v>
      </c>
      <c r="K43" s="392"/>
      <c r="L43" s="392"/>
      <c r="M43" s="173" t="s">
        <v>16</v>
      </c>
      <c r="N43" s="172"/>
      <c r="O43" s="172"/>
      <c r="P43" s="173"/>
      <c r="Q43" s="186"/>
      <c r="R43" s="196"/>
      <c r="S43" s="395">
        <v>1</v>
      </c>
      <c r="T43" s="395"/>
      <c r="U43" s="395"/>
      <c r="V43" s="168" t="s">
        <v>16</v>
      </c>
      <c r="W43" s="390">
        <f t="shared" si="2"/>
        <v>-1.2</v>
      </c>
      <c r="X43" s="391"/>
      <c r="Y43" s="391"/>
      <c r="Z43" s="391"/>
      <c r="AA43" s="391"/>
      <c r="AB43" s="391"/>
      <c r="AC43" s="179"/>
      <c r="AD43" s="186"/>
      <c r="AE43" s="196"/>
      <c r="AF43" s="391">
        <f>ROUND('地域別表'!$G46,1)</f>
        <v>0.4</v>
      </c>
      <c r="AG43" s="391"/>
      <c r="AH43" s="391"/>
      <c r="AI43" s="7" t="s">
        <v>16</v>
      </c>
      <c r="AJ43" s="8"/>
      <c r="AK43" s="390">
        <f t="shared" si="3"/>
        <v>-0.6000000000000001</v>
      </c>
      <c r="AL43" s="391"/>
      <c r="AM43" s="391"/>
      <c r="AN43" s="391"/>
      <c r="AO43" s="391"/>
      <c r="AP43" s="201"/>
      <c r="AR43" s="226"/>
    </row>
    <row r="44" spans="3:44" ht="21" customHeight="1">
      <c r="C44" s="452" t="s">
        <v>35</v>
      </c>
      <c r="D44" s="414"/>
      <c r="E44" s="414"/>
      <c r="F44" s="414"/>
      <c r="G44" s="414"/>
      <c r="H44" s="415"/>
      <c r="I44" s="194"/>
      <c r="J44" s="392">
        <f>ROUND('地域別表'!$H45,1)</f>
        <v>-0.7</v>
      </c>
      <c r="K44" s="392"/>
      <c r="L44" s="392"/>
      <c r="M44" s="173" t="s">
        <v>16</v>
      </c>
      <c r="N44" s="172"/>
      <c r="O44" s="172"/>
      <c r="P44" s="173"/>
      <c r="Q44" s="186"/>
      <c r="R44" s="196"/>
      <c r="S44" s="395">
        <v>-0.9</v>
      </c>
      <c r="T44" s="395"/>
      <c r="U44" s="395"/>
      <c r="V44" s="168" t="s">
        <v>16</v>
      </c>
      <c r="W44" s="390">
        <f t="shared" si="2"/>
        <v>0.20000000000000007</v>
      </c>
      <c r="X44" s="391"/>
      <c r="Y44" s="391"/>
      <c r="Z44" s="391"/>
      <c r="AA44" s="391"/>
      <c r="AB44" s="391"/>
      <c r="AC44" s="179"/>
      <c r="AD44" s="186"/>
      <c r="AE44" s="196"/>
      <c r="AF44" s="391">
        <f>ROUND('地域別表'!$H46,1)</f>
        <v>0.8</v>
      </c>
      <c r="AG44" s="391"/>
      <c r="AH44" s="391"/>
      <c r="AI44" s="7" t="s">
        <v>16</v>
      </c>
      <c r="AJ44" s="8"/>
      <c r="AK44" s="390">
        <f t="shared" si="3"/>
        <v>-1.5</v>
      </c>
      <c r="AL44" s="391"/>
      <c r="AM44" s="391"/>
      <c r="AN44" s="391"/>
      <c r="AO44" s="391"/>
      <c r="AP44" s="201"/>
      <c r="AR44" s="226"/>
    </row>
    <row r="45" spans="3:44" ht="21" customHeight="1">
      <c r="C45" s="452" t="s">
        <v>36</v>
      </c>
      <c r="D45" s="414"/>
      <c r="E45" s="414"/>
      <c r="F45" s="414"/>
      <c r="G45" s="414"/>
      <c r="H45" s="415"/>
      <c r="I45" s="194"/>
      <c r="J45" s="392">
        <f>ROUND('地域別表'!$I45,1)</f>
        <v>1</v>
      </c>
      <c r="K45" s="392"/>
      <c r="L45" s="392"/>
      <c r="M45" s="173" t="s">
        <v>16</v>
      </c>
      <c r="N45" s="172"/>
      <c r="O45" s="172"/>
      <c r="P45" s="173"/>
      <c r="Q45" s="186"/>
      <c r="R45" s="196"/>
      <c r="S45" s="395">
        <v>0.8</v>
      </c>
      <c r="T45" s="395"/>
      <c r="U45" s="395"/>
      <c r="V45" s="168" t="s">
        <v>16</v>
      </c>
      <c r="W45" s="390">
        <f t="shared" si="2"/>
        <v>0.19999999999999996</v>
      </c>
      <c r="X45" s="391"/>
      <c r="Y45" s="391"/>
      <c r="Z45" s="391"/>
      <c r="AA45" s="391"/>
      <c r="AB45" s="391"/>
      <c r="AC45" s="179"/>
      <c r="AD45" s="186"/>
      <c r="AE45" s="196"/>
      <c r="AF45" s="391">
        <f>ROUND('地域別表'!$I46,1)</f>
        <v>0.4</v>
      </c>
      <c r="AG45" s="391"/>
      <c r="AH45" s="391"/>
      <c r="AI45" s="7" t="s">
        <v>16</v>
      </c>
      <c r="AJ45" s="8"/>
      <c r="AK45" s="390">
        <f t="shared" si="3"/>
        <v>0.6</v>
      </c>
      <c r="AL45" s="391"/>
      <c r="AM45" s="391"/>
      <c r="AN45" s="391"/>
      <c r="AO45" s="391"/>
      <c r="AP45" s="201"/>
      <c r="AR45" s="226"/>
    </row>
    <row r="46" spans="3:44" ht="21" customHeight="1">
      <c r="C46" s="452" t="s">
        <v>37</v>
      </c>
      <c r="D46" s="414"/>
      <c r="E46" s="414"/>
      <c r="F46" s="414"/>
      <c r="G46" s="414"/>
      <c r="H46" s="415"/>
      <c r="I46" s="194"/>
      <c r="J46" s="392">
        <f>ROUND('地域別表'!$J45,1)</f>
        <v>1</v>
      </c>
      <c r="K46" s="392"/>
      <c r="L46" s="392"/>
      <c r="M46" s="173" t="s">
        <v>16</v>
      </c>
      <c r="N46" s="172"/>
      <c r="O46" s="172"/>
      <c r="P46" s="173"/>
      <c r="Q46" s="186"/>
      <c r="R46" s="196"/>
      <c r="S46" s="395">
        <v>0.4</v>
      </c>
      <c r="T46" s="395"/>
      <c r="U46" s="395"/>
      <c r="V46" s="168" t="s">
        <v>16</v>
      </c>
      <c r="W46" s="390">
        <f t="shared" si="2"/>
        <v>0.6</v>
      </c>
      <c r="X46" s="391"/>
      <c r="Y46" s="391"/>
      <c r="Z46" s="391"/>
      <c r="AA46" s="391"/>
      <c r="AB46" s="391"/>
      <c r="AC46" s="179"/>
      <c r="AD46" s="186"/>
      <c r="AE46" s="196"/>
      <c r="AF46" s="391">
        <f>ROUND('地域別表'!$J46,1)</f>
        <v>0.2</v>
      </c>
      <c r="AG46" s="391"/>
      <c r="AH46" s="391"/>
      <c r="AI46" s="7" t="s">
        <v>16</v>
      </c>
      <c r="AJ46" s="8"/>
      <c r="AK46" s="390">
        <f t="shared" si="3"/>
        <v>0.8</v>
      </c>
      <c r="AL46" s="391"/>
      <c r="AM46" s="391"/>
      <c r="AN46" s="391"/>
      <c r="AO46" s="391"/>
      <c r="AP46" s="201"/>
      <c r="AR46" s="226"/>
    </row>
    <row r="47" spans="3:44" ht="21" customHeight="1">
      <c r="C47" s="452" t="s">
        <v>38</v>
      </c>
      <c r="D47" s="414"/>
      <c r="E47" s="414"/>
      <c r="F47" s="414"/>
      <c r="G47" s="414"/>
      <c r="H47" s="415"/>
      <c r="I47" s="194"/>
      <c r="J47" s="392">
        <f>ROUND('地域別表'!$K45,1)</f>
        <v>0.6</v>
      </c>
      <c r="K47" s="392"/>
      <c r="L47" s="392"/>
      <c r="M47" s="173" t="s">
        <v>16</v>
      </c>
      <c r="N47" s="172"/>
      <c r="O47" s="172"/>
      <c r="P47" s="173"/>
      <c r="Q47" s="186"/>
      <c r="R47" s="196"/>
      <c r="S47" s="395">
        <v>0.5</v>
      </c>
      <c r="T47" s="395"/>
      <c r="U47" s="395"/>
      <c r="V47" s="168" t="s">
        <v>16</v>
      </c>
      <c r="W47" s="390">
        <f t="shared" si="2"/>
        <v>0.09999999999999998</v>
      </c>
      <c r="X47" s="391"/>
      <c r="Y47" s="391"/>
      <c r="Z47" s="391"/>
      <c r="AA47" s="391"/>
      <c r="AB47" s="391"/>
      <c r="AC47" s="179"/>
      <c r="AD47" s="186"/>
      <c r="AE47" s="196"/>
      <c r="AF47" s="391">
        <f>ROUND('地域別表'!$K46,1)</f>
        <v>0.4</v>
      </c>
      <c r="AG47" s="391"/>
      <c r="AH47" s="391"/>
      <c r="AI47" s="7" t="s">
        <v>16</v>
      </c>
      <c r="AJ47" s="8"/>
      <c r="AK47" s="390">
        <f t="shared" si="3"/>
        <v>0.19999999999999996</v>
      </c>
      <c r="AL47" s="391"/>
      <c r="AM47" s="391"/>
      <c r="AN47" s="391"/>
      <c r="AO47" s="391"/>
      <c r="AP47" s="201"/>
      <c r="AR47" s="226"/>
    </row>
    <row r="48" spans="3:44" ht="21" customHeight="1">
      <c r="C48" s="452" t="s">
        <v>39</v>
      </c>
      <c r="D48" s="414"/>
      <c r="E48" s="414"/>
      <c r="F48" s="414"/>
      <c r="G48" s="414"/>
      <c r="H48" s="415"/>
      <c r="I48" s="194"/>
      <c r="J48" s="392">
        <f>ROUND('地域別表'!$L45,1)</f>
        <v>0.6</v>
      </c>
      <c r="K48" s="392"/>
      <c r="L48" s="392"/>
      <c r="M48" s="173" t="s">
        <v>16</v>
      </c>
      <c r="N48" s="172"/>
      <c r="O48" s="172"/>
      <c r="P48" s="173"/>
      <c r="Q48" s="186"/>
      <c r="R48" s="196"/>
      <c r="S48" s="395">
        <v>2.4</v>
      </c>
      <c r="T48" s="395"/>
      <c r="U48" s="395"/>
      <c r="V48" s="168" t="s">
        <v>16</v>
      </c>
      <c r="W48" s="390">
        <f t="shared" si="2"/>
        <v>-1.7999999999999998</v>
      </c>
      <c r="X48" s="391"/>
      <c r="Y48" s="391"/>
      <c r="Z48" s="391"/>
      <c r="AA48" s="391"/>
      <c r="AB48" s="391"/>
      <c r="AC48" s="179"/>
      <c r="AD48" s="186"/>
      <c r="AE48" s="196"/>
      <c r="AF48" s="391">
        <f>ROUND('地域別表'!$L46,1)</f>
        <v>0.6</v>
      </c>
      <c r="AG48" s="391"/>
      <c r="AH48" s="391"/>
      <c r="AI48" s="7" t="s">
        <v>16</v>
      </c>
      <c r="AJ48" s="8"/>
      <c r="AK48" s="390">
        <f t="shared" si="3"/>
        <v>0</v>
      </c>
      <c r="AL48" s="391"/>
      <c r="AM48" s="391"/>
      <c r="AN48" s="391"/>
      <c r="AO48" s="391"/>
      <c r="AP48" s="201"/>
      <c r="AR48" s="226"/>
    </row>
    <row r="49" spans="3:44" ht="21" customHeight="1" thickBot="1">
      <c r="C49" s="460" t="s">
        <v>40</v>
      </c>
      <c r="D49" s="398"/>
      <c r="E49" s="398"/>
      <c r="F49" s="398"/>
      <c r="G49" s="398"/>
      <c r="H49" s="399"/>
      <c r="I49" s="202"/>
      <c r="J49" s="393">
        <f>ROUND('地域別表'!$M45,19)</f>
        <v>0</v>
      </c>
      <c r="K49" s="393"/>
      <c r="L49" s="393"/>
      <c r="M49" s="175" t="s">
        <v>16</v>
      </c>
      <c r="N49" s="203"/>
      <c r="O49" s="203"/>
      <c r="P49" s="175"/>
      <c r="Q49" s="204"/>
      <c r="R49" s="205"/>
      <c r="S49" s="458">
        <v>0</v>
      </c>
      <c r="T49" s="458"/>
      <c r="U49" s="458"/>
      <c r="V49" s="178" t="s">
        <v>16</v>
      </c>
      <c r="W49" s="409">
        <f t="shared" si="2"/>
        <v>0</v>
      </c>
      <c r="X49" s="410"/>
      <c r="Y49" s="410"/>
      <c r="Z49" s="410"/>
      <c r="AA49" s="410"/>
      <c r="AB49" s="410"/>
      <c r="AC49" s="206"/>
      <c r="AD49" s="204"/>
      <c r="AE49" s="205"/>
      <c r="AF49" s="410">
        <f>ROUND('地域別表'!$M46,1)</f>
        <v>0</v>
      </c>
      <c r="AG49" s="410"/>
      <c r="AH49" s="410"/>
      <c r="AI49" s="164" t="s">
        <v>16</v>
      </c>
      <c r="AJ49" s="171"/>
      <c r="AK49" s="409">
        <f t="shared" si="3"/>
        <v>0</v>
      </c>
      <c r="AL49" s="410"/>
      <c r="AM49" s="410"/>
      <c r="AN49" s="410"/>
      <c r="AO49" s="410"/>
      <c r="AP49" s="207"/>
      <c r="AR49" s="226"/>
    </row>
    <row r="50" ht="14.25" thickTop="1"/>
  </sheetData>
  <sheetProtection/>
  <mergeCells count="147">
    <mergeCell ref="AK29:AO29"/>
    <mergeCell ref="AK38:AP38"/>
    <mergeCell ref="D16:AP16"/>
    <mergeCell ref="C43:H43"/>
    <mergeCell ref="AK46:AO46"/>
    <mergeCell ref="F41:H41"/>
    <mergeCell ref="W41:AB41"/>
    <mergeCell ref="S41:U41"/>
    <mergeCell ref="C44:H44"/>
    <mergeCell ref="W43:AB43"/>
    <mergeCell ref="S45:U45"/>
    <mergeCell ref="C42:H42"/>
    <mergeCell ref="C34:AP34"/>
    <mergeCell ref="AD29:AH29"/>
    <mergeCell ref="AK45:AO45"/>
    <mergeCell ref="C45:H45"/>
    <mergeCell ref="AK42:AO42"/>
    <mergeCell ref="AK39:AO39"/>
    <mergeCell ref="W39:AB39"/>
    <mergeCell ref="AK40:AO40"/>
    <mergeCell ref="Q38:V38"/>
    <mergeCell ref="C46:H46"/>
    <mergeCell ref="W46:AB46"/>
    <mergeCell ref="AF48:AH48"/>
    <mergeCell ref="AF49:AH49"/>
    <mergeCell ref="W40:AB40"/>
    <mergeCell ref="AD38:AJ38"/>
    <mergeCell ref="AF40:AH40"/>
    <mergeCell ref="C47:H47"/>
    <mergeCell ref="J46:L46"/>
    <mergeCell ref="J47:L47"/>
    <mergeCell ref="C27:J27"/>
    <mergeCell ref="K28:O28"/>
    <mergeCell ref="X27:AB27"/>
    <mergeCell ref="K29:O29"/>
    <mergeCell ref="R28:V28"/>
    <mergeCell ref="AK49:AO49"/>
    <mergeCell ref="C49:H49"/>
    <mergeCell ref="AK48:AO48"/>
    <mergeCell ref="C48:H48"/>
    <mergeCell ref="AF46:AH46"/>
    <mergeCell ref="AF39:AH39"/>
    <mergeCell ref="C39:H39"/>
    <mergeCell ref="C40:H40"/>
    <mergeCell ref="W38:AC38"/>
    <mergeCell ref="X29:AB29"/>
    <mergeCell ref="C29:J29"/>
    <mergeCell ref="S40:U40"/>
    <mergeCell ref="S39:U39"/>
    <mergeCell ref="D15:AP15"/>
    <mergeCell ref="X23:AB23"/>
    <mergeCell ref="AK25:AO25"/>
    <mergeCell ref="AD24:AH24"/>
    <mergeCell ref="X22:AB22"/>
    <mergeCell ref="K23:O23"/>
    <mergeCell ref="K24:O24"/>
    <mergeCell ref="AK19:AP19"/>
    <mergeCell ref="AD19:AJ19"/>
    <mergeCell ref="I5:K5"/>
    <mergeCell ref="I6:K6"/>
    <mergeCell ref="X19:AC19"/>
    <mergeCell ref="R20:V20"/>
    <mergeCell ref="C20:J20"/>
    <mergeCell ref="I8:AO8"/>
    <mergeCell ref="I10:AO10"/>
    <mergeCell ref="D17:AP17"/>
    <mergeCell ref="AI5:AJ5"/>
    <mergeCell ref="K22:O22"/>
    <mergeCell ref="R22:V22"/>
    <mergeCell ref="R21:V21"/>
    <mergeCell ref="C25:J25"/>
    <mergeCell ref="C22:J22"/>
    <mergeCell ref="X24:AB24"/>
    <mergeCell ref="C23:J23"/>
    <mergeCell ref="C24:J24"/>
    <mergeCell ref="R23:V23"/>
    <mergeCell ref="R25:V25"/>
    <mergeCell ref="AK22:AO22"/>
    <mergeCell ref="AK20:AO20"/>
    <mergeCell ref="S42:U42"/>
    <mergeCell ref="AF41:AH41"/>
    <mergeCell ref="AD23:AH23"/>
    <mergeCell ref="X20:AB20"/>
    <mergeCell ref="AD20:AH20"/>
    <mergeCell ref="AD21:AH21"/>
    <mergeCell ref="AD28:AH28"/>
    <mergeCell ref="AK27:AO27"/>
    <mergeCell ref="AK28:AO28"/>
    <mergeCell ref="AK26:AO26"/>
    <mergeCell ref="X28:AB28"/>
    <mergeCell ref="AK23:AO23"/>
    <mergeCell ref="C26:J26"/>
    <mergeCell ref="AD25:AH25"/>
    <mergeCell ref="R26:V26"/>
    <mergeCell ref="K26:O26"/>
    <mergeCell ref="X26:AB26"/>
    <mergeCell ref="AD27:AH27"/>
    <mergeCell ref="AK21:AO21"/>
    <mergeCell ref="K20:O20"/>
    <mergeCell ref="C21:J21"/>
    <mergeCell ref="K19:Q19"/>
    <mergeCell ref="R19:W19"/>
    <mergeCell ref="W44:AB44"/>
    <mergeCell ref="J39:L39"/>
    <mergeCell ref="J40:L40"/>
    <mergeCell ref="J42:L42"/>
    <mergeCell ref="J43:L43"/>
    <mergeCell ref="X21:AB21"/>
    <mergeCell ref="K21:O21"/>
    <mergeCell ref="C36:AP36"/>
    <mergeCell ref="R27:V27"/>
    <mergeCell ref="K27:O27"/>
    <mergeCell ref="K25:O25"/>
    <mergeCell ref="AD26:AH26"/>
    <mergeCell ref="AD22:AH22"/>
    <mergeCell ref="X25:AB25"/>
    <mergeCell ref="AK24:AO24"/>
    <mergeCell ref="R24:V24"/>
    <mergeCell ref="AF44:AH44"/>
    <mergeCell ref="C28:J28"/>
    <mergeCell ref="J44:L44"/>
    <mergeCell ref="S43:U43"/>
    <mergeCell ref="S44:U44"/>
    <mergeCell ref="J41:L41"/>
    <mergeCell ref="R29:V29"/>
    <mergeCell ref="I38:P38"/>
    <mergeCell ref="C35:AI35"/>
    <mergeCell ref="AK41:AO41"/>
    <mergeCell ref="AF45:AH45"/>
    <mergeCell ref="S46:U46"/>
    <mergeCell ref="S47:U47"/>
    <mergeCell ref="AK44:AO44"/>
    <mergeCell ref="AK43:AO43"/>
    <mergeCell ref="AK47:AO47"/>
    <mergeCell ref="AF47:AH47"/>
    <mergeCell ref="W47:AB47"/>
    <mergeCell ref="W42:AB42"/>
    <mergeCell ref="W45:AB45"/>
    <mergeCell ref="AF43:AH43"/>
    <mergeCell ref="AF42:AH42"/>
    <mergeCell ref="J48:L48"/>
    <mergeCell ref="J49:L49"/>
    <mergeCell ref="J45:L45"/>
    <mergeCell ref="W49:AB49"/>
    <mergeCell ref="S49:U49"/>
    <mergeCell ref="S48:U48"/>
    <mergeCell ref="W48:AB48"/>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codeName="Sheet2">
    <tabColor theme="8" tint="0.7999799847602844"/>
  </sheetPr>
  <dimension ref="A4:AL54"/>
  <sheetViews>
    <sheetView view="pageBreakPreview" zoomScale="85" zoomScaleNormal="70" zoomScaleSheetLayoutView="85" zoomScalePageLayoutView="0" workbookViewId="0" topLeftCell="A1">
      <selection activeCell="X19" sqref="Z19"/>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7.875" style="1" customWidth="1"/>
    <col min="39" max="39" width="6.875" style="1" customWidth="1"/>
    <col min="40" max="16384" width="2.50390625" style="1" customWidth="1"/>
  </cols>
  <sheetData>
    <row r="4" ht="17.25">
      <c r="A4" s="3" t="s">
        <v>209</v>
      </c>
    </row>
    <row r="5" spans="1:36" ht="24.75" customHeight="1">
      <c r="A5" s="11"/>
      <c r="B5" s="150" t="s">
        <v>11</v>
      </c>
      <c r="C5" s="536" t="s">
        <v>350</v>
      </c>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row>
    <row r="6" spans="2:36" ht="2.25" customHeight="1">
      <c r="B6" s="11"/>
      <c r="C6" s="543"/>
      <c r="D6" s="543"/>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378"/>
    </row>
    <row r="7" spans="1:36" ht="30" customHeight="1">
      <c r="A7" s="11"/>
      <c r="B7" s="150" t="s">
        <v>11</v>
      </c>
      <c r="C7" s="536" t="s">
        <v>354</v>
      </c>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row>
    <row r="10" spans="3:36" ht="17.25" customHeight="1" thickTop="1">
      <c r="C10" s="176"/>
      <c r="D10" s="177"/>
      <c r="E10" s="177"/>
      <c r="F10" s="177"/>
      <c r="G10" s="177"/>
      <c r="H10" s="467" t="s">
        <v>12</v>
      </c>
      <c r="I10" s="468"/>
      <c r="J10" s="468"/>
      <c r="K10" s="468"/>
      <c r="L10" s="468"/>
      <c r="M10" s="469"/>
      <c r="N10" s="545" t="s">
        <v>197</v>
      </c>
      <c r="O10" s="546"/>
      <c r="P10" s="546"/>
      <c r="Q10" s="546"/>
      <c r="R10" s="546"/>
      <c r="S10" s="546"/>
      <c r="T10" s="546" t="s">
        <v>198</v>
      </c>
      <c r="U10" s="546"/>
      <c r="V10" s="546"/>
      <c r="W10" s="546"/>
      <c r="X10" s="544"/>
      <c r="Y10" s="547" t="s">
        <v>13</v>
      </c>
      <c r="Z10" s="548"/>
      <c r="AA10" s="548"/>
      <c r="AB10" s="548"/>
      <c r="AC10" s="548"/>
      <c r="AD10" s="549"/>
      <c r="AE10" s="544" t="s">
        <v>290</v>
      </c>
      <c r="AF10" s="450"/>
      <c r="AG10" s="450"/>
      <c r="AH10" s="450"/>
      <c r="AI10" s="450"/>
      <c r="AJ10" s="451"/>
    </row>
    <row r="11" spans="3:36" ht="17.25" customHeight="1">
      <c r="C11" s="452" t="s">
        <v>30</v>
      </c>
      <c r="D11" s="414"/>
      <c r="E11" s="414"/>
      <c r="F11" s="414"/>
      <c r="G11" s="414"/>
      <c r="H11" s="197"/>
      <c r="I11" s="392">
        <f>'地域別表'!$D33</f>
        <v>1.32333480370534</v>
      </c>
      <c r="J11" s="392"/>
      <c r="K11" s="392"/>
      <c r="L11" s="180" t="s">
        <v>16</v>
      </c>
      <c r="M11" s="181"/>
      <c r="N11" s="208"/>
      <c r="O11" s="391">
        <v>2.70473328324568</v>
      </c>
      <c r="P11" s="391"/>
      <c r="Q11" s="391"/>
      <c r="R11" s="165" t="s">
        <v>16</v>
      </c>
      <c r="S11" s="167"/>
      <c r="T11" s="390">
        <f>ROUND(I11,1)-ROUND(O11,1)</f>
        <v>-1.4000000000000001</v>
      </c>
      <c r="U11" s="391"/>
      <c r="V11" s="391"/>
      <c r="W11" s="391"/>
      <c r="X11" s="196"/>
      <c r="Y11" s="210"/>
      <c r="Z11" s="430">
        <f>'地域別表'!$D34</f>
        <v>-1.37900355871886</v>
      </c>
      <c r="AA11" s="430"/>
      <c r="AB11" s="430"/>
      <c r="AC11" s="166" t="s">
        <v>16</v>
      </c>
      <c r="AD11" s="8"/>
      <c r="AE11" s="390">
        <f>ROUND(I11,1)-ROUND(Z11,1)</f>
        <v>2.7</v>
      </c>
      <c r="AF11" s="391"/>
      <c r="AG11" s="391"/>
      <c r="AH11" s="391"/>
      <c r="AI11" s="391"/>
      <c r="AJ11" s="470"/>
    </row>
    <row r="12" spans="3:36" ht="17.25" customHeight="1">
      <c r="C12" s="452" t="s">
        <v>32</v>
      </c>
      <c r="D12" s="414"/>
      <c r="E12" s="453"/>
      <c r="F12" s="453"/>
      <c r="G12" s="453"/>
      <c r="H12" s="216"/>
      <c r="I12" s="392">
        <f>'地域別表'!$E33</f>
        <v>1.52963671128107</v>
      </c>
      <c r="J12" s="392"/>
      <c r="K12" s="392"/>
      <c r="L12" s="214" t="s">
        <v>16</v>
      </c>
      <c r="M12" s="217"/>
      <c r="N12" s="218"/>
      <c r="O12" s="391">
        <v>1.30825838103025</v>
      </c>
      <c r="P12" s="391"/>
      <c r="Q12" s="391"/>
      <c r="R12" s="159" t="s">
        <v>16</v>
      </c>
      <c r="S12" s="219"/>
      <c r="T12" s="466">
        <f aca="true" t="shared" si="0" ref="T12:T21">ROUND(I12,1)-ROUND(O12,1)</f>
        <v>0.19999999999999996</v>
      </c>
      <c r="U12" s="426"/>
      <c r="V12" s="426"/>
      <c r="W12" s="426"/>
      <c r="X12" s="220"/>
      <c r="Y12" s="221"/>
      <c r="Z12" s="391">
        <f>'地域別表'!$E34</f>
        <v>2.65095729013255</v>
      </c>
      <c r="AA12" s="391"/>
      <c r="AB12" s="391"/>
      <c r="AC12" s="33" t="s">
        <v>16</v>
      </c>
      <c r="AD12" s="115"/>
      <c r="AE12" s="466">
        <f aca="true" t="shared" si="1" ref="AE12:AE21">ROUND(I12,1)-ROUND(Z12,1)</f>
        <v>-1.2000000000000002</v>
      </c>
      <c r="AF12" s="426"/>
      <c r="AG12" s="426"/>
      <c r="AH12" s="426"/>
      <c r="AI12" s="426"/>
      <c r="AJ12" s="550"/>
    </row>
    <row r="13" spans="3:36" ht="21" customHeight="1">
      <c r="C13" s="212"/>
      <c r="D13" s="7"/>
      <c r="E13" s="222" t="s">
        <v>216</v>
      </c>
      <c r="F13" s="224"/>
      <c r="G13" s="225"/>
      <c r="H13" s="197"/>
      <c r="I13" s="392">
        <v>-0.31201248049922</v>
      </c>
      <c r="J13" s="392"/>
      <c r="K13" s="392"/>
      <c r="L13" s="173" t="s">
        <v>16</v>
      </c>
      <c r="M13" s="182"/>
      <c r="N13" s="208"/>
      <c r="O13" s="391">
        <v>0.3875968992248062</v>
      </c>
      <c r="P13" s="391"/>
      <c r="Q13" s="391"/>
      <c r="R13" s="157" t="s">
        <v>16</v>
      </c>
      <c r="S13" s="168"/>
      <c r="T13" s="390">
        <f>ROUND(I13,1)-ROUND(O13,1)</f>
        <v>-0.7</v>
      </c>
      <c r="U13" s="391"/>
      <c r="V13" s="391"/>
      <c r="W13" s="391"/>
      <c r="X13" s="35"/>
      <c r="Y13" s="210"/>
      <c r="Z13" s="391">
        <v>0.5263157894736842</v>
      </c>
      <c r="AA13" s="391"/>
      <c r="AB13" s="391"/>
      <c r="AC13" s="33" t="s">
        <v>16</v>
      </c>
      <c r="AD13" s="228"/>
      <c r="AE13" s="466">
        <f>ROUND(I13,1)-ROUND(Z13,1)</f>
        <v>-0.8</v>
      </c>
      <c r="AF13" s="426"/>
      <c r="AG13" s="426"/>
      <c r="AH13" s="426"/>
      <c r="AI13" s="426"/>
      <c r="AJ13" s="550"/>
    </row>
    <row r="14" spans="3:36" ht="17.25" customHeight="1">
      <c r="C14" s="452" t="s">
        <v>33</v>
      </c>
      <c r="D14" s="414"/>
      <c r="E14" s="414"/>
      <c r="F14" s="414"/>
      <c r="G14" s="414"/>
      <c r="H14" s="197"/>
      <c r="I14" s="392">
        <f>'地域別表'!$F33</f>
        <v>1.21986639558525</v>
      </c>
      <c r="J14" s="392"/>
      <c r="K14" s="392"/>
      <c r="L14" s="174" t="s">
        <v>16</v>
      </c>
      <c r="M14" s="183"/>
      <c r="N14" s="208"/>
      <c r="O14" s="391">
        <v>0.746062448190108</v>
      </c>
      <c r="P14" s="391"/>
      <c r="Q14" s="391"/>
      <c r="R14" s="158" t="s">
        <v>16</v>
      </c>
      <c r="S14" s="169"/>
      <c r="T14" s="390">
        <f t="shared" si="0"/>
        <v>0.5</v>
      </c>
      <c r="U14" s="391"/>
      <c r="V14" s="391"/>
      <c r="W14" s="391"/>
      <c r="X14" s="196"/>
      <c r="Y14" s="210"/>
      <c r="Z14" s="391">
        <f>'地域別表'!$F34</f>
        <v>2.26232157285214</v>
      </c>
      <c r="AA14" s="391"/>
      <c r="AB14" s="391"/>
      <c r="AC14" s="35" t="s">
        <v>16</v>
      </c>
      <c r="AD14" s="8"/>
      <c r="AE14" s="390">
        <f t="shared" si="1"/>
        <v>-1.0999999999999999</v>
      </c>
      <c r="AF14" s="391"/>
      <c r="AG14" s="391"/>
      <c r="AH14" s="391"/>
      <c r="AI14" s="391"/>
      <c r="AJ14" s="470"/>
    </row>
    <row r="15" spans="3:36" ht="17.25" customHeight="1">
      <c r="C15" s="452" t="s">
        <v>34</v>
      </c>
      <c r="D15" s="414"/>
      <c r="E15" s="414"/>
      <c r="F15" s="414"/>
      <c r="G15" s="414"/>
      <c r="H15" s="197"/>
      <c r="I15" s="392">
        <f>'地域別表'!$G33</f>
        <v>-1.4018691588785</v>
      </c>
      <c r="J15" s="392"/>
      <c r="K15" s="392"/>
      <c r="L15" s="173" t="s">
        <v>16</v>
      </c>
      <c r="M15" s="182"/>
      <c r="N15" s="208"/>
      <c r="O15" s="391">
        <v>-0.333333333333333</v>
      </c>
      <c r="P15" s="391"/>
      <c r="Q15" s="391"/>
      <c r="R15" s="157" t="s">
        <v>16</v>
      </c>
      <c r="S15" s="168"/>
      <c r="T15" s="390">
        <f t="shared" si="0"/>
        <v>-1.0999999999999999</v>
      </c>
      <c r="U15" s="391"/>
      <c r="V15" s="391"/>
      <c r="W15" s="391"/>
      <c r="X15" s="196"/>
      <c r="Y15" s="210"/>
      <c r="Z15" s="391">
        <f>'地域別表'!$G34</f>
        <v>0.630914826498423</v>
      </c>
      <c r="AA15" s="391"/>
      <c r="AB15" s="391"/>
      <c r="AC15" s="7" t="s">
        <v>16</v>
      </c>
      <c r="AD15" s="8"/>
      <c r="AE15" s="390">
        <f t="shared" si="1"/>
        <v>-2</v>
      </c>
      <c r="AF15" s="391"/>
      <c r="AG15" s="391"/>
      <c r="AH15" s="391"/>
      <c r="AI15" s="391"/>
      <c r="AJ15" s="470"/>
    </row>
    <row r="16" spans="3:36" ht="17.25" customHeight="1">
      <c r="C16" s="452" t="s">
        <v>35</v>
      </c>
      <c r="D16" s="414"/>
      <c r="E16" s="414"/>
      <c r="F16" s="414"/>
      <c r="G16" s="414"/>
      <c r="H16" s="197"/>
      <c r="I16" s="392">
        <f>'地域別表'!$H33</f>
        <v>-0.89628681177977</v>
      </c>
      <c r="J16" s="392"/>
      <c r="K16" s="392"/>
      <c r="L16" s="173" t="s">
        <v>16</v>
      </c>
      <c r="M16" s="182"/>
      <c r="N16" s="208"/>
      <c r="O16" s="391">
        <v>-0.933609958506224</v>
      </c>
      <c r="P16" s="391"/>
      <c r="Q16" s="391"/>
      <c r="R16" s="157" t="s">
        <v>16</v>
      </c>
      <c r="S16" s="168"/>
      <c r="T16" s="390">
        <f t="shared" si="0"/>
        <v>0</v>
      </c>
      <c r="U16" s="391"/>
      <c r="V16" s="391"/>
      <c r="W16" s="391"/>
      <c r="X16" s="196"/>
      <c r="Y16" s="210"/>
      <c r="Z16" s="391">
        <f>'地域別表'!$H34</f>
        <v>1.04347826086957</v>
      </c>
      <c r="AA16" s="391"/>
      <c r="AB16" s="391"/>
      <c r="AC16" s="7" t="s">
        <v>16</v>
      </c>
      <c r="AD16" s="8"/>
      <c r="AE16" s="390">
        <f t="shared" si="1"/>
        <v>-1.9</v>
      </c>
      <c r="AF16" s="391"/>
      <c r="AG16" s="391"/>
      <c r="AH16" s="391"/>
      <c r="AI16" s="391"/>
      <c r="AJ16" s="470"/>
    </row>
    <row r="17" spans="3:36" ht="17.25" customHeight="1">
      <c r="C17" s="452" t="s">
        <v>36</v>
      </c>
      <c r="D17" s="414"/>
      <c r="E17" s="414"/>
      <c r="F17" s="414"/>
      <c r="G17" s="414"/>
      <c r="H17" s="197"/>
      <c r="I17" s="392">
        <f>'地域別表'!$I33</f>
        <v>1.16618075801749</v>
      </c>
      <c r="J17" s="392"/>
      <c r="K17" s="392"/>
      <c r="L17" s="173" t="s">
        <v>16</v>
      </c>
      <c r="M17" s="182"/>
      <c r="N17" s="208"/>
      <c r="O17" s="391">
        <v>0.82815734989648</v>
      </c>
      <c r="P17" s="391"/>
      <c r="Q17" s="391"/>
      <c r="R17" s="157" t="s">
        <v>16</v>
      </c>
      <c r="S17" s="168"/>
      <c r="T17" s="390">
        <f t="shared" si="0"/>
        <v>0.3999999999999999</v>
      </c>
      <c r="U17" s="391"/>
      <c r="V17" s="391"/>
      <c r="W17" s="391"/>
      <c r="X17" s="196"/>
      <c r="Y17" s="210"/>
      <c r="Z17" s="391">
        <f>'地域別表'!$I34</f>
        <v>0.539811066126856</v>
      </c>
      <c r="AA17" s="391"/>
      <c r="AB17" s="391"/>
      <c r="AC17" s="7" t="s">
        <v>16</v>
      </c>
      <c r="AD17" s="8"/>
      <c r="AE17" s="390">
        <f t="shared" si="1"/>
        <v>0.7</v>
      </c>
      <c r="AF17" s="391"/>
      <c r="AG17" s="391"/>
      <c r="AH17" s="391"/>
      <c r="AI17" s="391"/>
      <c r="AJ17" s="470"/>
    </row>
    <row r="18" spans="3:36" ht="17.25" customHeight="1">
      <c r="C18" s="452" t="s">
        <v>37</v>
      </c>
      <c r="D18" s="414"/>
      <c r="E18" s="414"/>
      <c r="F18" s="414"/>
      <c r="G18" s="414"/>
      <c r="H18" s="197"/>
      <c r="I18" s="392">
        <f>'地域別表'!$J33</f>
        <v>1.34770889487871</v>
      </c>
      <c r="J18" s="392"/>
      <c r="K18" s="392"/>
      <c r="L18" s="173" t="s">
        <v>16</v>
      </c>
      <c r="M18" s="182"/>
      <c r="N18" s="208"/>
      <c r="O18" s="391">
        <v>1.41043723554302</v>
      </c>
      <c r="P18" s="391"/>
      <c r="Q18" s="391"/>
      <c r="R18" s="157" t="s">
        <v>16</v>
      </c>
      <c r="S18" s="168"/>
      <c r="T18" s="390">
        <f t="shared" si="0"/>
        <v>-0.09999999999999987</v>
      </c>
      <c r="U18" s="391"/>
      <c r="V18" s="391"/>
      <c r="W18" s="391"/>
      <c r="X18" s="196"/>
      <c r="Y18" s="210"/>
      <c r="Z18" s="391">
        <f>'地域別表'!$J34</f>
        <v>0.429184549356223</v>
      </c>
      <c r="AA18" s="391"/>
      <c r="AB18" s="391"/>
      <c r="AC18" s="7" t="s">
        <v>16</v>
      </c>
      <c r="AD18" s="8"/>
      <c r="AE18" s="390">
        <f t="shared" si="1"/>
        <v>0.9</v>
      </c>
      <c r="AF18" s="391"/>
      <c r="AG18" s="391"/>
      <c r="AH18" s="391"/>
      <c r="AI18" s="391"/>
      <c r="AJ18" s="470"/>
    </row>
    <row r="19" spans="3:36" ht="17.25" customHeight="1">
      <c r="C19" s="452" t="s">
        <v>38</v>
      </c>
      <c r="D19" s="414"/>
      <c r="E19" s="414"/>
      <c r="F19" s="414"/>
      <c r="G19" s="414"/>
      <c r="H19" s="197"/>
      <c r="I19" s="392">
        <f>'地域別表'!$K33</f>
        <v>1.0752688172043</v>
      </c>
      <c r="J19" s="392"/>
      <c r="K19" s="392"/>
      <c r="L19" s="173" t="s">
        <v>16</v>
      </c>
      <c r="M19" s="182"/>
      <c r="N19" s="208"/>
      <c r="O19" s="391">
        <v>0.72289156626506</v>
      </c>
      <c r="P19" s="391"/>
      <c r="Q19" s="391"/>
      <c r="R19" s="157" t="s">
        <v>16</v>
      </c>
      <c r="S19" s="168"/>
      <c r="T19" s="390">
        <f t="shared" si="0"/>
        <v>0.40000000000000013</v>
      </c>
      <c r="U19" s="391"/>
      <c r="V19" s="391"/>
      <c r="W19" s="391"/>
      <c r="X19" s="196"/>
      <c r="Y19" s="210"/>
      <c r="Z19" s="391">
        <f>'地域別表'!$K34</f>
        <v>0</v>
      </c>
      <c r="AA19" s="391"/>
      <c r="AB19" s="391"/>
      <c r="AC19" s="7" t="s">
        <v>16</v>
      </c>
      <c r="AD19" s="8"/>
      <c r="AE19" s="390">
        <f t="shared" si="1"/>
        <v>1.1</v>
      </c>
      <c r="AF19" s="391"/>
      <c r="AG19" s="391"/>
      <c r="AH19" s="391"/>
      <c r="AI19" s="391"/>
      <c r="AJ19" s="470"/>
    </row>
    <row r="20" spans="3:36" ht="17.25" customHeight="1">
      <c r="C20" s="452" t="s">
        <v>39</v>
      </c>
      <c r="D20" s="414"/>
      <c r="E20" s="414"/>
      <c r="F20" s="414"/>
      <c r="G20" s="414"/>
      <c r="H20" s="197"/>
      <c r="I20" s="392">
        <f>'地域別表'!$L33</f>
        <v>0.185701021355617</v>
      </c>
      <c r="J20" s="392"/>
      <c r="K20" s="392"/>
      <c r="L20" s="173" t="s">
        <v>16</v>
      </c>
      <c r="M20" s="182"/>
      <c r="N20" s="208"/>
      <c r="O20" s="391">
        <v>2.5089605734767</v>
      </c>
      <c r="P20" s="391"/>
      <c r="Q20" s="391"/>
      <c r="R20" s="157" t="s">
        <v>16</v>
      </c>
      <c r="S20" s="168"/>
      <c r="T20" s="390">
        <f t="shared" si="0"/>
        <v>-2.3</v>
      </c>
      <c r="U20" s="391"/>
      <c r="V20" s="391"/>
      <c r="W20" s="391"/>
      <c r="X20" s="196"/>
      <c r="Y20" s="221"/>
      <c r="Z20" s="391">
        <f>'地域別表'!$L34</f>
        <v>0.727272727272727</v>
      </c>
      <c r="AA20" s="391"/>
      <c r="AB20" s="391"/>
      <c r="AC20" s="33" t="s">
        <v>16</v>
      </c>
      <c r="AD20" s="115"/>
      <c r="AE20" s="390">
        <f t="shared" si="1"/>
        <v>-0.49999999999999994</v>
      </c>
      <c r="AF20" s="391"/>
      <c r="AG20" s="391"/>
      <c r="AH20" s="391"/>
      <c r="AI20" s="391"/>
      <c r="AJ20" s="470"/>
    </row>
    <row r="21" spans="3:36" ht="17.25" customHeight="1" thickBot="1">
      <c r="C21" s="460" t="s">
        <v>40</v>
      </c>
      <c r="D21" s="398"/>
      <c r="E21" s="398"/>
      <c r="F21" s="398"/>
      <c r="G21" s="398"/>
      <c r="H21" s="198"/>
      <c r="I21" s="393">
        <f>'地域別表'!$M33</f>
        <v>0</v>
      </c>
      <c r="J21" s="393"/>
      <c r="K21" s="393"/>
      <c r="L21" s="175" t="s">
        <v>16</v>
      </c>
      <c r="M21" s="184"/>
      <c r="N21" s="209"/>
      <c r="O21" s="410">
        <v>0</v>
      </c>
      <c r="P21" s="410"/>
      <c r="Q21" s="410"/>
      <c r="R21" s="170" t="s">
        <v>16</v>
      </c>
      <c r="S21" s="178"/>
      <c r="T21" s="409">
        <f t="shared" si="0"/>
        <v>0</v>
      </c>
      <c r="U21" s="410"/>
      <c r="V21" s="410"/>
      <c r="W21" s="410"/>
      <c r="X21" s="205"/>
      <c r="Y21" s="211"/>
      <c r="Z21" s="410">
        <f>'地域別表'!$M34</f>
        <v>0</v>
      </c>
      <c r="AA21" s="410"/>
      <c r="AB21" s="410"/>
      <c r="AC21" s="164" t="s">
        <v>16</v>
      </c>
      <c r="AD21" s="171"/>
      <c r="AE21" s="409">
        <f t="shared" si="1"/>
        <v>0</v>
      </c>
      <c r="AF21" s="410"/>
      <c r="AG21" s="410"/>
      <c r="AH21" s="410"/>
      <c r="AI21" s="410"/>
      <c r="AJ21" s="475"/>
    </row>
    <row r="22" ht="17.25" customHeight="1" thickTop="1"/>
    <row r="23" ht="17.25">
      <c r="A23" s="3" t="s">
        <v>210</v>
      </c>
    </row>
    <row r="24" spans="1:36" ht="14.25" customHeight="1">
      <c r="A24" s="487" t="s">
        <v>11</v>
      </c>
      <c r="B24" s="488"/>
      <c r="C24" s="489" t="s">
        <v>352</v>
      </c>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row>
    <row r="25" spans="1:36" ht="14.25" customHeight="1">
      <c r="A25" s="488"/>
      <c r="B25" s="488"/>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row>
    <row r="26" spans="1:36" ht="14.25" customHeight="1">
      <c r="A26" s="488"/>
      <c r="B26" s="488"/>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row>
    <row r="27" spans="1:36" ht="14.25" customHeight="1">
      <c r="A27" s="487" t="s">
        <v>11</v>
      </c>
      <c r="B27" s="488"/>
      <c r="C27" s="534" t="s">
        <v>353</v>
      </c>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490"/>
    </row>
    <row r="28" spans="1:36" ht="14.25" customHeight="1">
      <c r="A28" s="487"/>
      <c r="B28" s="488"/>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0"/>
    </row>
    <row r="29" spans="1:36" ht="14.25" customHeight="1">
      <c r="A29" s="488"/>
      <c r="B29" s="488"/>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478" t="s">
        <v>41</v>
      </c>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80"/>
      <c r="AI31" s="13"/>
      <c r="AJ31" s="13"/>
    </row>
    <row r="32" spans="3:34" ht="17.25" customHeight="1" thickBot="1">
      <c r="C32" s="471"/>
      <c r="D32" s="472"/>
      <c r="E32" s="472"/>
      <c r="F32" s="472"/>
      <c r="G32" s="472"/>
      <c r="H32" s="472"/>
      <c r="I32" s="227"/>
      <c r="J32" s="11"/>
      <c r="K32" s="486">
        <v>7</v>
      </c>
      <c r="L32" s="486"/>
      <c r="M32" s="373" t="s">
        <v>42</v>
      </c>
      <c r="N32" s="347"/>
      <c r="O32" s="347"/>
      <c r="P32" s="347"/>
      <c r="Q32" s="347"/>
      <c r="R32" s="351"/>
      <c r="S32" s="471"/>
      <c r="T32" s="472"/>
      <c r="U32" s="472"/>
      <c r="V32" s="472"/>
      <c r="W32" s="472"/>
      <c r="X32" s="472"/>
      <c r="Y32" s="227"/>
      <c r="Z32" s="349"/>
      <c r="AA32" s="472">
        <v>8</v>
      </c>
      <c r="AB32" s="472"/>
      <c r="AC32" s="116" t="s">
        <v>42</v>
      </c>
      <c r="AD32" s="347"/>
      <c r="AE32" s="347"/>
      <c r="AF32" s="347"/>
      <c r="AG32" s="347"/>
      <c r="AH32" s="351"/>
    </row>
    <row r="33" spans="3:34" ht="17.25" customHeight="1" thickBot="1" thickTop="1">
      <c r="C33" s="473"/>
      <c r="D33" s="474"/>
      <c r="E33" s="474"/>
      <c r="F33" s="474"/>
      <c r="G33" s="474"/>
      <c r="H33" s="474"/>
      <c r="I33" s="416" t="s">
        <v>28</v>
      </c>
      <c r="J33" s="417"/>
      <c r="K33" s="417"/>
      <c r="L33" s="417"/>
      <c r="M33" s="418"/>
      <c r="N33" s="476" t="s">
        <v>29</v>
      </c>
      <c r="O33" s="476"/>
      <c r="P33" s="476"/>
      <c r="Q33" s="476"/>
      <c r="R33" s="477"/>
      <c r="S33" s="473"/>
      <c r="T33" s="474"/>
      <c r="U33" s="474"/>
      <c r="V33" s="474"/>
      <c r="W33" s="474"/>
      <c r="X33" s="474"/>
      <c r="Y33" s="416" t="s">
        <v>28</v>
      </c>
      <c r="Z33" s="417"/>
      <c r="AA33" s="417"/>
      <c r="AB33" s="417"/>
      <c r="AC33" s="418"/>
      <c r="AD33" s="476" t="s">
        <v>29</v>
      </c>
      <c r="AE33" s="476"/>
      <c r="AF33" s="476"/>
      <c r="AG33" s="476"/>
      <c r="AH33" s="477"/>
    </row>
    <row r="34" spans="3:38" ht="17.25" customHeight="1">
      <c r="C34" s="440" t="s">
        <v>43</v>
      </c>
      <c r="D34" s="441"/>
      <c r="E34" s="441"/>
      <c r="F34" s="441"/>
      <c r="G34" s="441"/>
      <c r="H34" s="442"/>
      <c r="I34" s="484">
        <v>10.13189448441247</v>
      </c>
      <c r="J34" s="485"/>
      <c r="K34" s="485"/>
      <c r="L34" s="485"/>
      <c r="M34" s="82" t="s">
        <v>31</v>
      </c>
      <c r="N34" s="439">
        <v>9.43952802359882</v>
      </c>
      <c r="O34" s="432"/>
      <c r="P34" s="432"/>
      <c r="Q34" s="432"/>
      <c r="R34" s="351" t="s">
        <v>31</v>
      </c>
      <c r="S34" s="491" t="s">
        <v>43</v>
      </c>
      <c r="T34" s="492"/>
      <c r="U34" s="492"/>
      <c r="V34" s="492"/>
      <c r="W34" s="492"/>
      <c r="X34" s="493"/>
      <c r="Y34" s="484">
        <v>20.455908818236352</v>
      </c>
      <c r="Z34" s="485"/>
      <c r="AA34" s="485"/>
      <c r="AB34" s="485"/>
      <c r="AC34" s="82" t="s">
        <v>31</v>
      </c>
      <c r="AD34" s="430">
        <v>20.412979351032448</v>
      </c>
      <c r="AE34" s="430"/>
      <c r="AF34" s="430"/>
      <c r="AG34" s="430"/>
      <c r="AH34" s="37" t="s">
        <v>31</v>
      </c>
      <c r="AL34" s="226"/>
    </row>
    <row r="35" spans="3:38" ht="17.25" customHeight="1">
      <c r="C35" s="532" t="s">
        <v>44</v>
      </c>
      <c r="D35" s="486"/>
      <c r="E35" s="486"/>
      <c r="F35" s="486"/>
      <c r="G35" s="486"/>
      <c r="H35" s="533"/>
      <c r="I35" s="400">
        <v>13.129496402877697</v>
      </c>
      <c r="J35" s="392"/>
      <c r="K35" s="392"/>
      <c r="L35" s="392"/>
      <c r="M35" s="75" t="s">
        <v>31</v>
      </c>
      <c r="N35" s="396">
        <v>14.57227138643068</v>
      </c>
      <c r="O35" s="391"/>
      <c r="P35" s="391"/>
      <c r="Q35" s="391"/>
      <c r="R35" s="34" t="s">
        <v>31</v>
      </c>
      <c r="S35" s="481" t="s">
        <v>45</v>
      </c>
      <c r="T35" s="482"/>
      <c r="U35" s="482"/>
      <c r="V35" s="482"/>
      <c r="W35" s="482"/>
      <c r="X35" s="483"/>
      <c r="Y35" s="400">
        <v>65.86682663467307</v>
      </c>
      <c r="Z35" s="392"/>
      <c r="AA35" s="392"/>
      <c r="AB35" s="392"/>
      <c r="AC35" s="75" t="s">
        <v>31</v>
      </c>
      <c r="AD35" s="391">
        <v>66.96165191740413</v>
      </c>
      <c r="AE35" s="391"/>
      <c r="AF35" s="391"/>
      <c r="AG35" s="391"/>
      <c r="AH35" s="34" t="s">
        <v>31</v>
      </c>
      <c r="AL35" s="226"/>
    </row>
    <row r="36" spans="3:38" ht="17.25" customHeight="1">
      <c r="C36" s="413" t="s">
        <v>45</v>
      </c>
      <c r="D36" s="414"/>
      <c r="E36" s="414"/>
      <c r="F36" s="414"/>
      <c r="G36" s="414"/>
      <c r="H36" s="415"/>
      <c r="I36" s="400">
        <v>70.02398081534771</v>
      </c>
      <c r="J36" s="392"/>
      <c r="K36" s="392"/>
      <c r="L36" s="392"/>
      <c r="M36" s="75" t="s">
        <v>31</v>
      </c>
      <c r="N36" s="396">
        <v>69.02654867256636</v>
      </c>
      <c r="O36" s="391"/>
      <c r="P36" s="391"/>
      <c r="Q36" s="391"/>
      <c r="R36" s="34" t="s">
        <v>31</v>
      </c>
      <c r="S36" s="481" t="s">
        <v>46</v>
      </c>
      <c r="T36" s="482"/>
      <c r="U36" s="482"/>
      <c r="V36" s="482"/>
      <c r="W36" s="482"/>
      <c r="X36" s="483"/>
      <c r="Y36" s="400">
        <v>5.398920215956808</v>
      </c>
      <c r="Z36" s="392"/>
      <c r="AA36" s="392"/>
      <c r="AB36" s="392"/>
      <c r="AC36" s="75" t="s">
        <v>31</v>
      </c>
      <c r="AD36" s="391">
        <v>6.607669616519174</v>
      </c>
      <c r="AE36" s="391"/>
      <c r="AF36" s="391"/>
      <c r="AG36" s="391"/>
      <c r="AH36" s="34" t="s">
        <v>31</v>
      </c>
      <c r="AL36" s="226"/>
    </row>
    <row r="37" spans="3:38" ht="17.25" customHeight="1" thickBot="1">
      <c r="C37" s="532" t="s">
        <v>47</v>
      </c>
      <c r="D37" s="486"/>
      <c r="E37" s="486"/>
      <c r="F37" s="486"/>
      <c r="G37" s="486"/>
      <c r="H37" s="533"/>
      <c r="I37" s="400">
        <v>3.237410071942446</v>
      </c>
      <c r="J37" s="392"/>
      <c r="K37" s="392"/>
      <c r="L37" s="392"/>
      <c r="M37" s="75" t="s">
        <v>31</v>
      </c>
      <c r="N37" s="396">
        <v>4.3067846607669615</v>
      </c>
      <c r="O37" s="391"/>
      <c r="P37" s="391"/>
      <c r="Q37" s="391"/>
      <c r="R37" s="34" t="s">
        <v>31</v>
      </c>
      <c r="S37" s="538" t="s">
        <v>48</v>
      </c>
      <c r="T37" s="539"/>
      <c r="U37" s="539"/>
      <c r="V37" s="539"/>
      <c r="W37" s="539"/>
      <c r="X37" s="540"/>
      <c r="Y37" s="406">
        <v>8.278344331133773</v>
      </c>
      <c r="Z37" s="393"/>
      <c r="AA37" s="393"/>
      <c r="AB37" s="393"/>
      <c r="AC37" s="248" t="s">
        <v>31</v>
      </c>
      <c r="AD37" s="535">
        <v>6.017699115044247</v>
      </c>
      <c r="AE37" s="535"/>
      <c r="AF37" s="535"/>
      <c r="AG37" s="535"/>
      <c r="AH37" s="350" t="s">
        <v>31</v>
      </c>
      <c r="AL37" s="226"/>
    </row>
    <row r="38" spans="3:34" ht="17.25" customHeight="1">
      <c r="C38" s="413" t="s">
        <v>46</v>
      </c>
      <c r="D38" s="414"/>
      <c r="E38" s="414"/>
      <c r="F38" s="414"/>
      <c r="G38" s="414"/>
      <c r="H38" s="415"/>
      <c r="I38" s="400">
        <v>3.477218225419664</v>
      </c>
      <c r="J38" s="392"/>
      <c r="K38" s="392"/>
      <c r="L38" s="392"/>
      <c r="M38" s="75" t="s">
        <v>31</v>
      </c>
      <c r="N38" s="396">
        <v>2.6548672566371683</v>
      </c>
      <c r="O38" s="391"/>
      <c r="P38" s="391"/>
      <c r="Q38" s="391"/>
      <c r="R38" s="34" t="s">
        <v>31</v>
      </c>
      <c r="S38" s="11"/>
      <c r="T38" s="11"/>
      <c r="U38" s="11"/>
      <c r="V38" s="11"/>
      <c r="W38" s="11"/>
      <c r="X38" s="11"/>
      <c r="Y38" s="11"/>
      <c r="Z38" s="11"/>
      <c r="AA38" s="11"/>
      <c r="AB38" s="11"/>
      <c r="AC38" s="11"/>
      <c r="AD38" s="11"/>
      <c r="AE38" s="11"/>
      <c r="AF38" s="11"/>
      <c r="AG38" s="11"/>
      <c r="AH38" s="11"/>
    </row>
    <row r="39" spans="3:34" ht="17.25" customHeight="1" thickBot="1">
      <c r="C39" s="473" t="s">
        <v>48</v>
      </c>
      <c r="D39" s="474"/>
      <c r="E39" s="474"/>
      <c r="F39" s="474"/>
      <c r="G39" s="474"/>
      <c r="H39" s="542"/>
      <c r="I39" s="406">
        <v>0</v>
      </c>
      <c r="J39" s="393"/>
      <c r="K39" s="393"/>
      <c r="L39" s="393"/>
      <c r="M39" s="248" t="s">
        <v>31</v>
      </c>
      <c r="N39" s="541">
        <v>0</v>
      </c>
      <c r="O39" s="535"/>
      <c r="P39" s="535"/>
      <c r="Q39" s="535"/>
      <c r="R39" s="350" t="s">
        <v>31</v>
      </c>
      <c r="S39" s="11"/>
      <c r="T39" s="11"/>
      <c r="U39" s="11"/>
      <c r="V39" s="11"/>
      <c r="W39" s="11"/>
      <c r="X39" s="11"/>
      <c r="Y39" s="11"/>
      <c r="Z39" s="11"/>
      <c r="AA39" s="11"/>
      <c r="AB39" s="11"/>
      <c r="AC39" s="11"/>
      <c r="AD39" s="11"/>
      <c r="AE39" s="11"/>
      <c r="AF39" s="11"/>
      <c r="AG39" s="11"/>
      <c r="AH39" s="11"/>
    </row>
    <row r="40" spans="3:35" s="14" customFormat="1" ht="17.25" customHeight="1">
      <c r="C40" s="537" t="s">
        <v>212</v>
      </c>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row>
    <row r="41" spans="3:35" s="14" customFormat="1" ht="17.25" customHeight="1">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row>
    <row r="42" ht="12" customHeight="1"/>
    <row r="43" ht="17.25">
      <c r="A43" s="3" t="s">
        <v>211</v>
      </c>
    </row>
    <row r="44" spans="1:36" ht="20.25" customHeight="1">
      <c r="A44" s="487" t="s">
        <v>49</v>
      </c>
      <c r="B44" s="487"/>
      <c r="C44" s="523" t="s">
        <v>355</v>
      </c>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row>
    <row r="45" spans="1:36" ht="20.25" customHeight="1">
      <c r="A45" s="487"/>
      <c r="B45" s="487"/>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row>
    <row r="46" spans="1:36" ht="2.25" customHeight="1">
      <c r="A46" s="487"/>
      <c r="B46" s="487"/>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24"/>
      <c r="AJ46" s="524"/>
    </row>
    <row r="47" spans="1:36" s="12" customFormat="1" ht="34.5" customHeight="1">
      <c r="A47" s="487" t="s">
        <v>49</v>
      </c>
      <c r="B47" s="487"/>
      <c r="C47" s="536" t="s">
        <v>356</v>
      </c>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row>
    <row r="48" spans="1:2" s="12" customFormat="1" ht="9" customHeight="1" thickBot="1">
      <c r="A48" s="487"/>
      <c r="B48" s="487"/>
    </row>
    <row r="49" spans="3:34" s="12" customFormat="1" ht="14.25" customHeight="1" thickTop="1">
      <c r="C49" s="526" t="s">
        <v>287</v>
      </c>
      <c r="D49" s="527"/>
      <c r="E49" s="527"/>
      <c r="F49" s="527"/>
      <c r="G49" s="527"/>
      <c r="H49" s="527"/>
      <c r="I49" s="527"/>
      <c r="J49" s="528"/>
      <c r="K49" s="496" t="s">
        <v>50</v>
      </c>
      <c r="L49" s="496"/>
      <c r="M49" s="496"/>
      <c r="N49" s="496"/>
      <c r="O49" s="496"/>
      <c r="P49" s="496"/>
      <c r="Q49" s="496"/>
      <c r="R49" s="496"/>
      <c r="S49" s="496"/>
      <c r="T49" s="496"/>
      <c r="U49" s="496"/>
      <c r="V49" s="496"/>
      <c r="W49" s="496"/>
      <c r="X49" s="496"/>
      <c r="Y49" s="496"/>
      <c r="Z49" s="496"/>
      <c r="AA49" s="496"/>
      <c r="AB49" s="496"/>
      <c r="AC49" s="496"/>
      <c r="AD49" s="496"/>
      <c r="AE49" s="497"/>
      <c r="AF49" s="497"/>
      <c r="AG49" s="497"/>
      <c r="AH49" s="498"/>
    </row>
    <row r="50" spans="3:34" s="12" customFormat="1" ht="13.5" customHeight="1">
      <c r="C50" s="529"/>
      <c r="D50" s="530"/>
      <c r="E50" s="530"/>
      <c r="F50" s="530"/>
      <c r="G50" s="530"/>
      <c r="H50" s="530"/>
      <c r="I50" s="530"/>
      <c r="J50" s="531"/>
      <c r="K50" s="494" t="s">
        <v>288</v>
      </c>
      <c r="L50" s="494"/>
      <c r="M50" s="494"/>
      <c r="N50" s="495"/>
      <c r="O50" s="510" t="s">
        <v>51</v>
      </c>
      <c r="P50" s="511"/>
      <c r="Q50" s="511"/>
      <c r="R50" s="512"/>
      <c r="S50" s="513" t="s">
        <v>214</v>
      </c>
      <c r="T50" s="514"/>
      <c r="U50" s="514"/>
      <c r="V50" s="515"/>
      <c r="W50" s="504" t="s">
        <v>205</v>
      </c>
      <c r="X50" s="505"/>
      <c r="Y50" s="505"/>
      <c r="Z50" s="506"/>
      <c r="AA50" s="504" t="s">
        <v>52</v>
      </c>
      <c r="AB50" s="516"/>
      <c r="AC50" s="516"/>
      <c r="AD50" s="516"/>
      <c r="AE50" s="504" t="s">
        <v>48</v>
      </c>
      <c r="AF50" s="516"/>
      <c r="AG50" s="516"/>
      <c r="AH50" s="517"/>
    </row>
    <row r="51" spans="3:34" s="12" customFormat="1" ht="14.25" thickBot="1">
      <c r="C51" s="529"/>
      <c r="D51" s="530"/>
      <c r="E51" s="530"/>
      <c r="F51" s="530"/>
      <c r="G51" s="530"/>
      <c r="H51" s="530"/>
      <c r="I51" s="530"/>
      <c r="J51" s="531"/>
      <c r="K51" s="499" t="s">
        <v>289</v>
      </c>
      <c r="L51" s="499"/>
      <c r="M51" s="499"/>
      <c r="N51" s="500"/>
      <c r="O51" s="501" t="s">
        <v>53</v>
      </c>
      <c r="P51" s="502"/>
      <c r="Q51" s="502"/>
      <c r="R51" s="503"/>
      <c r="S51" s="501" t="s">
        <v>215</v>
      </c>
      <c r="T51" s="502"/>
      <c r="U51" s="502"/>
      <c r="V51" s="503"/>
      <c r="W51" s="507" t="s">
        <v>206</v>
      </c>
      <c r="X51" s="508"/>
      <c r="Y51" s="508"/>
      <c r="Z51" s="509"/>
      <c r="AA51" s="518"/>
      <c r="AB51" s="519"/>
      <c r="AC51" s="519"/>
      <c r="AD51" s="519"/>
      <c r="AE51" s="518"/>
      <c r="AF51" s="519"/>
      <c r="AG51" s="519"/>
      <c r="AH51" s="520"/>
    </row>
    <row r="52" spans="3:34" ht="15.75" customHeight="1">
      <c r="C52" s="556" t="s">
        <v>284</v>
      </c>
      <c r="D52" s="557"/>
      <c r="E52" s="557"/>
      <c r="F52" s="525">
        <v>4.590884129599122</v>
      </c>
      <c r="G52" s="522"/>
      <c r="H52" s="522"/>
      <c r="I52" s="293" t="s">
        <v>31</v>
      </c>
      <c r="J52" s="294"/>
      <c r="K52" s="525">
        <v>14.782608695652174</v>
      </c>
      <c r="L52" s="522"/>
      <c r="M52" s="522"/>
      <c r="N52" s="295" t="s">
        <v>31</v>
      </c>
      <c r="O52" s="521">
        <v>9.565217391304348</v>
      </c>
      <c r="P52" s="522"/>
      <c r="Q52" s="522"/>
      <c r="R52" s="295" t="s">
        <v>31</v>
      </c>
      <c r="S52" s="521">
        <v>23.47826086956522</v>
      </c>
      <c r="T52" s="522"/>
      <c r="U52" s="522"/>
      <c r="V52" s="295" t="s">
        <v>31</v>
      </c>
      <c r="W52" s="521">
        <v>31.30434782608696</v>
      </c>
      <c r="X52" s="522"/>
      <c r="Y52" s="522"/>
      <c r="Z52" s="295" t="s">
        <v>31</v>
      </c>
      <c r="AA52" s="521">
        <v>20.869565217391305</v>
      </c>
      <c r="AB52" s="522"/>
      <c r="AC52" s="522"/>
      <c r="AD52" s="296" t="s">
        <v>31</v>
      </c>
      <c r="AE52" s="521">
        <v>0</v>
      </c>
      <c r="AF52" s="522"/>
      <c r="AG52" s="522"/>
      <c r="AH52" s="297" t="s">
        <v>31</v>
      </c>
    </row>
    <row r="53" spans="3:34" ht="13.5">
      <c r="C53" s="558" t="s">
        <v>285</v>
      </c>
      <c r="D53" s="559"/>
      <c r="E53" s="559"/>
      <c r="F53" s="560">
        <v>2.5955204216073784</v>
      </c>
      <c r="G53" s="561"/>
      <c r="H53" s="561"/>
      <c r="I53" s="336" t="s">
        <v>31</v>
      </c>
      <c r="J53" s="280"/>
      <c r="K53" s="560">
        <v>10</v>
      </c>
      <c r="L53" s="561"/>
      <c r="M53" s="561"/>
      <c r="N53" s="337" t="s">
        <v>31</v>
      </c>
      <c r="O53" s="562">
        <v>13</v>
      </c>
      <c r="P53" s="561"/>
      <c r="Q53" s="561"/>
      <c r="R53" s="337" t="s">
        <v>31</v>
      </c>
      <c r="S53" s="562">
        <v>24</v>
      </c>
      <c r="T53" s="561"/>
      <c r="U53" s="561"/>
      <c r="V53" s="337" t="s">
        <v>31</v>
      </c>
      <c r="W53" s="562">
        <v>35</v>
      </c>
      <c r="X53" s="561"/>
      <c r="Y53" s="561"/>
      <c r="Z53" s="337" t="s">
        <v>31</v>
      </c>
      <c r="AA53" s="562">
        <v>18</v>
      </c>
      <c r="AB53" s="561"/>
      <c r="AC53" s="561"/>
      <c r="AD53" s="338" t="s">
        <v>31</v>
      </c>
      <c r="AE53" s="562">
        <v>0</v>
      </c>
      <c r="AF53" s="561"/>
      <c r="AG53" s="561"/>
      <c r="AH53" s="339" t="s">
        <v>31</v>
      </c>
    </row>
    <row r="54" spans="3:34" ht="14.25" thickBot="1">
      <c r="C54" s="551" t="s">
        <v>286</v>
      </c>
      <c r="D54" s="552"/>
      <c r="E54" s="552"/>
      <c r="F54" s="553">
        <v>2.582540004051043</v>
      </c>
      <c r="G54" s="554"/>
      <c r="H54" s="554"/>
      <c r="I54" s="340" t="s">
        <v>31</v>
      </c>
      <c r="J54" s="341"/>
      <c r="K54" s="553">
        <v>11.29032258064516</v>
      </c>
      <c r="L54" s="554"/>
      <c r="M54" s="554"/>
      <c r="N54" s="342" t="s">
        <v>31</v>
      </c>
      <c r="O54" s="555">
        <v>8.870967741935484</v>
      </c>
      <c r="P54" s="554"/>
      <c r="Q54" s="554"/>
      <c r="R54" s="342" t="s">
        <v>31</v>
      </c>
      <c r="S54" s="555">
        <v>24.193548387096776</v>
      </c>
      <c r="T54" s="554"/>
      <c r="U54" s="554"/>
      <c r="V54" s="342" t="s">
        <v>31</v>
      </c>
      <c r="W54" s="555">
        <v>32.25806451612903</v>
      </c>
      <c r="X54" s="554"/>
      <c r="Y54" s="554"/>
      <c r="Z54" s="342" t="s">
        <v>31</v>
      </c>
      <c r="AA54" s="555">
        <v>23.387096774193548</v>
      </c>
      <c r="AB54" s="554"/>
      <c r="AC54" s="554"/>
      <c r="AD54" s="343" t="s">
        <v>31</v>
      </c>
      <c r="AE54" s="555">
        <v>0</v>
      </c>
      <c r="AF54" s="554"/>
      <c r="AG54" s="554"/>
      <c r="AH54" s="344" t="s">
        <v>31</v>
      </c>
    </row>
    <row r="55" ht="14.25" thickTop="1"/>
  </sheetData>
  <sheetProtection/>
  <mergeCells count="157">
    <mergeCell ref="AA54:AC54"/>
    <mergeCell ref="AE54:AG54"/>
    <mergeCell ref="S53:U53"/>
    <mergeCell ref="W53:Y53"/>
    <mergeCell ref="AA53:AC53"/>
    <mergeCell ref="AE53:AG53"/>
    <mergeCell ref="C53:E53"/>
    <mergeCell ref="F53:H53"/>
    <mergeCell ref="K53:M53"/>
    <mergeCell ref="O53:Q53"/>
    <mergeCell ref="S54:U54"/>
    <mergeCell ref="W54:Y54"/>
    <mergeCell ref="C54:E54"/>
    <mergeCell ref="F54:H54"/>
    <mergeCell ref="K54:M54"/>
    <mergeCell ref="O54:Q54"/>
    <mergeCell ref="AE52:AG52"/>
    <mergeCell ref="C5:AJ5"/>
    <mergeCell ref="AA32:AB32"/>
    <mergeCell ref="T11:W11"/>
    <mergeCell ref="T13:W13"/>
    <mergeCell ref="AE13:AJ13"/>
    <mergeCell ref="T19:W19"/>
    <mergeCell ref="T16:W16"/>
    <mergeCell ref="T20:W20"/>
    <mergeCell ref="AE18:AJ18"/>
    <mergeCell ref="AE19:AJ19"/>
    <mergeCell ref="AE12:AJ12"/>
    <mergeCell ref="AE14:AJ14"/>
    <mergeCell ref="AE17:AJ17"/>
    <mergeCell ref="O17:Q17"/>
    <mergeCell ref="O13:Q13"/>
    <mergeCell ref="C6:AI6"/>
    <mergeCell ref="C7:AJ7"/>
    <mergeCell ref="AE10:AJ10"/>
    <mergeCell ref="N10:S10"/>
    <mergeCell ref="AE11:AJ11"/>
    <mergeCell ref="Y10:AD10"/>
    <mergeCell ref="T10:X10"/>
    <mergeCell ref="AE16:AJ16"/>
    <mergeCell ref="A44:B46"/>
    <mergeCell ref="Y37:AB37"/>
    <mergeCell ref="S37:X37"/>
    <mergeCell ref="N39:Q39"/>
    <mergeCell ref="I38:L38"/>
    <mergeCell ref="C39:H39"/>
    <mergeCell ref="C37:H37"/>
    <mergeCell ref="A47:B48"/>
    <mergeCell ref="A27:B29"/>
    <mergeCell ref="C27:AJ29"/>
    <mergeCell ref="I39:L39"/>
    <mergeCell ref="AD37:AG37"/>
    <mergeCell ref="C38:H38"/>
    <mergeCell ref="C47:AJ47"/>
    <mergeCell ref="N38:Q38"/>
    <mergeCell ref="I37:L37"/>
    <mergeCell ref="C40:AI41"/>
    <mergeCell ref="N37:Q37"/>
    <mergeCell ref="Y35:AB35"/>
    <mergeCell ref="AD35:AG35"/>
    <mergeCell ref="S36:X36"/>
    <mergeCell ref="C35:H35"/>
    <mergeCell ref="N36:Q36"/>
    <mergeCell ref="Y36:AB36"/>
    <mergeCell ref="S52:U52"/>
    <mergeCell ref="AA52:AC52"/>
    <mergeCell ref="C44:AJ46"/>
    <mergeCell ref="K52:M52"/>
    <mergeCell ref="O52:Q52"/>
    <mergeCell ref="W52:Y52"/>
    <mergeCell ref="AA50:AD51"/>
    <mergeCell ref="C49:J51"/>
    <mergeCell ref="C52:E52"/>
    <mergeCell ref="F52:H52"/>
    <mergeCell ref="K50:N50"/>
    <mergeCell ref="K49:AH49"/>
    <mergeCell ref="K51:N51"/>
    <mergeCell ref="O51:R51"/>
    <mergeCell ref="W50:Z50"/>
    <mergeCell ref="W51:Z51"/>
    <mergeCell ref="S51:V51"/>
    <mergeCell ref="O50:R50"/>
    <mergeCell ref="S50:V50"/>
    <mergeCell ref="AE50:AH51"/>
    <mergeCell ref="AE15:AJ15"/>
    <mergeCell ref="O21:Q21"/>
    <mergeCell ref="Z19:AB19"/>
    <mergeCell ref="Z16:AB16"/>
    <mergeCell ref="Z17:AB17"/>
    <mergeCell ref="O19:Q19"/>
    <mergeCell ref="O18:Q18"/>
    <mergeCell ref="T21:W21"/>
    <mergeCell ref="T18:W18"/>
    <mergeCell ref="Z18:AB18"/>
    <mergeCell ref="A24:B26"/>
    <mergeCell ref="I33:M33"/>
    <mergeCell ref="C24:AJ26"/>
    <mergeCell ref="AD36:AG36"/>
    <mergeCell ref="S34:X34"/>
    <mergeCell ref="I36:L36"/>
    <mergeCell ref="C36:H36"/>
    <mergeCell ref="AD34:AG34"/>
    <mergeCell ref="Y34:AB34"/>
    <mergeCell ref="Y33:AC33"/>
    <mergeCell ref="C31:AH31"/>
    <mergeCell ref="N35:Q35"/>
    <mergeCell ref="S35:X35"/>
    <mergeCell ref="N33:R33"/>
    <mergeCell ref="N34:Q34"/>
    <mergeCell ref="I35:L35"/>
    <mergeCell ref="I34:L34"/>
    <mergeCell ref="S32:X33"/>
    <mergeCell ref="K32:L32"/>
    <mergeCell ref="C34:H34"/>
    <mergeCell ref="AE20:AJ20"/>
    <mergeCell ref="C32:H33"/>
    <mergeCell ref="C17:G17"/>
    <mergeCell ref="I18:K18"/>
    <mergeCell ref="I19:K19"/>
    <mergeCell ref="I17:K17"/>
    <mergeCell ref="C21:G21"/>
    <mergeCell ref="I21:K21"/>
    <mergeCell ref="AE21:AJ21"/>
    <mergeCell ref="AD33:AH33"/>
    <mergeCell ref="H10:M10"/>
    <mergeCell ref="C11:G11"/>
    <mergeCell ref="I16:K16"/>
    <mergeCell ref="C12:G12"/>
    <mergeCell ref="C16:G16"/>
    <mergeCell ref="C19:G19"/>
    <mergeCell ref="O11:Q11"/>
    <mergeCell ref="I14:K14"/>
    <mergeCell ref="Z21:AB21"/>
    <mergeCell ref="Z20:AB20"/>
    <mergeCell ref="C18:G18"/>
    <mergeCell ref="I20:K20"/>
    <mergeCell ref="C20:G20"/>
    <mergeCell ref="O15:Q15"/>
    <mergeCell ref="T17:W17"/>
    <mergeCell ref="O20:Q20"/>
    <mergeCell ref="I11:K11"/>
    <mergeCell ref="I12:K12"/>
    <mergeCell ref="T15:W15"/>
    <mergeCell ref="Z11:AB11"/>
    <mergeCell ref="Z12:AB12"/>
    <mergeCell ref="Z14:AB14"/>
    <mergeCell ref="Z15:AB15"/>
    <mergeCell ref="I15:K15"/>
    <mergeCell ref="O12:Q12"/>
    <mergeCell ref="O14:Q14"/>
    <mergeCell ref="O16:Q16"/>
    <mergeCell ref="Z13:AB13"/>
    <mergeCell ref="T14:W14"/>
    <mergeCell ref="I13:K13"/>
    <mergeCell ref="C14:G14"/>
    <mergeCell ref="T12:W12"/>
    <mergeCell ref="C15:G15"/>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codeName="Sheet4">
    <tabColor theme="8" tint="0.7999799847602844"/>
  </sheetPr>
  <dimension ref="A3:AK41"/>
  <sheetViews>
    <sheetView view="pageBreakPreview" zoomScale="60" zoomScalePageLayoutView="0" workbookViewId="0" topLeftCell="A1">
      <selection activeCell="X19" sqref="Z19"/>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416" t="s">
        <v>55</v>
      </c>
      <c r="L4" s="417"/>
      <c r="M4" s="417"/>
      <c r="N4" s="417"/>
      <c r="O4" s="417"/>
      <c r="P4" s="417"/>
      <c r="Q4" s="417"/>
      <c r="R4" s="418"/>
      <c r="S4" s="420" t="s">
        <v>56</v>
      </c>
      <c r="T4" s="420"/>
      <c r="U4" s="420"/>
      <c r="V4" s="420"/>
      <c r="W4" s="420"/>
      <c r="X4" s="420"/>
      <c r="Y4" s="420"/>
      <c r="Z4" s="421"/>
      <c r="AA4" s="420" t="s">
        <v>57</v>
      </c>
      <c r="AB4" s="420"/>
      <c r="AC4" s="420"/>
      <c r="AD4" s="420"/>
      <c r="AE4" s="420"/>
      <c r="AF4" s="420"/>
      <c r="AG4" s="420"/>
      <c r="AH4" s="438"/>
    </row>
    <row r="5" spans="3:34" ht="18.75" customHeight="1">
      <c r="C5" s="563" t="s">
        <v>15</v>
      </c>
      <c r="D5" s="564"/>
      <c r="E5" s="564"/>
      <c r="F5" s="564"/>
      <c r="G5" s="564"/>
      <c r="H5" s="564"/>
      <c r="I5" s="564"/>
      <c r="J5" s="564"/>
      <c r="K5" s="484">
        <v>2.19242837513268</v>
      </c>
      <c r="L5" s="597"/>
      <c r="M5" s="597"/>
      <c r="N5" s="597"/>
      <c r="O5" s="597"/>
      <c r="P5" s="597"/>
      <c r="Q5" s="81" t="s">
        <v>16</v>
      </c>
      <c r="R5" s="82"/>
      <c r="S5" s="430">
        <v>1.4989218754982</v>
      </c>
      <c r="T5" s="430"/>
      <c r="U5" s="430"/>
      <c r="V5" s="430"/>
      <c r="W5" s="430"/>
      <c r="X5" s="430"/>
      <c r="Y5" s="32" t="s">
        <v>16</v>
      </c>
      <c r="Z5" s="114"/>
      <c r="AA5" s="430">
        <f>ROUND(K5,1)-ROUND(S5,1)</f>
        <v>0.7000000000000002</v>
      </c>
      <c r="AB5" s="430"/>
      <c r="AC5" s="430"/>
      <c r="AD5" s="430"/>
      <c r="AE5" s="430"/>
      <c r="AF5" s="430"/>
      <c r="AG5" s="32"/>
      <c r="AH5" s="37"/>
    </row>
    <row r="6" spans="3:34" ht="18.75" customHeight="1">
      <c r="C6" s="413" t="s">
        <v>17</v>
      </c>
      <c r="D6" s="414"/>
      <c r="E6" s="414"/>
      <c r="F6" s="414"/>
      <c r="G6" s="414"/>
      <c r="H6" s="414"/>
      <c r="I6" s="414"/>
      <c r="J6" s="414"/>
      <c r="K6" s="400">
        <v>0.882925529098778</v>
      </c>
      <c r="L6" s="392"/>
      <c r="M6" s="392"/>
      <c r="N6" s="392"/>
      <c r="O6" s="392"/>
      <c r="P6" s="392"/>
      <c r="Q6" s="72" t="s">
        <v>16</v>
      </c>
      <c r="R6" s="75"/>
      <c r="S6" s="391">
        <v>1.94658946056635</v>
      </c>
      <c r="T6" s="391"/>
      <c r="U6" s="391"/>
      <c r="V6" s="391"/>
      <c r="W6" s="391"/>
      <c r="X6" s="391"/>
      <c r="Y6" s="7" t="s">
        <v>16</v>
      </c>
      <c r="Z6" s="8"/>
      <c r="AA6" s="391">
        <f aca="true" t="shared" si="0" ref="AA6:AA14">ROUND(K6,1)-ROUND(S6,1)</f>
        <v>-0.9999999999999999</v>
      </c>
      <c r="AB6" s="391"/>
      <c r="AC6" s="391"/>
      <c r="AD6" s="391"/>
      <c r="AE6" s="391"/>
      <c r="AF6" s="391"/>
      <c r="AG6" s="7"/>
      <c r="AH6" s="34"/>
    </row>
    <row r="7" spans="3:34" ht="18.75" customHeight="1">
      <c r="C7" s="413" t="s">
        <v>18</v>
      </c>
      <c r="D7" s="414"/>
      <c r="E7" s="414"/>
      <c r="F7" s="414"/>
      <c r="G7" s="414"/>
      <c r="H7" s="414"/>
      <c r="I7" s="414"/>
      <c r="J7" s="414"/>
      <c r="K7" s="400">
        <v>4.472594427952449</v>
      </c>
      <c r="L7" s="392"/>
      <c r="M7" s="392"/>
      <c r="N7" s="392"/>
      <c r="O7" s="392"/>
      <c r="P7" s="392"/>
      <c r="Q7" s="72" t="s">
        <v>16</v>
      </c>
      <c r="R7" s="75"/>
      <c r="S7" s="391">
        <v>2.24080130324573</v>
      </c>
      <c r="T7" s="391"/>
      <c r="U7" s="391"/>
      <c r="V7" s="391"/>
      <c r="W7" s="391"/>
      <c r="X7" s="391"/>
      <c r="Y7" s="7" t="s">
        <v>16</v>
      </c>
      <c r="Z7" s="8"/>
      <c r="AA7" s="391">
        <f t="shared" si="0"/>
        <v>2.3</v>
      </c>
      <c r="AB7" s="391"/>
      <c r="AC7" s="391"/>
      <c r="AD7" s="391"/>
      <c r="AE7" s="391"/>
      <c r="AF7" s="391"/>
      <c r="AG7" s="7"/>
      <c r="AH7" s="34"/>
    </row>
    <row r="8" spans="3:34" ht="18.75" customHeight="1">
      <c r="C8" s="413" t="s">
        <v>19</v>
      </c>
      <c r="D8" s="414"/>
      <c r="E8" s="414"/>
      <c r="F8" s="414"/>
      <c r="G8" s="414"/>
      <c r="H8" s="414"/>
      <c r="I8" s="414"/>
      <c r="J8" s="414"/>
      <c r="K8" s="400">
        <v>1.02046870231247</v>
      </c>
      <c r="L8" s="392"/>
      <c r="M8" s="392"/>
      <c r="N8" s="392"/>
      <c r="O8" s="392"/>
      <c r="P8" s="392"/>
      <c r="Q8" s="72" t="s">
        <v>16</v>
      </c>
      <c r="R8" s="75"/>
      <c r="S8" s="391">
        <v>1.6342066520380998</v>
      </c>
      <c r="T8" s="391"/>
      <c r="U8" s="391"/>
      <c r="V8" s="391"/>
      <c r="W8" s="391"/>
      <c r="X8" s="391"/>
      <c r="Y8" s="7" t="s">
        <v>16</v>
      </c>
      <c r="Z8" s="8"/>
      <c r="AA8" s="391">
        <f t="shared" si="0"/>
        <v>-0.6000000000000001</v>
      </c>
      <c r="AB8" s="391"/>
      <c r="AC8" s="391"/>
      <c r="AD8" s="391"/>
      <c r="AE8" s="391"/>
      <c r="AF8" s="391"/>
      <c r="AG8" s="7"/>
      <c r="AH8" s="34"/>
    </row>
    <row r="9" spans="3:34" ht="18.75" customHeight="1">
      <c r="C9" s="413" t="s">
        <v>20</v>
      </c>
      <c r="D9" s="414"/>
      <c r="E9" s="414"/>
      <c r="F9" s="414"/>
      <c r="G9" s="414"/>
      <c r="H9" s="414"/>
      <c r="I9" s="414"/>
      <c r="J9" s="414"/>
      <c r="K9" s="400">
        <v>0.550700956333096</v>
      </c>
      <c r="L9" s="392"/>
      <c r="M9" s="392"/>
      <c r="N9" s="392"/>
      <c r="O9" s="392"/>
      <c r="P9" s="392"/>
      <c r="Q9" s="72" t="s">
        <v>16</v>
      </c>
      <c r="R9" s="75"/>
      <c r="S9" s="391">
        <v>0.98307664196248</v>
      </c>
      <c r="T9" s="391"/>
      <c r="U9" s="391"/>
      <c r="V9" s="391"/>
      <c r="W9" s="391"/>
      <c r="X9" s="391"/>
      <c r="Y9" s="7" t="s">
        <v>16</v>
      </c>
      <c r="Z9" s="8"/>
      <c r="AA9" s="391">
        <f t="shared" si="0"/>
        <v>-0.4</v>
      </c>
      <c r="AB9" s="391"/>
      <c r="AC9" s="391"/>
      <c r="AD9" s="391"/>
      <c r="AE9" s="391"/>
      <c r="AF9" s="391"/>
      <c r="AG9" s="7"/>
      <c r="AH9" s="34"/>
    </row>
    <row r="10" spans="3:34" ht="18.75" customHeight="1" thickBot="1">
      <c r="C10" s="572" t="s">
        <v>21</v>
      </c>
      <c r="D10" s="453"/>
      <c r="E10" s="453"/>
      <c r="F10" s="453"/>
      <c r="G10" s="453"/>
      <c r="H10" s="453"/>
      <c r="I10" s="453"/>
      <c r="J10" s="453"/>
      <c r="K10" s="565">
        <v>0.424924123625178</v>
      </c>
      <c r="L10" s="566"/>
      <c r="M10" s="566"/>
      <c r="N10" s="566"/>
      <c r="O10" s="566"/>
      <c r="P10" s="566"/>
      <c r="Q10" s="76" t="s">
        <v>16</v>
      </c>
      <c r="R10" s="77"/>
      <c r="S10" s="426">
        <v>-0.792664020739778</v>
      </c>
      <c r="T10" s="426"/>
      <c r="U10" s="426"/>
      <c r="V10" s="426"/>
      <c r="W10" s="426"/>
      <c r="X10" s="426"/>
      <c r="Y10" s="33" t="s">
        <v>16</v>
      </c>
      <c r="Z10" s="115"/>
      <c r="AA10" s="426">
        <f t="shared" si="0"/>
        <v>1.2000000000000002</v>
      </c>
      <c r="AB10" s="426"/>
      <c r="AC10" s="426"/>
      <c r="AD10" s="426"/>
      <c r="AE10" s="426"/>
      <c r="AF10" s="426"/>
      <c r="AG10" s="33"/>
      <c r="AH10" s="117"/>
    </row>
    <row r="11" spans="3:34" ht="18.75" customHeight="1" thickBot="1" thickTop="1">
      <c r="C11" s="423" t="s">
        <v>22</v>
      </c>
      <c r="D11" s="424"/>
      <c r="E11" s="424"/>
      <c r="F11" s="424"/>
      <c r="G11" s="424"/>
      <c r="H11" s="424"/>
      <c r="I11" s="424"/>
      <c r="J11" s="424"/>
      <c r="K11" s="428">
        <v>1.25645613504842</v>
      </c>
      <c r="L11" s="429"/>
      <c r="M11" s="429"/>
      <c r="N11" s="429"/>
      <c r="O11" s="429"/>
      <c r="P11" s="429"/>
      <c r="Q11" s="79" t="s">
        <v>16</v>
      </c>
      <c r="R11" s="80"/>
      <c r="S11" s="408">
        <v>1.59797203718625</v>
      </c>
      <c r="T11" s="408"/>
      <c r="U11" s="408"/>
      <c r="V11" s="408"/>
      <c r="W11" s="408"/>
      <c r="X11" s="408"/>
      <c r="Y11" s="78" t="s">
        <v>16</v>
      </c>
      <c r="Z11" s="374"/>
      <c r="AA11" s="408">
        <f t="shared" si="0"/>
        <v>-0.30000000000000004</v>
      </c>
      <c r="AB11" s="408"/>
      <c r="AC11" s="408"/>
      <c r="AD11" s="408"/>
      <c r="AE11" s="408"/>
      <c r="AF11" s="408"/>
      <c r="AG11" s="78"/>
      <c r="AH11" s="348"/>
    </row>
    <row r="12" spans="3:34" ht="18.75" customHeight="1" thickTop="1">
      <c r="C12" s="563" t="s">
        <v>23</v>
      </c>
      <c r="D12" s="564"/>
      <c r="E12" s="564"/>
      <c r="F12" s="564"/>
      <c r="G12" s="564"/>
      <c r="H12" s="564"/>
      <c r="I12" s="564"/>
      <c r="J12" s="564"/>
      <c r="K12" s="484">
        <v>1.47049751600701</v>
      </c>
      <c r="L12" s="485"/>
      <c r="M12" s="485"/>
      <c r="N12" s="485"/>
      <c r="O12" s="485"/>
      <c r="P12" s="485"/>
      <c r="Q12" s="81" t="s">
        <v>16</v>
      </c>
      <c r="R12" s="82"/>
      <c r="S12" s="430">
        <v>0.660656307457137</v>
      </c>
      <c r="T12" s="430"/>
      <c r="U12" s="430"/>
      <c r="V12" s="430"/>
      <c r="W12" s="430"/>
      <c r="X12" s="430"/>
      <c r="Y12" s="32" t="s">
        <v>16</v>
      </c>
      <c r="Z12" s="114"/>
      <c r="AA12" s="430">
        <f t="shared" si="0"/>
        <v>0.8</v>
      </c>
      <c r="AB12" s="430"/>
      <c r="AC12" s="430"/>
      <c r="AD12" s="430"/>
      <c r="AE12" s="430"/>
      <c r="AF12" s="430"/>
      <c r="AG12" s="32"/>
      <c r="AH12" s="37"/>
    </row>
    <row r="13" spans="3:34" ht="18.75" customHeight="1" thickBot="1">
      <c r="C13" s="532" t="s">
        <v>24</v>
      </c>
      <c r="D13" s="486"/>
      <c r="E13" s="486"/>
      <c r="F13" s="486"/>
      <c r="G13" s="486"/>
      <c r="H13" s="486"/>
      <c r="I13" s="486"/>
      <c r="J13" s="486"/>
      <c r="K13" s="565">
        <v>1.45023661499482</v>
      </c>
      <c r="L13" s="566"/>
      <c r="M13" s="566"/>
      <c r="N13" s="566"/>
      <c r="O13" s="566"/>
      <c r="P13" s="566"/>
      <c r="Q13" s="76" t="s">
        <v>16</v>
      </c>
      <c r="R13" s="77"/>
      <c r="S13" s="426">
        <v>0.959270562457729</v>
      </c>
      <c r="T13" s="426"/>
      <c r="U13" s="426"/>
      <c r="V13" s="426"/>
      <c r="W13" s="426"/>
      <c r="X13" s="426"/>
      <c r="Y13" s="33" t="s">
        <v>16</v>
      </c>
      <c r="Z13" s="115"/>
      <c r="AA13" s="426">
        <f t="shared" si="0"/>
        <v>0.5</v>
      </c>
      <c r="AB13" s="426"/>
      <c r="AC13" s="426"/>
      <c r="AD13" s="426"/>
      <c r="AE13" s="426"/>
      <c r="AF13" s="426"/>
      <c r="AG13" s="33"/>
      <c r="AH13" s="117"/>
    </row>
    <row r="14" spans="3:34" ht="18.75" customHeight="1" thickBot="1" thickTop="1">
      <c r="C14" s="423" t="s">
        <v>25</v>
      </c>
      <c r="D14" s="424"/>
      <c r="E14" s="424"/>
      <c r="F14" s="424"/>
      <c r="G14" s="424"/>
      <c r="H14" s="424"/>
      <c r="I14" s="424"/>
      <c r="J14" s="424"/>
      <c r="K14" s="428">
        <v>1.3824492963788402</v>
      </c>
      <c r="L14" s="429"/>
      <c r="M14" s="429"/>
      <c r="N14" s="429"/>
      <c r="O14" s="429"/>
      <c r="P14" s="429"/>
      <c r="Q14" s="79" t="s">
        <v>16</v>
      </c>
      <c r="R14" s="80"/>
      <c r="S14" s="408">
        <v>1.29536113634598</v>
      </c>
      <c r="T14" s="408"/>
      <c r="U14" s="408"/>
      <c r="V14" s="408"/>
      <c r="W14" s="408"/>
      <c r="X14" s="408"/>
      <c r="Y14" s="78" t="s">
        <v>16</v>
      </c>
      <c r="Z14" s="374"/>
      <c r="AA14" s="408">
        <f t="shared" si="0"/>
        <v>0.09999999999999987</v>
      </c>
      <c r="AB14" s="408"/>
      <c r="AC14" s="408"/>
      <c r="AD14" s="408"/>
      <c r="AE14" s="408"/>
      <c r="AF14" s="408"/>
      <c r="AG14" s="78"/>
      <c r="AH14" s="348"/>
    </row>
    <row r="15" ht="14.25" thickTop="1"/>
    <row r="16" ht="14.25" thickBot="1">
      <c r="A16" s="1" t="s">
        <v>58</v>
      </c>
    </row>
    <row r="17" spans="3:37" ht="17.25" customHeight="1" thickBot="1">
      <c r="C17" s="589"/>
      <c r="D17" s="590"/>
      <c r="E17" s="590"/>
      <c r="F17" s="590"/>
      <c r="G17" s="591"/>
      <c r="H17" s="471" t="s">
        <v>26</v>
      </c>
      <c r="I17" s="472"/>
      <c r="J17" s="472"/>
      <c r="K17" s="472"/>
      <c r="L17" s="472"/>
      <c r="M17" s="441"/>
      <c r="N17" s="441"/>
      <c r="O17" s="441"/>
      <c r="P17" s="441"/>
      <c r="Q17" s="441"/>
      <c r="R17" s="441"/>
      <c r="S17" s="441"/>
      <c r="T17" s="441"/>
      <c r="U17" s="441"/>
      <c r="V17" s="595"/>
      <c r="W17" s="472" t="s">
        <v>27</v>
      </c>
      <c r="X17" s="472"/>
      <c r="Y17" s="472"/>
      <c r="Z17" s="472"/>
      <c r="AA17" s="472"/>
      <c r="AB17" s="441"/>
      <c r="AC17" s="441"/>
      <c r="AD17" s="441"/>
      <c r="AE17" s="441"/>
      <c r="AF17" s="441"/>
      <c r="AG17" s="441"/>
      <c r="AH17" s="441"/>
      <c r="AI17" s="441"/>
      <c r="AJ17" s="441"/>
      <c r="AK17" s="595"/>
    </row>
    <row r="18" spans="3:37" ht="17.25" customHeight="1" thickBot="1" thickTop="1">
      <c r="C18" s="592"/>
      <c r="D18" s="593"/>
      <c r="E18" s="593"/>
      <c r="F18" s="593"/>
      <c r="G18" s="594"/>
      <c r="H18" s="416" t="s">
        <v>28</v>
      </c>
      <c r="I18" s="417"/>
      <c r="J18" s="417"/>
      <c r="K18" s="417"/>
      <c r="L18" s="418"/>
      <c r="M18" s="474" t="s">
        <v>59</v>
      </c>
      <c r="N18" s="474"/>
      <c r="O18" s="474"/>
      <c r="P18" s="474"/>
      <c r="Q18" s="580"/>
      <c r="R18" s="596" t="s">
        <v>57</v>
      </c>
      <c r="S18" s="474"/>
      <c r="T18" s="474"/>
      <c r="U18" s="474"/>
      <c r="V18" s="474"/>
      <c r="W18" s="416" t="s">
        <v>28</v>
      </c>
      <c r="X18" s="417"/>
      <c r="Y18" s="417"/>
      <c r="Z18" s="417"/>
      <c r="AA18" s="418"/>
      <c r="AB18" s="474" t="s">
        <v>59</v>
      </c>
      <c r="AC18" s="474"/>
      <c r="AD18" s="474"/>
      <c r="AE18" s="474"/>
      <c r="AF18" s="580"/>
      <c r="AG18" s="573" t="s">
        <v>57</v>
      </c>
      <c r="AH18" s="476"/>
      <c r="AI18" s="476"/>
      <c r="AJ18" s="476"/>
      <c r="AK18" s="477"/>
    </row>
    <row r="19" spans="3:37" ht="17.25" customHeight="1">
      <c r="C19" s="581" t="s">
        <v>30</v>
      </c>
      <c r="D19" s="582"/>
      <c r="E19" s="582"/>
      <c r="F19" s="582"/>
      <c r="G19" s="583"/>
      <c r="H19" s="584">
        <v>3.19148832460956</v>
      </c>
      <c r="I19" s="585"/>
      <c r="J19" s="585"/>
      <c r="K19" s="585"/>
      <c r="L19" s="118" t="s">
        <v>31</v>
      </c>
      <c r="M19" s="586">
        <v>3.1001913709763</v>
      </c>
      <c r="N19" s="586"/>
      <c r="O19" s="586"/>
      <c r="P19" s="586"/>
      <c r="Q19" s="119" t="s">
        <v>31</v>
      </c>
      <c r="R19" s="587">
        <f>ROUND(H19,1)-ROUND(M19,1)</f>
        <v>0.10000000000000009</v>
      </c>
      <c r="S19" s="587"/>
      <c r="T19" s="587"/>
      <c r="U19" s="588"/>
      <c r="V19" s="352"/>
      <c r="W19" s="584">
        <v>3.27331460060843</v>
      </c>
      <c r="X19" s="585"/>
      <c r="Y19" s="585"/>
      <c r="Z19" s="585"/>
      <c r="AA19" s="118" t="s">
        <v>31</v>
      </c>
      <c r="AB19" s="586">
        <v>5.01849235659921</v>
      </c>
      <c r="AC19" s="586"/>
      <c r="AD19" s="586"/>
      <c r="AE19" s="586"/>
      <c r="AF19" s="352" t="s">
        <v>31</v>
      </c>
      <c r="AG19" s="588">
        <f aca="true" t="shared" si="1" ref="AG19:AG28">ROUND(W19,1)-ROUND(AB19,1)</f>
        <v>-1.7000000000000002</v>
      </c>
      <c r="AH19" s="586"/>
      <c r="AI19" s="586"/>
      <c r="AJ19" s="586"/>
      <c r="AK19" s="120"/>
    </row>
    <row r="20" spans="3:37" ht="17.25" customHeight="1">
      <c r="C20" s="576" t="s">
        <v>32</v>
      </c>
      <c r="D20" s="482"/>
      <c r="E20" s="482"/>
      <c r="F20" s="482"/>
      <c r="G20" s="483"/>
      <c r="H20" s="577">
        <v>1.6109840036886</v>
      </c>
      <c r="I20" s="578"/>
      <c r="J20" s="578"/>
      <c r="K20" s="578"/>
      <c r="L20" s="121" t="s">
        <v>31</v>
      </c>
      <c r="M20" s="574">
        <v>1.8584406088202399</v>
      </c>
      <c r="N20" s="574"/>
      <c r="O20" s="574"/>
      <c r="P20" s="574"/>
      <c r="Q20" s="39" t="s">
        <v>31</v>
      </c>
      <c r="R20" s="579">
        <f aca="true" t="shared" si="2" ref="R20:R28">ROUND(H20,1)-ROUND(M20,1)</f>
        <v>-0.2999999999999998</v>
      </c>
      <c r="S20" s="579"/>
      <c r="T20" s="579"/>
      <c r="U20" s="575"/>
      <c r="V20" s="353"/>
      <c r="W20" s="577">
        <v>1.72931135565453</v>
      </c>
      <c r="X20" s="578"/>
      <c r="Y20" s="578"/>
      <c r="Z20" s="578"/>
      <c r="AA20" s="121" t="s">
        <v>31</v>
      </c>
      <c r="AB20" s="574">
        <v>1.7350058251651301</v>
      </c>
      <c r="AC20" s="574"/>
      <c r="AD20" s="574"/>
      <c r="AE20" s="574"/>
      <c r="AF20" s="353" t="s">
        <v>31</v>
      </c>
      <c r="AG20" s="575">
        <f t="shared" si="1"/>
        <v>0</v>
      </c>
      <c r="AH20" s="574"/>
      <c r="AI20" s="574"/>
      <c r="AJ20" s="574"/>
      <c r="AK20" s="38"/>
    </row>
    <row r="21" spans="3:37" ht="17.25" customHeight="1">
      <c r="C21" s="576" t="s">
        <v>33</v>
      </c>
      <c r="D21" s="482"/>
      <c r="E21" s="482"/>
      <c r="F21" s="482"/>
      <c r="G21" s="483"/>
      <c r="H21" s="577">
        <v>1.6361119458753102</v>
      </c>
      <c r="I21" s="578"/>
      <c r="J21" s="578"/>
      <c r="K21" s="578"/>
      <c r="L21" s="121" t="s">
        <v>31</v>
      </c>
      <c r="M21" s="574">
        <v>0.795594526766423</v>
      </c>
      <c r="N21" s="574"/>
      <c r="O21" s="574"/>
      <c r="P21" s="574"/>
      <c r="Q21" s="39" t="s">
        <v>31</v>
      </c>
      <c r="R21" s="579">
        <f t="shared" si="2"/>
        <v>0.8</v>
      </c>
      <c r="S21" s="579"/>
      <c r="T21" s="579"/>
      <c r="U21" s="575"/>
      <c r="V21" s="353"/>
      <c r="W21" s="577">
        <v>1.26673102942756</v>
      </c>
      <c r="X21" s="578"/>
      <c r="Y21" s="578"/>
      <c r="Z21" s="578"/>
      <c r="AA21" s="121" t="s">
        <v>31</v>
      </c>
      <c r="AB21" s="574">
        <v>1.02004666057388</v>
      </c>
      <c r="AC21" s="574"/>
      <c r="AD21" s="574"/>
      <c r="AE21" s="574"/>
      <c r="AF21" s="353" t="s">
        <v>31</v>
      </c>
      <c r="AG21" s="575">
        <f t="shared" si="1"/>
        <v>0.30000000000000004</v>
      </c>
      <c r="AH21" s="574"/>
      <c r="AI21" s="574"/>
      <c r="AJ21" s="574"/>
      <c r="AK21" s="38"/>
    </row>
    <row r="22" spans="3:37" ht="17.25" customHeight="1">
      <c r="C22" s="576" t="s">
        <v>34</v>
      </c>
      <c r="D22" s="482"/>
      <c r="E22" s="482"/>
      <c r="F22" s="482"/>
      <c r="G22" s="483"/>
      <c r="H22" s="577">
        <v>0.901582257382404</v>
      </c>
      <c r="I22" s="578"/>
      <c r="J22" s="578"/>
      <c r="K22" s="578"/>
      <c r="L22" s="121" t="s">
        <v>31</v>
      </c>
      <c r="M22" s="574">
        <v>1.3642892071534702</v>
      </c>
      <c r="N22" s="574"/>
      <c r="O22" s="574"/>
      <c r="P22" s="574"/>
      <c r="Q22" s="39" t="s">
        <v>31</v>
      </c>
      <c r="R22" s="579">
        <f t="shared" si="2"/>
        <v>-0.4999999999999999</v>
      </c>
      <c r="S22" s="579"/>
      <c r="T22" s="579"/>
      <c r="U22" s="575"/>
      <c r="V22" s="353"/>
      <c r="W22" s="577">
        <v>-0.12086112622098</v>
      </c>
      <c r="X22" s="578"/>
      <c r="Y22" s="578"/>
      <c r="Z22" s="578"/>
      <c r="AA22" s="121" t="s">
        <v>31</v>
      </c>
      <c r="AB22" s="574">
        <v>-0.112358941784193</v>
      </c>
      <c r="AC22" s="574"/>
      <c r="AD22" s="574"/>
      <c r="AE22" s="574"/>
      <c r="AF22" s="353" t="s">
        <v>31</v>
      </c>
      <c r="AG22" s="575">
        <f t="shared" si="1"/>
        <v>0</v>
      </c>
      <c r="AH22" s="574"/>
      <c r="AI22" s="574"/>
      <c r="AJ22" s="574"/>
      <c r="AK22" s="38"/>
    </row>
    <row r="23" spans="3:37" ht="17.25" customHeight="1">
      <c r="C23" s="576" t="s">
        <v>35</v>
      </c>
      <c r="D23" s="482"/>
      <c r="E23" s="482"/>
      <c r="F23" s="482"/>
      <c r="G23" s="483"/>
      <c r="H23" s="577">
        <v>-0.62213182226072</v>
      </c>
      <c r="I23" s="578"/>
      <c r="J23" s="578"/>
      <c r="K23" s="578"/>
      <c r="L23" s="121" t="s">
        <v>31</v>
      </c>
      <c r="M23" s="574">
        <v>-0.518660635721921</v>
      </c>
      <c r="N23" s="574"/>
      <c r="O23" s="574"/>
      <c r="P23" s="574"/>
      <c r="Q23" s="39" t="s">
        <v>31</v>
      </c>
      <c r="R23" s="579">
        <f t="shared" si="2"/>
        <v>-0.09999999999999998</v>
      </c>
      <c r="S23" s="579"/>
      <c r="T23" s="579"/>
      <c r="U23" s="575"/>
      <c r="V23" s="353"/>
      <c r="W23" s="577">
        <v>-0.797373401034905</v>
      </c>
      <c r="X23" s="578"/>
      <c r="Y23" s="578"/>
      <c r="Z23" s="578"/>
      <c r="AA23" s="121" t="s">
        <v>31</v>
      </c>
      <c r="AB23" s="574">
        <v>-0.454879815707197</v>
      </c>
      <c r="AC23" s="574"/>
      <c r="AD23" s="574"/>
      <c r="AE23" s="574"/>
      <c r="AF23" s="353" t="s">
        <v>31</v>
      </c>
      <c r="AG23" s="575">
        <f t="shared" si="1"/>
        <v>-0.30000000000000004</v>
      </c>
      <c r="AH23" s="574"/>
      <c r="AI23" s="574"/>
      <c r="AJ23" s="574"/>
      <c r="AK23" s="38"/>
    </row>
    <row r="24" spans="3:37" ht="17.25" customHeight="1">
      <c r="C24" s="576" t="s">
        <v>36</v>
      </c>
      <c r="D24" s="482"/>
      <c r="E24" s="482"/>
      <c r="F24" s="482"/>
      <c r="G24" s="483"/>
      <c r="H24" s="577">
        <v>0.913816201881979</v>
      </c>
      <c r="I24" s="578"/>
      <c r="J24" s="578"/>
      <c r="K24" s="578"/>
      <c r="L24" s="121" t="s">
        <v>31</v>
      </c>
      <c r="M24" s="574">
        <v>0.955178939271059</v>
      </c>
      <c r="N24" s="574"/>
      <c r="O24" s="574"/>
      <c r="P24" s="574"/>
      <c r="Q24" s="39" t="s">
        <v>31</v>
      </c>
      <c r="R24" s="579">
        <f t="shared" si="2"/>
        <v>-0.09999999999999998</v>
      </c>
      <c r="S24" s="579"/>
      <c r="T24" s="579"/>
      <c r="U24" s="575"/>
      <c r="V24" s="353"/>
      <c r="W24" s="577">
        <v>1.20650657113286</v>
      </c>
      <c r="X24" s="578"/>
      <c r="Y24" s="578"/>
      <c r="Z24" s="578"/>
      <c r="AA24" s="121" t="s">
        <v>31</v>
      </c>
      <c r="AB24" s="574">
        <v>0.736387487464731</v>
      </c>
      <c r="AC24" s="574"/>
      <c r="AD24" s="574"/>
      <c r="AE24" s="574"/>
      <c r="AF24" s="353" t="s">
        <v>31</v>
      </c>
      <c r="AG24" s="575">
        <f t="shared" si="1"/>
        <v>0.5</v>
      </c>
      <c r="AH24" s="574"/>
      <c r="AI24" s="574"/>
      <c r="AJ24" s="574"/>
      <c r="AK24" s="38"/>
    </row>
    <row r="25" spans="3:37" ht="17.25" customHeight="1">
      <c r="C25" s="576" t="s">
        <v>37</v>
      </c>
      <c r="D25" s="482"/>
      <c r="E25" s="482"/>
      <c r="F25" s="482"/>
      <c r="G25" s="483"/>
      <c r="H25" s="577">
        <v>0.718959800745595</v>
      </c>
      <c r="I25" s="578"/>
      <c r="J25" s="578"/>
      <c r="K25" s="578"/>
      <c r="L25" s="121" t="s">
        <v>31</v>
      </c>
      <c r="M25" s="574">
        <v>0.648821382365331</v>
      </c>
      <c r="N25" s="574"/>
      <c r="O25" s="574"/>
      <c r="P25" s="574"/>
      <c r="Q25" s="39" t="s">
        <v>31</v>
      </c>
      <c r="R25" s="579">
        <f t="shared" si="2"/>
        <v>0.09999999999999998</v>
      </c>
      <c r="S25" s="579"/>
      <c r="T25" s="579"/>
      <c r="U25" s="575"/>
      <c r="V25" s="353"/>
      <c r="W25" s="577">
        <v>0.759558225298705</v>
      </c>
      <c r="X25" s="578"/>
      <c r="Y25" s="578"/>
      <c r="Z25" s="578"/>
      <c r="AA25" s="121" t="s">
        <v>31</v>
      </c>
      <c r="AB25" s="574">
        <v>1.49743720895464</v>
      </c>
      <c r="AC25" s="574"/>
      <c r="AD25" s="574"/>
      <c r="AE25" s="574"/>
      <c r="AF25" s="353" t="s">
        <v>31</v>
      </c>
      <c r="AG25" s="575">
        <f t="shared" si="1"/>
        <v>-0.7</v>
      </c>
      <c r="AH25" s="574"/>
      <c r="AI25" s="574"/>
      <c r="AJ25" s="574"/>
      <c r="AK25" s="38"/>
    </row>
    <row r="26" spans="3:37" ht="17.25" customHeight="1">
      <c r="C26" s="576" t="s">
        <v>38</v>
      </c>
      <c r="D26" s="482"/>
      <c r="E26" s="482"/>
      <c r="F26" s="482"/>
      <c r="G26" s="483"/>
      <c r="H26" s="577">
        <v>0.980197715060047</v>
      </c>
      <c r="I26" s="578"/>
      <c r="J26" s="578"/>
      <c r="K26" s="578"/>
      <c r="L26" s="121" t="s">
        <v>31</v>
      </c>
      <c r="M26" s="574">
        <v>0.943834351894214</v>
      </c>
      <c r="N26" s="574"/>
      <c r="O26" s="574"/>
      <c r="P26" s="574"/>
      <c r="Q26" s="39" t="s">
        <v>31</v>
      </c>
      <c r="R26" s="579">
        <f t="shared" si="2"/>
        <v>0.09999999999999998</v>
      </c>
      <c r="S26" s="579"/>
      <c r="T26" s="579"/>
      <c r="U26" s="575"/>
      <c r="V26" s="353"/>
      <c r="W26" s="577">
        <v>1.63473148144355</v>
      </c>
      <c r="X26" s="578"/>
      <c r="Y26" s="578"/>
      <c r="Z26" s="578"/>
      <c r="AA26" s="121" t="s">
        <v>31</v>
      </c>
      <c r="AB26" s="574">
        <v>1.3544600229430301</v>
      </c>
      <c r="AC26" s="574"/>
      <c r="AD26" s="574"/>
      <c r="AE26" s="574"/>
      <c r="AF26" s="353" t="s">
        <v>31</v>
      </c>
      <c r="AG26" s="575">
        <f t="shared" si="1"/>
        <v>0.20000000000000018</v>
      </c>
      <c r="AH26" s="574"/>
      <c r="AI26" s="574"/>
      <c r="AJ26" s="574"/>
      <c r="AK26" s="38"/>
    </row>
    <row r="27" spans="3:37" ht="17.25" customHeight="1">
      <c r="C27" s="576" t="s">
        <v>39</v>
      </c>
      <c r="D27" s="482"/>
      <c r="E27" s="482"/>
      <c r="F27" s="482"/>
      <c r="G27" s="483"/>
      <c r="H27" s="577">
        <v>1.95791993716547</v>
      </c>
      <c r="I27" s="578"/>
      <c r="J27" s="578"/>
      <c r="K27" s="578"/>
      <c r="L27" s="121" t="s">
        <v>31</v>
      </c>
      <c r="M27" s="574">
        <v>3.0897315839993302</v>
      </c>
      <c r="N27" s="574"/>
      <c r="O27" s="574"/>
      <c r="P27" s="574"/>
      <c r="Q27" s="39" t="s">
        <v>31</v>
      </c>
      <c r="R27" s="579">
        <f t="shared" si="2"/>
        <v>-1.1</v>
      </c>
      <c r="S27" s="579"/>
      <c r="T27" s="579"/>
      <c r="U27" s="575"/>
      <c r="V27" s="353"/>
      <c r="W27" s="577">
        <v>1.83370281049383</v>
      </c>
      <c r="X27" s="578"/>
      <c r="Y27" s="578"/>
      <c r="Z27" s="578"/>
      <c r="AA27" s="121" t="s">
        <v>31</v>
      </c>
      <c r="AB27" s="574">
        <v>2.6432875313313904</v>
      </c>
      <c r="AC27" s="574"/>
      <c r="AD27" s="574"/>
      <c r="AE27" s="574"/>
      <c r="AF27" s="353" t="s">
        <v>31</v>
      </c>
      <c r="AG27" s="575">
        <f t="shared" si="1"/>
        <v>-0.8</v>
      </c>
      <c r="AH27" s="574"/>
      <c r="AI27" s="574"/>
      <c r="AJ27" s="574"/>
      <c r="AK27" s="38"/>
    </row>
    <row r="28" spans="3:37" ht="17.25" customHeight="1" thickBot="1">
      <c r="C28" s="538" t="s">
        <v>40</v>
      </c>
      <c r="D28" s="539"/>
      <c r="E28" s="539"/>
      <c r="F28" s="539"/>
      <c r="G28" s="573"/>
      <c r="H28" s="570">
        <v>0.00377831797635612</v>
      </c>
      <c r="I28" s="571"/>
      <c r="J28" s="571"/>
      <c r="K28" s="571"/>
      <c r="L28" s="122" t="s">
        <v>31</v>
      </c>
      <c r="M28" s="567">
        <v>-0.00400187978771215</v>
      </c>
      <c r="N28" s="567"/>
      <c r="O28" s="567"/>
      <c r="P28" s="567"/>
      <c r="Q28" s="123" t="s">
        <v>31</v>
      </c>
      <c r="R28" s="568">
        <f t="shared" si="2"/>
        <v>0</v>
      </c>
      <c r="S28" s="568"/>
      <c r="T28" s="568"/>
      <c r="U28" s="569"/>
      <c r="V28" s="354"/>
      <c r="W28" s="570">
        <v>-0.014405086681450999</v>
      </c>
      <c r="X28" s="571"/>
      <c r="Y28" s="571"/>
      <c r="Z28" s="571"/>
      <c r="AA28" s="122" t="s">
        <v>31</v>
      </c>
      <c r="AB28" s="567">
        <v>-0.0231668199640794</v>
      </c>
      <c r="AC28" s="567"/>
      <c r="AD28" s="567"/>
      <c r="AE28" s="567"/>
      <c r="AF28" s="354" t="s">
        <v>31</v>
      </c>
      <c r="AG28" s="569">
        <f t="shared" si="1"/>
        <v>0</v>
      </c>
      <c r="AH28" s="567"/>
      <c r="AI28" s="567"/>
      <c r="AJ28" s="567"/>
      <c r="AK28" s="40"/>
    </row>
    <row r="30" ht="14.25" thickBot="1">
      <c r="A30" s="1" t="s">
        <v>60</v>
      </c>
    </row>
    <row r="31" spans="3:34" ht="18.75" customHeight="1" thickBot="1" thickTop="1">
      <c r="C31" s="45"/>
      <c r="D31" s="68"/>
      <c r="E31" s="68"/>
      <c r="F31" s="68"/>
      <c r="G31" s="68"/>
      <c r="H31" s="68"/>
      <c r="I31" s="68"/>
      <c r="J31" s="68"/>
      <c r="K31" s="416" t="s">
        <v>55</v>
      </c>
      <c r="L31" s="417"/>
      <c r="M31" s="417"/>
      <c r="N31" s="417"/>
      <c r="O31" s="417"/>
      <c r="P31" s="417"/>
      <c r="Q31" s="417"/>
      <c r="R31" s="418"/>
      <c r="S31" s="420" t="s">
        <v>61</v>
      </c>
      <c r="T31" s="420"/>
      <c r="U31" s="420"/>
      <c r="V31" s="420"/>
      <c r="W31" s="420"/>
      <c r="X31" s="420"/>
      <c r="Y31" s="420"/>
      <c r="Z31" s="421"/>
      <c r="AA31" s="437" t="s">
        <v>56</v>
      </c>
      <c r="AB31" s="420"/>
      <c r="AC31" s="420"/>
      <c r="AD31" s="420"/>
      <c r="AE31" s="420"/>
      <c r="AF31" s="420"/>
      <c r="AG31" s="420"/>
      <c r="AH31" s="438"/>
    </row>
    <row r="32" spans="3:34" ht="18.75" customHeight="1">
      <c r="C32" s="563" t="s">
        <v>15</v>
      </c>
      <c r="D32" s="564"/>
      <c r="E32" s="564"/>
      <c r="F32" s="564"/>
      <c r="G32" s="564"/>
      <c r="H32" s="564"/>
      <c r="I32" s="564"/>
      <c r="J32" s="564"/>
      <c r="K32" s="484">
        <v>4.40251572327044</v>
      </c>
      <c r="L32" s="485"/>
      <c r="M32" s="485"/>
      <c r="N32" s="485"/>
      <c r="O32" s="485"/>
      <c r="P32" s="81" t="s">
        <v>31</v>
      </c>
      <c r="Q32" s="81"/>
      <c r="R32" s="82"/>
      <c r="S32" s="430">
        <v>1.9181585677749362</v>
      </c>
      <c r="T32" s="430"/>
      <c r="U32" s="430"/>
      <c r="V32" s="430"/>
      <c r="W32" s="430"/>
      <c r="X32" s="32" t="s">
        <v>31</v>
      </c>
      <c r="Y32" s="32"/>
      <c r="Z32" s="114"/>
      <c r="AA32" s="430">
        <v>2.5913621262458473</v>
      </c>
      <c r="AB32" s="430"/>
      <c r="AC32" s="430"/>
      <c r="AD32" s="430"/>
      <c r="AE32" s="430"/>
      <c r="AF32" s="32" t="s">
        <v>31</v>
      </c>
      <c r="AG32" s="32"/>
      <c r="AH32" s="37"/>
    </row>
    <row r="33" spans="3:34" ht="18.75" customHeight="1">
      <c r="C33" s="413" t="s">
        <v>17</v>
      </c>
      <c r="D33" s="414"/>
      <c r="E33" s="414"/>
      <c r="F33" s="414"/>
      <c r="G33" s="414"/>
      <c r="H33" s="414"/>
      <c r="I33" s="414"/>
      <c r="J33" s="414"/>
      <c r="K33" s="400">
        <v>2.8768699654775602</v>
      </c>
      <c r="L33" s="392"/>
      <c r="M33" s="392"/>
      <c r="N33" s="392"/>
      <c r="O33" s="392"/>
      <c r="P33" s="72" t="s">
        <v>31</v>
      </c>
      <c r="Q33" s="72"/>
      <c r="R33" s="75"/>
      <c r="S33" s="391">
        <v>9.478324761204997</v>
      </c>
      <c r="T33" s="391"/>
      <c r="U33" s="391"/>
      <c r="V33" s="391"/>
      <c r="W33" s="391"/>
      <c r="X33" s="7" t="s">
        <v>31</v>
      </c>
      <c r="Y33" s="7"/>
      <c r="Z33" s="8"/>
      <c r="AA33" s="391">
        <v>4.987531172069826</v>
      </c>
      <c r="AB33" s="391"/>
      <c r="AC33" s="391"/>
      <c r="AD33" s="391"/>
      <c r="AE33" s="391"/>
      <c r="AF33" s="7" t="s">
        <v>31</v>
      </c>
      <c r="AG33" s="7"/>
      <c r="AH33" s="34"/>
    </row>
    <row r="34" spans="3:34" ht="18.75" customHeight="1">
      <c r="C34" s="413" t="s">
        <v>18</v>
      </c>
      <c r="D34" s="414"/>
      <c r="E34" s="414"/>
      <c r="F34" s="414"/>
      <c r="G34" s="414"/>
      <c r="H34" s="414"/>
      <c r="I34" s="414"/>
      <c r="J34" s="414"/>
      <c r="K34" s="400">
        <v>6.81265206812652</v>
      </c>
      <c r="L34" s="392"/>
      <c r="M34" s="392"/>
      <c r="N34" s="392"/>
      <c r="O34" s="392"/>
      <c r="P34" s="72" t="s">
        <v>31</v>
      </c>
      <c r="Q34" s="72"/>
      <c r="R34" s="75"/>
      <c r="S34" s="391">
        <v>3.970223325062035</v>
      </c>
      <c r="T34" s="391"/>
      <c r="U34" s="391"/>
      <c r="V34" s="391"/>
      <c r="W34" s="391"/>
      <c r="X34" s="7" t="s">
        <v>31</v>
      </c>
      <c r="Y34" s="7"/>
      <c r="Z34" s="8"/>
      <c r="AA34" s="391">
        <v>2.7896995708154506</v>
      </c>
      <c r="AB34" s="391"/>
      <c r="AC34" s="391"/>
      <c r="AD34" s="391"/>
      <c r="AE34" s="391"/>
      <c r="AF34" s="7" t="s">
        <v>31</v>
      </c>
      <c r="AG34" s="7"/>
      <c r="AH34" s="34"/>
    </row>
    <row r="35" spans="3:34" ht="18.75" customHeight="1">
      <c r="C35" s="413" t="s">
        <v>19</v>
      </c>
      <c r="D35" s="414"/>
      <c r="E35" s="414"/>
      <c r="F35" s="414"/>
      <c r="G35" s="414"/>
      <c r="H35" s="414"/>
      <c r="I35" s="414"/>
      <c r="J35" s="414"/>
      <c r="K35" s="400">
        <v>2.9605263157894735</v>
      </c>
      <c r="L35" s="392"/>
      <c r="M35" s="392"/>
      <c r="N35" s="392"/>
      <c r="O35" s="392"/>
      <c r="P35" s="72" t="s">
        <v>31</v>
      </c>
      <c r="Q35" s="72"/>
      <c r="R35" s="75"/>
      <c r="S35" s="391">
        <v>3.8805136795086543</v>
      </c>
      <c r="T35" s="391"/>
      <c r="U35" s="391"/>
      <c r="V35" s="391"/>
      <c r="W35" s="391"/>
      <c r="X35" s="7" t="s">
        <v>31</v>
      </c>
      <c r="Y35" s="7"/>
      <c r="Z35" s="8"/>
      <c r="AA35" s="391">
        <v>3.04601425793908</v>
      </c>
      <c r="AB35" s="391"/>
      <c r="AC35" s="391"/>
      <c r="AD35" s="391"/>
      <c r="AE35" s="391"/>
      <c r="AF35" s="7" t="s">
        <v>31</v>
      </c>
      <c r="AG35" s="7"/>
      <c r="AH35" s="34"/>
    </row>
    <row r="36" spans="3:34" ht="18.75" customHeight="1">
      <c r="C36" s="413" t="s">
        <v>20</v>
      </c>
      <c r="D36" s="414"/>
      <c r="E36" s="414"/>
      <c r="F36" s="414"/>
      <c r="G36" s="414"/>
      <c r="H36" s="414"/>
      <c r="I36" s="414"/>
      <c r="J36" s="414"/>
      <c r="K36" s="400">
        <v>0.38314176245210724</v>
      </c>
      <c r="L36" s="392"/>
      <c r="M36" s="392"/>
      <c r="N36" s="392"/>
      <c r="O36" s="392"/>
      <c r="P36" s="72" t="s">
        <v>31</v>
      </c>
      <c r="Q36" s="72"/>
      <c r="R36" s="75"/>
      <c r="S36" s="391">
        <v>3.3846153846153846</v>
      </c>
      <c r="T36" s="391"/>
      <c r="U36" s="391"/>
      <c r="V36" s="391"/>
      <c r="W36" s="391"/>
      <c r="X36" s="7" t="s">
        <v>31</v>
      </c>
      <c r="Y36" s="7"/>
      <c r="Z36" s="8"/>
      <c r="AA36" s="391">
        <v>2.0967741935483875</v>
      </c>
      <c r="AB36" s="391"/>
      <c r="AC36" s="391"/>
      <c r="AD36" s="391"/>
      <c r="AE36" s="391"/>
      <c r="AF36" s="7" t="s">
        <v>31</v>
      </c>
      <c r="AG36" s="7"/>
      <c r="AH36" s="34"/>
    </row>
    <row r="37" spans="3:34" ht="18.75" customHeight="1" thickBot="1">
      <c r="C37" s="572" t="s">
        <v>21</v>
      </c>
      <c r="D37" s="453"/>
      <c r="E37" s="453"/>
      <c r="F37" s="453"/>
      <c r="G37" s="453"/>
      <c r="H37" s="453"/>
      <c r="I37" s="453"/>
      <c r="J37" s="453"/>
      <c r="K37" s="565">
        <v>0.9569377990430622</v>
      </c>
      <c r="L37" s="566"/>
      <c r="M37" s="566"/>
      <c r="N37" s="566"/>
      <c r="O37" s="566"/>
      <c r="P37" s="76" t="s">
        <v>31</v>
      </c>
      <c r="Q37" s="76"/>
      <c r="R37" s="77"/>
      <c r="S37" s="426">
        <v>5.408970976253298</v>
      </c>
      <c r="T37" s="426"/>
      <c r="U37" s="426"/>
      <c r="V37" s="426"/>
      <c r="W37" s="426"/>
      <c r="X37" s="33" t="s">
        <v>31</v>
      </c>
      <c r="Y37" s="33"/>
      <c r="Z37" s="115"/>
      <c r="AA37" s="426">
        <v>0.7858546168958742</v>
      </c>
      <c r="AB37" s="426"/>
      <c r="AC37" s="426"/>
      <c r="AD37" s="426"/>
      <c r="AE37" s="426"/>
      <c r="AF37" s="33" t="s">
        <v>31</v>
      </c>
      <c r="AG37" s="33"/>
      <c r="AH37" s="117"/>
    </row>
    <row r="38" spans="3:34" ht="18.75" customHeight="1" thickBot="1" thickTop="1">
      <c r="C38" s="423" t="s">
        <v>22</v>
      </c>
      <c r="D38" s="424"/>
      <c r="E38" s="424"/>
      <c r="F38" s="424"/>
      <c r="G38" s="424"/>
      <c r="H38" s="424"/>
      <c r="I38" s="424"/>
      <c r="J38" s="424"/>
      <c r="K38" s="428">
        <v>3.0151718840023047</v>
      </c>
      <c r="L38" s="429"/>
      <c r="M38" s="429"/>
      <c r="N38" s="429"/>
      <c r="O38" s="429"/>
      <c r="P38" s="79" t="s">
        <v>31</v>
      </c>
      <c r="Q38" s="79"/>
      <c r="R38" s="80"/>
      <c r="S38" s="408">
        <v>4.8036093418259025</v>
      </c>
      <c r="T38" s="408"/>
      <c r="U38" s="408"/>
      <c r="V38" s="408"/>
      <c r="W38" s="408"/>
      <c r="X38" s="78" t="s">
        <v>31</v>
      </c>
      <c r="Y38" s="78"/>
      <c r="Z38" s="374"/>
      <c r="AA38" s="408">
        <v>2.8650137741046833</v>
      </c>
      <c r="AB38" s="408"/>
      <c r="AC38" s="408"/>
      <c r="AD38" s="408"/>
      <c r="AE38" s="408"/>
      <c r="AF38" s="78" t="s">
        <v>31</v>
      </c>
      <c r="AG38" s="78"/>
      <c r="AH38" s="348"/>
    </row>
    <row r="39" spans="3:34" ht="18.75" customHeight="1" thickTop="1">
      <c r="C39" s="563" t="s">
        <v>23</v>
      </c>
      <c r="D39" s="564"/>
      <c r="E39" s="564"/>
      <c r="F39" s="564"/>
      <c r="G39" s="564"/>
      <c r="H39" s="564"/>
      <c r="I39" s="564"/>
      <c r="J39" s="564"/>
      <c r="K39" s="484">
        <v>4.157549234135667</v>
      </c>
      <c r="L39" s="485"/>
      <c r="M39" s="485"/>
      <c r="N39" s="485"/>
      <c r="O39" s="485"/>
      <c r="P39" s="81" t="s">
        <v>31</v>
      </c>
      <c r="Q39" s="81"/>
      <c r="R39" s="82"/>
      <c r="S39" s="430">
        <v>2.127659574468085</v>
      </c>
      <c r="T39" s="430"/>
      <c r="U39" s="430"/>
      <c r="V39" s="430"/>
      <c r="W39" s="430"/>
      <c r="X39" s="32" t="s">
        <v>31</v>
      </c>
      <c r="Y39" s="32"/>
      <c r="Z39" s="114"/>
      <c r="AA39" s="430">
        <v>3.2424465733235075</v>
      </c>
      <c r="AB39" s="430"/>
      <c r="AC39" s="430"/>
      <c r="AD39" s="430"/>
      <c r="AE39" s="430"/>
      <c r="AF39" s="32" t="s">
        <v>31</v>
      </c>
      <c r="AG39" s="32"/>
      <c r="AH39" s="37"/>
    </row>
    <row r="40" spans="3:34" ht="18.75" customHeight="1" thickBot="1">
      <c r="C40" s="532" t="s">
        <v>24</v>
      </c>
      <c r="D40" s="486"/>
      <c r="E40" s="486"/>
      <c r="F40" s="486"/>
      <c r="G40" s="486"/>
      <c r="H40" s="486"/>
      <c r="I40" s="486"/>
      <c r="J40" s="486"/>
      <c r="K40" s="565">
        <v>4.669703872437358</v>
      </c>
      <c r="L40" s="566"/>
      <c r="M40" s="566"/>
      <c r="N40" s="566"/>
      <c r="O40" s="566"/>
      <c r="P40" s="76" t="s">
        <v>31</v>
      </c>
      <c r="Q40" s="76"/>
      <c r="R40" s="77"/>
      <c r="S40" s="426">
        <v>3.6283185840707963</v>
      </c>
      <c r="T40" s="426"/>
      <c r="U40" s="426"/>
      <c r="V40" s="426"/>
      <c r="W40" s="426"/>
      <c r="X40" s="33" t="s">
        <v>31</v>
      </c>
      <c r="Y40" s="33"/>
      <c r="Z40" s="115"/>
      <c r="AA40" s="426">
        <v>6.350914962325081</v>
      </c>
      <c r="AB40" s="426"/>
      <c r="AC40" s="426"/>
      <c r="AD40" s="426"/>
      <c r="AE40" s="426"/>
      <c r="AF40" s="33" t="s">
        <v>31</v>
      </c>
      <c r="AG40" s="33"/>
      <c r="AH40" s="117"/>
    </row>
    <row r="41" spans="3:34" ht="18.75" customHeight="1" thickBot="1" thickTop="1">
      <c r="C41" s="423" t="s">
        <v>25</v>
      </c>
      <c r="D41" s="424"/>
      <c r="E41" s="424"/>
      <c r="F41" s="424"/>
      <c r="G41" s="424"/>
      <c r="H41" s="424"/>
      <c r="I41" s="424"/>
      <c r="J41" s="424"/>
      <c r="K41" s="428">
        <v>3.4626563882219132</v>
      </c>
      <c r="L41" s="429"/>
      <c r="M41" s="429"/>
      <c r="N41" s="429"/>
      <c r="O41" s="429"/>
      <c r="P41" s="79" t="s">
        <v>31</v>
      </c>
      <c r="Q41" s="79"/>
      <c r="R41" s="80"/>
      <c r="S41" s="408">
        <v>4.182330827067669</v>
      </c>
      <c r="T41" s="408"/>
      <c r="U41" s="408"/>
      <c r="V41" s="408"/>
      <c r="W41" s="408"/>
      <c r="X41" s="78" t="s">
        <v>31</v>
      </c>
      <c r="Y41" s="78"/>
      <c r="Z41" s="374"/>
      <c r="AA41" s="408">
        <v>3.350148751778554</v>
      </c>
      <c r="AB41" s="408"/>
      <c r="AC41" s="408"/>
      <c r="AD41" s="408"/>
      <c r="AE41" s="408"/>
      <c r="AF41" s="78" t="s">
        <v>31</v>
      </c>
      <c r="AG41" s="78"/>
      <c r="AH41" s="348"/>
    </row>
    <row r="42" ht="14.25" thickTop="1"/>
  </sheetData>
  <sheetProtection/>
  <mergeCells count="165">
    <mergeCell ref="K4:R4"/>
    <mergeCell ref="S4:Z4"/>
    <mergeCell ref="AA4:AH4"/>
    <mergeCell ref="C5:J5"/>
    <mergeCell ref="K5:P5"/>
    <mergeCell ref="S5:X5"/>
    <mergeCell ref="AA5:AF5"/>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14:J14"/>
    <mergeCell ref="K14:P14"/>
    <mergeCell ref="S14:X14"/>
    <mergeCell ref="AA14:AF14"/>
    <mergeCell ref="C17:G18"/>
    <mergeCell ref="H17:V17"/>
    <mergeCell ref="W17:AK17"/>
    <mergeCell ref="H18:L18"/>
    <mergeCell ref="M18:Q18"/>
    <mergeCell ref="R18:V18"/>
    <mergeCell ref="W18:AA18"/>
    <mergeCell ref="AB18:AF18"/>
    <mergeCell ref="AG18:AK18"/>
    <mergeCell ref="C19:G19"/>
    <mergeCell ref="H19:K19"/>
    <mergeCell ref="M19:P19"/>
    <mergeCell ref="R19:U19"/>
    <mergeCell ref="W19:Z19"/>
    <mergeCell ref="AB19:AE19"/>
    <mergeCell ref="AG19:AJ19"/>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C37:J37"/>
    <mergeCell ref="K37:O37"/>
    <mergeCell ref="S37:W37"/>
    <mergeCell ref="AA37:AE37"/>
    <mergeCell ref="S36:W36"/>
    <mergeCell ref="AA36:AE36"/>
    <mergeCell ref="C38:J38"/>
    <mergeCell ref="K38:O38"/>
    <mergeCell ref="S38:W38"/>
    <mergeCell ref="AA38:AE38"/>
    <mergeCell ref="C35:J35"/>
    <mergeCell ref="K35:O35"/>
    <mergeCell ref="S35:W35"/>
    <mergeCell ref="AA35:AE35"/>
    <mergeCell ref="C36:J36"/>
    <mergeCell ref="K36:O36"/>
    <mergeCell ref="C39:J39"/>
    <mergeCell ref="K39:O39"/>
    <mergeCell ref="S39:W39"/>
    <mergeCell ref="AA39:AE39"/>
    <mergeCell ref="C40:J40"/>
    <mergeCell ref="K40:O40"/>
    <mergeCell ref="S40:W40"/>
    <mergeCell ref="AA40:AE40"/>
    <mergeCell ref="C41:J41"/>
    <mergeCell ref="K41:O41"/>
    <mergeCell ref="S41:W41"/>
    <mergeCell ref="AA41:AE41"/>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codeName="Sheet5">
    <tabColor theme="8" tint="0.7999799847602844"/>
    <pageSetUpPr fitToPage="1"/>
  </sheetPr>
  <dimension ref="A2:V282"/>
  <sheetViews>
    <sheetView view="pageBreakPreview" zoomScale="60" zoomScaleNormal="85" zoomScalePageLayoutView="0" workbookViewId="0" topLeftCell="A41">
      <selection activeCell="X19" sqref="Z19"/>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6"/>
      <c r="C2" s="246"/>
      <c r="D2" s="246"/>
      <c r="E2" s="246"/>
      <c r="F2" s="246"/>
      <c r="G2" s="246"/>
      <c r="H2" s="246"/>
      <c r="I2" s="246"/>
      <c r="J2" s="246"/>
      <c r="K2" s="246"/>
      <c r="L2" s="246"/>
      <c r="M2" s="246"/>
      <c r="N2" s="246"/>
      <c r="O2" s="246"/>
      <c r="P2" s="246"/>
      <c r="Q2" s="246"/>
      <c r="R2" s="246"/>
      <c r="S2" s="246"/>
      <c r="T2" s="246"/>
      <c r="U2" s="246"/>
    </row>
    <row r="3" ht="13.5">
      <c r="A3" s="42"/>
    </row>
    <row r="4" ht="14.25" thickBot="1">
      <c r="A4" s="42"/>
    </row>
    <row r="5" spans="1:21" s="1" customFormat="1" ht="15" thickBot="1" thickTop="1">
      <c r="A5" s="232"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6"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7" t="s">
        <v>270</v>
      </c>
      <c r="B10" s="132">
        <v>2.9</v>
      </c>
      <c r="C10" s="233"/>
      <c r="D10" s="58">
        <v>1.9</v>
      </c>
      <c r="E10" s="233"/>
      <c r="F10" s="58">
        <v>1.6</v>
      </c>
      <c r="G10" s="233"/>
      <c r="H10" s="58">
        <v>2.7</v>
      </c>
      <c r="I10" s="233"/>
      <c r="J10" s="58">
        <v>3.2</v>
      </c>
      <c r="K10" s="233"/>
      <c r="L10" s="58">
        <v>1.9</v>
      </c>
      <c r="M10" s="233"/>
      <c r="N10" s="145">
        <v>2.2</v>
      </c>
      <c r="O10" s="146"/>
      <c r="P10" s="132"/>
      <c r="Q10" s="233"/>
      <c r="R10" s="58"/>
      <c r="S10" s="233"/>
      <c r="T10" s="145"/>
      <c r="U10" s="146"/>
    </row>
    <row r="11" spans="1:21" s="14" customFormat="1" ht="16.5" customHeight="1">
      <c r="A11" s="258"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8"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8"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8"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8"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8"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8"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8"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8"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8"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8"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8"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8"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8"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8"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8"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8"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8"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8"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8"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8"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8"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8"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8"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8"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8"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8"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8"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8"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8"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8"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8"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8"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8"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8"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8"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8"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8"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8"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5.75" customHeight="1">
      <c r="A50" s="258" t="s">
        <v>293</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5.75" customHeight="1">
      <c r="A51" s="258" t="s">
        <v>295</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5.75" customHeight="1">
      <c r="A52" s="258" t="s">
        <v>174</v>
      </c>
      <c r="B52" s="133">
        <f>AVERAGE(B107:B118)</f>
        <v>1.1754314867275113</v>
      </c>
      <c r="C52" s="54">
        <f aca="true" t="shared" si="10" ref="C52:C62">ROUND(B52,1)-ROUND(B51,1)</f>
        <v>0.19999999999999996</v>
      </c>
      <c r="D52" s="59">
        <f>AVERAGE(D107:D118)</f>
        <v>2.409498960852912</v>
      </c>
      <c r="E52" s="54">
        <f aca="true" t="shared" si="11" ref="E52:E62">ROUND(D52,1)-ROUND(D51,1)</f>
        <v>1.7</v>
      </c>
      <c r="F52" s="59">
        <f>AVERAGE(F107:F118)</f>
        <v>1.7558728382160445</v>
      </c>
      <c r="G52" s="54">
        <f aca="true" t="shared" si="12" ref="G52:G62">ROUND(F52,1)-ROUND(F51,1)</f>
        <v>1.2000000000000002</v>
      </c>
      <c r="H52" s="59">
        <f>AVERAGE(H107:H118)</f>
        <v>0.8624571520293305</v>
      </c>
      <c r="I52" s="54">
        <f aca="true" t="shared" si="13" ref="I52:I62">ROUND(H52,1)-ROUND(H51,1)</f>
        <v>0.5</v>
      </c>
      <c r="J52" s="59">
        <f>AVERAGE(J107:J118)</f>
        <v>0.9586001849213218</v>
      </c>
      <c r="K52" s="54">
        <f aca="true" t="shared" si="14" ref="K52:K62">ROUND(J52,1)-ROUND(J51,1)</f>
        <v>0.5</v>
      </c>
      <c r="L52" s="59">
        <f>AVERAGE(L107:L118)</f>
        <v>3.154422860162985</v>
      </c>
      <c r="M52" s="54">
        <f aca="true" t="shared" si="15" ref="M52:M62">ROUND(L52,1)-ROUND(L51,1)</f>
        <v>2.6</v>
      </c>
      <c r="N52" s="147">
        <f>AVERAGE(N107:N118)</f>
        <v>1.6366505089243824</v>
      </c>
      <c r="O52" s="148">
        <f aca="true" t="shared" si="16" ref="O52:O62">ROUND(N52,1)-ROUND(N51,1)</f>
        <v>1</v>
      </c>
      <c r="P52" s="133">
        <f>AVERAGE(P107:P118)</f>
        <v>0.3592661474042795</v>
      </c>
      <c r="Q52" s="54">
        <f aca="true" t="shared" si="17" ref="Q52:Q62">ROUND(P52,1)-ROUND(P51,1)</f>
        <v>0.10000000000000003</v>
      </c>
      <c r="R52" s="59">
        <f>AVERAGE(R107:R118)</f>
        <v>0.892281056745598</v>
      </c>
      <c r="S52" s="54">
        <f aca="true" t="shared" si="18" ref="S52:S62">ROUND(R52,1)-ROUND(R51,1)</f>
        <v>0.20000000000000007</v>
      </c>
      <c r="T52" s="147">
        <f>AVERAGE(T107:T118)</f>
        <v>1.2068216008677013</v>
      </c>
      <c r="U52" s="148">
        <f aca="true" t="shared" si="19" ref="U52:U62">ROUND(T52,1)-ROUND(T51,1)</f>
        <v>0.7</v>
      </c>
    </row>
    <row r="53" spans="1:21" s="14" customFormat="1" ht="15.75" customHeight="1" thickBot="1">
      <c r="A53" s="258" t="s">
        <v>175</v>
      </c>
      <c r="B53" s="133">
        <f>_xlfn.IFERROR(AVERAGE(B119:B130),0)</f>
        <v>0.8712618479497755</v>
      </c>
      <c r="C53" s="54">
        <f t="shared" si="10"/>
        <v>-0.29999999999999993</v>
      </c>
      <c r="D53" s="59">
        <f>_xlfn.IFERROR(AVERAGE(D119:D130),0)</f>
        <v>1.50923955987574</v>
      </c>
      <c r="E53" s="54">
        <f t="shared" si="11"/>
        <v>-0.8999999999999999</v>
      </c>
      <c r="F53" s="59">
        <f>_xlfn.IFERROR(AVERAGE(F119:F130),0)</f>
        <v>2.009453926341428</v>
      </c>
      <c r="G53" s="54">
        <f t="shared" si="12"/>
        <v>0.19999999999999996</v>
      </c>
      <c r="H53" s="59">
        <f>_xlfn.IFERROR(AVERAGE(H119:H130),0)</f>
        <v>1.0278201213053977</v>
      </c>
      <c r="I53" s="54">
        <f t="shared" si="13"/>
        <v>0.09999999999999998</v>
      </c>
      <c r="J53" s="59">
        <f>_xlfn.IFERROR(AVERAGE(J119:J130),0)</f>
        <v>0.2361046682671249</v>
      </c>
      <c r="K53" s="54">
        <f t="shared" si="14"/>
        <v>-0.8</v>
      </c>
      <c r="L53" s="59">
        <f>_xlfn.IFERROR(AVERAGE(L119:L130),0)</f>
        <v>0.4184448963101274</v>
      </c>
      <c r="M53" s="54">
        <f t="shared" si="15"/>
        <v>-2.8000000000000003</v>
      </c>
      <c r="N53" s="147">
        <f>_xlfn.IFERROR(AVERAGE(N119:N130),0)</f>
        <v>1.0287893000320127</v>
      </c>
      <c r="O53" s="148">
        <f t="shared" si="16"/>
        <v>-0.6000000000000001</v>
      </c>
      <c r="P53" s="133">
        <f>_xlfn.IFERROR(AVERAGE(P119:P130),0)</f>
        <v>0.7350545291772624</v>
      </c>
      <c r="Q53" s="54">
        <f t="shared" si="17"/>
        <v>0.29999999999999993</v>
      </c>
      <c r="R53" s="59">
        <f>_xlfn.IFERROR(AVERAGE(R119:R130),0)</f>
        <v>1.053725356012223</v>
      </c>
      <c r="S53" s="54">
        <f t="shared" si="18"/>
        <v>0.20000000000000007</v>
      </c>
      <c r="T53" s="147">
        <f>_xlfn.IFERROR(AVERAGE(T119:T130),0)</f>
        <v>0.9450253326695149</v>
      </c>
      <c r="U53" s="148">
        <f>ROUND(T53,1)-ROUND(T52,1)</f>
        <v>-0.29999999999999993</v>
      </c>
    </row>
    <row r="54" spans="1:21" s="14" customFormat="1" ht="15.75" customHeight="1" hidden="1">
      <c r="A54" s="298" t="s">
        <v>176</v>
      </c>
      <c r="B54" s="299">
        <f>_xlfn.IFERROR(AVERAGE(B131:B142),0)</f>
        <v>0</v>
      </c>
      <c r="C54" s="300">
        <f t="shared" si="10"/>
        <v>-0.9</v>
      </c>
      <c r="D54" s="301">
        <f>_xlfn.IFERROR(AVERAGE(D131:D142),0)</f>
        <v>0</v>
      </c>
      <c r="E54" s="300">
        <f t="shared" si="11"/>
        <v>-1.5</v>
      </c>
      <c r="F54" s="301">
        <f>_xlfn.IFERROR(AVERAGE(F131:F142),0)</f>
        <v>0</v>
      </c>
      <c r="G54" s="300">
        <f t="shared" si="12"/>
        <v>-2</v>
      </c>
      <c r="H54" s="301">
        <f>_xlfn.IFERROR(AVERAGE(H131:H142),0)</f>
        <v>0</v>
      </c>
      <c r="I54" s="300">
        <f t="shared" si="13"/>
        <v>-1</v>
      </c>
      <c r="J54" s="301">
        <f>_xlfn.IFERROR(AVERAGE(J131:J142),0)</f>
        <v>0</v>
      </c>
      <c r="K54" s="300">
        <f t="shared" si="14"/>
        <v>-0.2</v>
      </c>
      <c r="L54" s="301">
        <f>_xlfn.IFERROR(AVERAGE(L131:L142),0)</f>
        <v>0</v>
      </c>
      <c r="M54" s="300">
        <f t="shared" si="15"/>
        <v>-0.4</v>
      </c>
      <c r="N54" s="302">
        <f>_xlfn.IFERROR(AVERAGE(N131:N142),0)</f>
        <v>0</v>
      </c>
      <c r="O54" s="303">
        <f t="shared" si="16"/>
        <v>-1</v>
      </c>
      <c r="P54" s="299">
        <f>_xlfn.IFERROR(AVERAGE(P131:P142),0)</f>
        <v>0</v>
      </c>
      <c r="Q54" s="300">
        <f t="shared" si="17"/>
        <v>-0.7</v>
      </c>
      <c r="R54" s="301">
        <f>_xlfn.IFERROR(AVERAGE(R131:R142),0)</f>
        <v>0</v>
      </c>
      <c r="S54" s="300">
        <f t="shared" si="18"/>
        <v>-1.1</v>
      </c>
      <c r="T54" s="302">
        <f>_xlfn.IFERROR(AVERAGE(T131:T142),0)</f>
        <v>0</v>
      </c>
      <c r="U54" s="303">
        <f t="shared" si="19"/>
        <v>-0.9</v>
      </c>
    </row>
    <row r="55" spans="1:21" s="14" customFormat="1" ht="15.75" customHeight="1" hidden="1">
      <c r="A55" s="298" t="s">
        <v>177</v>
      </c>
      <c r="B55" s="299">
        <f>_xlfn.IFERROR(AVERAGE(B143:B154),0)</f>
        <v>0</v>
      </c>
      <c r="C55" s="300">
        <f t="shared" si="10"/>
        <v>0</v>
      </c>
      <c r="D55" s="301">
        <f>_xlfn.IFERROR(AVERAGE(D143:D154),0)</f>
        <v>0</v>
      </c>
      <c r="E55" s="300">
        <f t="shared" si="11"/>
        <v>0</v>
      </c>
      <c r="F55" s="301">
        <f>_xlfn.IFERROR(AVERAGE(F143:F154),0)</f>
        <v>0</v>
      </c>
      <c r="G55" s="300">
        <f t="shared" si="12"/>
        <v>0</v>
      </c>
      <c r="H55" s="301">
        <f>_xlfn.IFERROR(AVERAGE(H143:H154),0)</f>
        <v>0</v>
      </c>
      <c r="I55" s="300">
        <f t="shared" si="13"/>
        <v>0</v>
      </c>
      <c r="J55" s="301">
        <f>_xlfn.IFERROR(AVERAGE(J143:J154),0)</f>
        <v>0</v>
      </c>
      <c r="K55" s="300">
        <f t="shared" si="14"/>
        <v>0</v>
      </c>
      <c r="L55" s="301">
        <f>_xlfn.IFERROR(AVERAGE(L143:L154),0)</f>
        <v>0</v>
      </c>
      <c r="M55" s="300">
        <f t="shared" si="15"/>
        <v>0</v>
      </c>
      <c r="N55" s="302">
        <f>_xlfn.IFERROR(AVERAGE(N143:N154),0)</f>
        <v>0</v>
      </c>
      <c r="O55" s="303">
        <f t="shared" si="16"/>
        <v>0</v>
      </c>
      <c r="P55" s="299">
        <f>_xlfn.IFERROR(AVERAGE(P143:P154),0)</f>
        <v>0</v>
      </c>
      <c r="Q55" s="300">
        <f t="shared" si="17"/>
        <v>0</v>
      </c>
      <c r="R55" s="301">
        <f>_xlfn.IFERROR(AVERAGE(R143:R154),0)</f>
        <v>0</v>
      </c>
      <c r="S55" s="300">
        <f t="shared" si="18"/>
        <v>0</v>
      </c>
      <c r="T55" s="302">
        <f>_xlfn.IFERROR(AVERAGE(T143:T154),0)</f>
        <v>0</v>
      </c>
      <c r="U55" s="303">
        <f t="shared" si="19"/>
        <v>0</v>
      </c>
    </row>
    <row r="56" spans="1:21" s="14" customFormat="1" ht="15.75" customHeight="1" hidden="1">
      <c r="A56" s="298" t="s">
        <v>178</v>
      </c>
      <c r="B56" s="299">
        <f>_xlfn.IFERROR(AVERAGE(B155:B166),0)</f>
        <v>0</v>
      </c>
      <c r="C56" s="300">
        <f t="shared" si="10"/>
        <v>0</v>
      </c>
      <c r="D56" s="301">
        <f>_xlfn.IFERROR(AVERAGE(D155:D166),0)</f>
        <v>0</v>
      </c>
      <c r="E56" s="300">
        <f t="shared" si="11"/>
        <v>0</v>
      </c>
      <c r="F56" s="301">
        <f>_xlfn.IFERROR(AVERAGE(F155:F166),0)</f>
        <v>0</v>
      </c>
      <c r="G56" s="300">
        <f t="shared" si="12"/>
        <v>0</v>
      </c>
      <c r="H56" s="301">
        <f>_xlfn.IFERROR(AVERAGE(H155:H166),0)</f>
        <v>0</v>
      </c>
      <c r="I56" s="300">
        <f t="shared" si="13"/>
        <v>0</v>
      </c>
      <c r="J56" s="301">
        <f>_xlfn.IFERROR(AVERAGE(J155:J166),0)</f>
        <v>0</v>
      </c>
      <c r="K56" s="300">
        <f t="shared" si="14"/>
        <v>0</v>
      </c>
      <c r="L56" s="301">
        <f>_xlfn.IFERROR(AVERAGE(L155:L166),0)</f>
        <v>0</v>
      </c>
      <c r="M56" s="300">
        <f t="shared" si="15"/>
        <v>0</v>
      </c>
      <c r="N56" s="302">
        <f>_xlfn.IFERROR(AVERAGE(N155:N166),0)</f>
        <v>0</v>
      </c>
      <c r="O56" s="303">
        <f t="shared" si="16"/>
        <v>0</v>
      </c>
      <c r="P56" s="299">
        <f>_xlfn.IFERROR(AVERAGE(P155:P166),0)</f>
        <v>0</v>
      </c>
      <c r="Q56" s="300">
        <f t="shared" si="17"/>
        <v>0</v>
      </c>
      <c r="R56" s="301">
        <f>_xlfn.IFERROR(AVERAGE(R155:R166),0)</f>
        <v>0</v>
      </c>
      <c r="S56" s="300">
        <f t="shared" si="18"/>
        <v>0</v>
      </c>
      <c r="T56" s="302">
        <f>_xlfn.IFERROR(AVERAGE(T155:T166),0)</f>
        <v>0</v>
      </c>
      <c r="U56" s="303">
        <f t="shared" si="19"/>
        <v>0</v>
      </c>
    </row>
    <row r="57" spans="1:21" s="14" customFormat="1" ht="15.75" customHeight="1" hidden="1">
      <c r="A57" s="298" t="s">
        <v>179</v>
      </c>
      <c r="B57" s="299">
        <f>_xlfn.IFERROR(AVERAGE(B167:B178),0)</f>
        <v>0</v>
      </c>
      <c r="C57" s="300">
        <f t="shared" si="10"/>
        <v>0</v>
      </c>
      <c r="D57" s="301">
        <f>_xlfn.IFERROR(AVERAGE(D167:D178),0)</f>
        <v>0</v>
      </c>
      <c r="E57" s="300">
        <f t="shared" si="11"/>
        <v>0</v>
      </c>
      <c r="F57" s="301">
        <f>_xlfn.IFERROR(AVERAGE(F167:F178),0)</f>
        <v>0</v>
      </c>
      <c r="G57" s="300">
        <f t="shared" si="12"/>
        <v>0</v>
      </c>
      <c r="H57" s="301">
        <f>_xlfn.IFERROR(AVERAGE(H167:H178),0)</f>
        <v>0</v>
      </c>
      <c r="I57" s="300">
        <f t="shared" si="13"/>
        <v>0</v>
      </c>
      <c r="J57" s="301">
        <f>_xlfn.IFERROR(AVERAGE(J167:J178),0)</f>
        <v>0</v>
      </c>
      <c r="K57" s="300">
        <f t="shared" si="14"/>
        <v>0</v>
      </c>
      <c r="L57" s="301">
        <f>_xlfn.IFERROR(AVERAGE(L167:L178),0)</f>
        <v>0</v>
      </c>
      <c r="M57" s="300">
        <f t="shared" si="15"/>
        <v>0</v>
      </c>
      <c r="N57" s="302">
        <f>_xlfn.IFERROR(AVERAGE(N167:N178),0)</f>
        <v>0</v>
      </c>
      <c r="O57" s="303">
        <f t="shared" si="16"/>
        <v>0</v>
      </c>
      <c r="P57" s="299">
        <f>_xlfn.IFERROR(AVERAGE(P167:P178),0)</f>
        <v>0</v>
      </c>
      <c r="Q57" s="300">
        <f t="shared" si="17"/>
        <v>0</v>
      </c>
      <c r="R57" s="301">
        <f>_xlfn.IFERROR(AVERAGE(R167:R178),0)</f>
        <v>0</v>
      </c>
      <c r="S57" s="300">
        <f t="shared" si="18"/>
        <v>0</v>
      </c>
      <c r="T57" s="302">
        <f>_xlfn.IFERROR(AVERAGE(T167:T178),0)</f>
        <v>0</v>
      </c>
      <c r="U57" s="303">
        <f t="shared" si="19"/>
        <v>0</v>
      </c>
    </row>
    <row r="58" spans="1:21" s="14" customFormat="1" ht="15.75" customHeight="1" hidden="1">
      <c r="A58" s="298" t="s">
        <v>180</v>
      </c>
      <c r="B58" s="299">
        <f>_xlfn.IFERROR(AVERAGE(B179:B190),0)</f>
        <v>0</v>
      </c>
      <c r="C58" s="300">
        <f t="shared" si="10"/>
        <v>0</v>
      </c>
      <c r="D58" s="301">
        <f>_xlfn.IFERROR(AVERAGE(D179:D190),0)</f>
        <v>0</v>
      </c>
      <c r="E58" s="300">
        <f t="shared" si="11"/>
        <v>0</v>
      </c>
      <c r="F58" s="301">
        <f>_xlfn.IFERROR(AVERAGE(F179:F190),0)</f>
        <v>0</v>
      </c>
      <c r="G58" s="300">
        <f t="shared" si="12"/>
        <v>0</v>
      </c>
      <c r="H58" s="301">
        <f>_xlfn.IFERROR(AVERAGE(H179:H190),0)</f>
        <v>0</v>
      </c>
      <c r="I58" s="300">
        <f t="shared" si="13"/>
        <v>0</v>
      </c>
      <c r="J58" s="301">
        <f>_xlfn.IFERROR(AVERAGE(J179:J190),0)</f>
        <v>0</v>
      </c>
      <c r="K58" s="300">
        <f t="shared" si="14"/>
        <v>0</v>
      </c>
      <c r="L58" s="301">
        <f>_xlfn.IFERROR(AVERAGE(L179:L190),0)</f>
        <v>0</v>
      </c>
      <c r="M58" s="300">
        <f t="shared" si="15"/>
        <v>0</v>
      </c>
      <c r="N58" s="302">
        <f>_xlfn.IFERROR(AVERAGE(N179:N190),0)</f>
        <v>0</v>
      </c>
      <c r="O58" s="303">
        <f t="shared" si="16"/>
        <v>0</v>
      </c>
      <c r="P58" s="299">
        <f>_xlfn.IFERROR(AVERAGE(P179:P190),0)</f>
        <v>0</v>
      </c>
      <c r="Q58" s="300">
        <f t="shared" si="17"/>
        <v>0</v>
      </c>
      <c r="R58" s="301">
        <f>_xlfn.IFERROR(AVERAGE(R179:R190),0)</f>
        <v>0</v>
      </c>
      <c r="S58" s="300">
        <f t="shared" si="18"/>
        <v>0</v>
      </c>
      <c r="T58" s="302">
        <f>_xlfn.IFERROR(AVERAGE(T179:T190),0)</f>
        <v>0</v>
      </c>
      <c r="U58" s="303">
        <f t="shared" si="19"/>
        <v>0</v>
      </c>
    </row>
    <row r="59" spans="1:21" s="14" customFormat="1" ht="15.75" customHeight="1" hidden="1">
      <c r="A59" s="298" t="s">
        <v>181</v>
      </c>
      <c r="B59" s="299">
        <f>_xlfn.IFERROR(AVERAGE(B191:B202),0)</f>
        <v>0</v>
      </c>
      <c r="C59" s="300">
        <f t="shared" si="10"/>
        <v>0</v>
      </c>
      <c r="D59" s="301">
        <f>_xlfn.IFERROR(AVERAGE(D191:D202),0)</f>
        <v>0</v>
      </c>
      <c r="E59" s="300">
        <f t="shared" si="11"/>
        <v>0</v>
      </c>
      <c r="F59" s="301">
        <f>_xlfn.IFERROR(AVERAGE(F191:F202),0)</f>
        <v>0</v>
      </c>
      <c r="G59" s="300">
        <f t="shared" si="12"/>
        <v>0</v>
      </c>
      <c r="H59" s="301">
        <f>_xlfn.IFERROR(AVERAGE(H191:H202),0)</f>
        <v>0</v>
      </c>
      <c r="I59" s="300">
        <f t="shared" si="13"/>
        <v>0</v>
      </c>
      <c r="J59" s="301">
        <f>_xlfn.IFERROR(AVERAGE(J191:J202),0)</f>
        <v>0</v>
      </c>
      <c r="K59" s="300">
        <f t="shared" si="14"/>
        <v>0</v>
      </c>
      <c r="L59" s="301">
        <f>_xlfn.IFERROR(AVERAGE(L191:L202),0)</f>
        <v>0</v>
      </c>
      <c r="M59" s="300">
        <f t="shared" si="15"/>
        <v>0</v>
      </c>
      <c r="N59" s="302">
        <f>_xlfn.IFERROR(AVERAGE(N191:N202),0)</f>
        <v>0</v>
      </c>
      <c r="O59" s="303">
        <f t="shared" si="16"/>
        <v>0</v>
      </c>
      <c r="P59" s="299">
        <f>_xlfn.IFERROR(AVERAGE(P191:P202),0)</f>
        <v>0</v>
      </c>
      <c r="Q59" s="300">
        <f t="shared" si="17"/>
        <v>0</v>
      </c>
      <c r="R59" s="301">
        <f>_xlfn.IFERROR(AVERAGE(R191:R202),0)</f>
        <v>0</v>
      </c>
      <c r="S59" s="300">
        <f t="shared" si="18"/>
        <v>0</v>
      </c>
      <c r="T59" s="302">
        <f>_xlfn.IFERROR(AVERAGE(T191:T202),0)</f>
        <v>0</v>
      </c>
      <c r="U59" s="303">
        <f t="shared" si="19"/>
        <v>0</v>
      </c>
    </row>
    <row r="60" spans="1:21" s="14" customFormat="1" ht="15.75" customHeight="1" hidden="1">
      <c r="A60" s="298" t="s">
        <v>182</v>
      </c>
      <c r="B60" s="299">
        <f>_xlfn.IFERROR(AVERAGE(B203:B214),0)</f>
        <v>0</v>
      </c>
      <c r="C60" s="300">
        <f t="shared" si="10"/>
        <v>0</v>
      </c>
      <c r="D60" s="301">
        <f>_xlfn.IFERROR(AVERAGE(D203:D214),0)</f>
        <v>0</v>
      </c>
      <c r="E60" s="300">
        <f t="shared" si="11"/>
        <v>0</v>
      </c>
      <c r="F60" s="301">
        <f>_xlfn.IFERROR(AVERAGE(F203:F214),0)</f>
        <v>0</v>
      </c>
      <c r="G60" s="300">
        <f t="shared" si="12"/>
        <v>0</v>
      </c>
      <c r="H60" s="301">
        <f>_xlfn.IFERROR(AVERAGE(H203:H214),0)</f>
        <v>0</v>
      </c>
      <c r="I60" s="300">
        <f t="shared" si="13"/>
        <v>0</v>
      </c>
      <c r="J60" s="301">
        <f>_xlfn.IFERROR(AVERAGE(J203:J214),0)</f>
        <v>0</v>
      </c>
      <c r="K60" s="300">
        <f t="shared" si="14"/>
        <v>0</v>
      </c>
      <c r="L60" s="301">
        <f>_xlfn.IFERROR(AVERAGE(L203:L214),0)</f>
        <v>0</v>
      </c>
      <c r="M60" s="300">
        <f t="shared" si="15"/>
        <v>0</v>
      </c>
      <c r="N60" s="302">
        <f>_xlfn.IFERROR(AVERAGE(N203:N214),0)</f>
        <v>0</v>
      </c>
      <c r="O60" s="303">
        <f t="shared" si="16"/>
        <v>0</v>
      </c>
      <c r="P60" s="299">
        <f>_xlfn.IFERROR(AVERAGE(P203:P214),0)</f>
        <v>0</v>
      </c>
      <c r="Q60" s="300">
        <f t="shared" si="17"/>
        <v>0</v>
      </c>
      <c r="R60" s="301">
        <f>_xlfn.IFERROR(AVERAGE(R203:R214),0)</f>
        <v>0</v>
      </c>
      <c r="S60" s="300">
        <f t="shared" si="18"/>
        <v>0</v>
      </c>
      <c r="T60" s="302">
        <f>_xlfn.IFERROR(AVERAGE(T203:T214),0)</f>
        <v>0</v>
      </c>
      <c r="U60" s="303">
        <f t="shared" si="19"/>
        <v>0</v>
      </c>
    </row>
    <row r="61" spans="1:21" s="14" customFormat="1" ht="15.75" customHeight="1" hidden="1">
      <c r="A61" s="298" t="s">
        <v>183</v>
      </c>
      <c r="B61" s="299">
        <f>_xlfn.IFERROR(AVERAGE(B215:B226),0)</f>
        <v>0</v>
      </c>
      <c r="C61" s="300">
        <f t="shared" si="10"/>
        <v>0</v>
      </c>
      <c r="D61" s="301">
        <f>_xlfn.IFERROR(AVERAGE(D215:D226),0)</f>
        <v>0</v>
      </c>
      <c r="E61" s="300">
        <f t="shared" si="11"/>
        <v>0</v>
      </c>
      <c r="F61" s="301">
        <f>_xlfn.IFERROR(AVERAGE(F215:F226),0)</f>
        <v>0</v>
      </c>
      <c r="G61" s="300">
        <f t="shared" si="12"/>
        <v>0</v>
      </c>
      <c r="H61" s="301">
        <f>_xlfn.IFERROR(AVERAGE(H215:H226),0)</f>
        <v>0</v>
      </c>
      <c r="I61" s="300">
        <f t="shared" si="13"/>
        <v>0</v>
      </c>
      <c r="J61" s="301">
        <f>_xlfn.IFERROR(AVERAGE(J215:J226),0)</f>
        <v>0</v>
      </c>
      <c r="K61" s="300">
        <f t="shared" si="14"/>
        <v>0</v>
      </c>
      <c r="L61" s="301">
        <f>_xlfn.IFERROR(AVERAGE(L215:L226),0)</f>
        <v>0</v>
      </c>
      <c r="M61" s="300">
        <f t="shared" si="15"/>
        <v>0</v>
      </c>
      <c r="N61" s="302">
        <f>_xlfn.IFERROR(AVERAGE(N215:N226),0)</f>
        <v>0</v>
      </c>
      <c r="O61" s="303">
        <f t="shared" si="16"/>
        <v>0</v>
      </c>
      <c r="P61" s="299">
        <f>_xlfn.IFERROR(AVERAGE(P215:P226),0)</f>
        <v>0</v>
      </c>
      <c r="Q61" s="300">
        <f t="shared" si="17"/>
        <v>0</v>
      </c>
      <c r="R61" s="301">
        <f>_xlfn.IFERROR(AVERAGE(R215:R226),0)</f>
        <v>0</v>
      </c>
      <c r="S61" s="300">
        <f t="shared" si="18"/>
        <v>0</v>
      </c>
      <c r="T61" s="302">
        <f>_xlfn.IFERROR(AVERAGE(T215:T226),0)</f>
        <v>0</v>
      </c>
      <c r="U61" s="303">
        <f t="shared" si="19"/>
        <v>0</v>
      </c>
    </row>
    <row r="62" spans="1:21" s="14" customFormat="1" ht="15.75" customHeight="1" hidden="1">
      <c r="A62" s="298" t="s">
        <v>184</v>
      </c>
      <c r="B62" s="299">
        <f>_xlfn.IFERROR(AVERAGE(B227:B238),0)</f>
        <v>0</v>
      </c>
      <c r="C62" s="300">
        <f t="shared" si="10"/>
        <v>0</v>
      </c>
      <c r="D62" s="301">
        <f>_xlfn.IFERROR(AVERAGE(D227:D238),0)</f>
        <v>0</v>
      </c>
      <c r="E62" s="300">
        <f t="shared" si="11"/>
        <v>0</v>
      </c>
      <c r="F62" s="301">
        <f>_xlfn.IFERROR(AVERAGE(F227:F238),0)</f>
        <v>0</v>
      </c>
      <c r="G62" s="300">
        <f t="shared" si="12"/>
        <v>0</v>
      </c>
      <c r="H62" s="301">
        <f>_xlfn.IFERROR(AVERAGE(H227:H238),0)</f>
        <v>0</v>
      </c>
      <c r="I62" s="300">
        <f t="shared" si="13"/>
        <v>0</v>
      </c>
      <c r="J62" s="301">
        <f>_xlfn.IFERROR(AVERAGE(J227:J238),0)</f>
        <v>0</v>
      </c>
      <c r="K62" s="300">
        <f t="shared" si="14"/>
        <v>0</v>
      </c>
      <c r="L62" s="301">
        <f>_xlfn.IFERROR(AVERAGE(L227:L238),0)</f>
        <v>0</v>
      </c>
      <c r="M62" s="300">
        <f t="shared" si="15"/>
        <v>0</v>
      </c>
      <c r="N62" s="302">
        <f>_xlfn.IFERROR(AVERAGE(N227:N238),0)</f>
        <v>0</v>
      </c>
      <c r="O62" s="303">
        <f t="shared" si="16"/>
        <v>0</v>
      </c>
      <c r="P62" s="299">
        <f>_xlfn.IFERROR(AVERAGE(P227:P238),0)</f>
        <v>0</v>
      </c>
      <c r="Q62" s="300">
        <f t="shared" si="17"/>
        <v>0</v>
      </c>
      <c r="R62" s="301">
        <f>_xlfn.IFERROR(AVERAGE(R227:R238),0)</f>
        <v>0</v>
      </c>
      <c r="S62" s="300">
        <f t="shared" si="18"/>
        <v>0</v>
      </c>
      <c r="T62" s="302">
        <f>_xlfn.IFERROR(AVERAGE(T227:T238),0)</f>
        <v>0</v>
      </c>
      <c r="U62" s="303">
        <f t="shared" si="19"/>
        <v>0</v>
      </c>
    </row>
    <row r="63" spans="1:21" s="292" customFormat="1" ht="16.5" customHeight="1" hidden="1">
      <c r="A63" s="298" t="s">
        <v>271</v>
      </c>
      <c r="B63" s="299">
        <v>0.7274490785645005</v>
      </c>
      <c r="C63" s="300"/>
      <c r="D63" s="301">
        <v>1.45472786556308</v>
      </c>
      <c r="E63" s="300"/>
      <c r="F63" s="301">
        <v>0.9960159362549801</v>
      </c>
      <c r="G63" s="300"/>
      <c r="H63" s="301">
        <v>0.39032006245121</v>
      </c>
      <c r="I63" s="300"/>
      <c r="J63" s="301">
        <v>0.7892659826361484</v>
      </c>
      <c r="K63" s="300"/>
      <c r="L63" s="301">
        <v>1.5101043748612037</v>
      </c>
      <c r="M63" s="300"/>
      <c r="N63" s="302">
        <v>1.0081847254593745</v>
      </c>
      <c r="O63" s="303"/>
      <c r="P63" s="299">
        <v>0.33165104542177365</v>
      </c>
      <c r="Q63" s="300"/>
      <c r="R63" s="301">
        <v>0.6371455877668047</v>
      </c>
      <c r="S63" s="300"/>
      <c r="T63" s="302">
        <v>0.802860849139291</v>
      </c>
      <c r="U63" s="303"/>
    </row>
    <row r="64" spans="1:21" s="292" customFormat="1" ht="16.5" customHeight="1" hidden="1">
      <c r="A64" s="298" t="s">
        <v>272</v>
      </c>
      <c r="B64" s="299">
        <v>0.6087437742114</v>
      </c>
      <c r="C64" s="300"/>
      <c r="D64" s="301">
        <v>1.3568813267284083</v>
      </c>
      <c r="E64" s="300"/>
      <c r="F64" s="301">
        <v>0.5409060175794456</v>
      </c>
      <c r="G64" s="300"/>
      <c r="H64" s="301">
        <v>0.7537688442211055</v>
      </c>
      <c r="I64" s="300"/>
      <c r="J64" s="301">
        <v>2.285318559556787</v>
      </c>
      <c r="K64" s="300"/>
      <c r="L64" s="301">
        <v>3.6230110159118727</v>
      </c>
      <c r="M64" s="300"/>
      <c r="N64" s="302">
        <v>1.6397937918174839</v>
      </c>
      <c r="O64" s="303"/>
      <c r="P64" s="299">
        <v>0.6399554813578185</v>
      </c>
      <c r="Q64" s="300"/>
      <c r="R64" s="301">
        <v>0.5830009205277692</v>
      </c>
      <c r="S64" s="300"/>
      <c r="T64" s="302">
        <v>1.2691328754227538</v>
      </c>
      <c r="U64" s="303"/>
    </row>
    <row r="65" spans="1:21" s="292" customFormat="1" ht="16.5" customHeight="1" hidden="1">
      <c r="A65" s="298" t="s">
        <v>273</v>
      </c>
      <c r="B65" s="299">
        <v>1.0596026490066226</v>
      </c>
      <c r="C65" s="300"/>
      <c r="D65" s="301">
        <v>2.4878173890741215</v>
      </c>
      <c r="E65" s="300"/>
      <c r="F65" s="301">
        <v>0.7304601899196494</v>
      </c>
      <c r="G65" s="300"/>
      <c r="H65" s="301">
        <v>0.8067542213883677</v>
      </c>
      <c r="I65" s="300"/>
      <c r="J65" s="301">
        <v>1.495016611295681</v>
      </c>
      <c r="K65" s="300"/>
      <c r="L65" s="301">
        <v>4.621380846325167</v>
      </c>
      <c r="M65" s="300"/>
      <c r="N65" s="302">
        <v>2.0272948638088226</v>
      </c>
      <c r="O65" s="303"/>
      <c r="P65" s="299">
        <v>0.2640722724113968</v>
      </c>
      <c r="Q65" s="300"/>
      <c r="R65" s="301">
        <v>0.992489270386266</v>
      </c>
      <c r="S65" s="300"/>
      <c r="T65" s="302">
        <v>1.448464068294731</v>
      </c>
      <c r="U65" s="303"/>
    </row>
    <row r="66" spans="1:21" s="292" customFormat="1" ht="16.5" customHeight="1" hidden="1">
      <c r="A66" s="298" t="s">
        <v>274</v>
      </c>
      <c r="B66" s="299">
        <v>1.2750455373406193</v>
      </c>
      <c r="C66" s="300"/>
      <c r="D66" s="301">
        <v>2.275920202304018</v>
      </c>
      <c r="E66" s="300"/>
      <c r="F66" s="301">
        <v>0.9495982468955442</v>
      </c>
      <c r="G66" s="300"/>
      <c r="H66" s="301">
        <v>1.0610573343261356</v>
      </c>
      <c r="I66" s="300"/>
      <c r="J66" s="301">
        <v>1.7691659646166806</v>
      </c>
      <c r="K66" s="300"/>
      <c r="L66" s="301">
        <v>4.250495891187305</v>
      </c>
      <c r="M66" s="300"/>
      <c r="N66" s="302">
        <v>2.0334650244015804</v>
      </c>
      <c r="O66" s="303"/>
      <c r="P66" s="299">
        <v>0.2402487280949689</v>
      </c>
      <c r="Q66" s="300"/>
      <c r="R66" s="301">
        <v>0.9668508287292817</v>
      </c>
      <c r="S66" s="300"/>
      <c r="T66" s="302">
        <v>1.440447183603268</v>
      </c>
      <c r="U66" s="303"/>
    </row>
    <row r="67" spans="1:21" s="292" customFormat="1" ht="16.5" customHeight="1" hidden="1">
      <c r="A67" s="298" t="s">
        <v>275</v>
      </c>
      <c r="B67" s="299">
        <v>1.9554342883128695</v>
      </c>
      <c r="C67" s="300"/>
      <c r="D67" s="301">
        <v>3.237139272271016</v>
      </c>
      <c r="E67" s="300"/>
      <c r="F67" s="301">
        <v>1.7322834645669292</v>
      </c>
      <c r="G67" s="300"/>
      <c r="H67" s="301">
        <v>1.5611990008326395</v>
      </c>
      <c r="I67" s="300"/>
      <c r="J67" s="301">
        <v>3.888419273034658</v>
      </c>
      <c r="K67" s="300"/>
      <c r="L67" s="301">
        <v>6.352288488210818</v>
      </c>
      <c r="M67" s="300"/>
      <c r="N67" s="302">
        <v>3.1913645430012902</v>
      </c>
      <c r="O67" s="303"/>
      <c r="P67" s="299">
        <v>0.6250868176135574</v>
      </c>
      <c r="Q67" s="300"/>
      <c r="R67" s="301">
        <v>0.7948335817188277</v>
      </c>
      <c r="S67" s="300"/>
      <c r="T67" s="302">
        <v>2.196597219765838</v>
      </c>
      <c r="U67" s="303"/>
    </row>
    <row r="68" spans="1:21" s="292" customFormat="1" ht="16.5" customHeight="1" hidden="1">
      <c r="A68" s="298" t="s">
        <v>276</v>
      </c>
      <c r="B68" s="299">
        <v>1.9036046982584043</v>
      </c>
      <c r="C68" s="300"/>
      <c r="D68" s="301">
        <v>2.572592969943963</v>
      </c>
      <c r="E68" s="300"/>
      <c r="F68" s="301">
        <v>1.173512154233026</v>
      </c>
      <c r="G68" s="300"/>
      <c r="H68" s="301">
        <v>2.260519247985676</v>
      </c>
      <c r="I68" s="300"/>
      <c r="J68" s="301">
        <v>2.052545155993432</v>
      </c>
      <c r="K68" s="300"/>
      <c r="L68" s="301">
        <v>3.500129634430905</v>
      </c>
      <c r="M68" s="300"/>
      <c r="N68" s="302">
        <v>2.469207868775903</v>
      </c>
      <c r="O68" s="303"/>
      <c r="P68" s="299">
        <v>0.6584723441615452</v>
      </c>
      <c r="Q68" s="300"/>
      <c r="R68" s="301">
        <v>1.24822695035461</v>
      </c>
      <c r="S68" s="300"/>
      <c r="T68" s="302">
        <v>1.8624954528919608</v>
      </c>
      <c r="U68" s="303"/>
    </row>
    <row r="69" spans="1:21" s="292" customFormat="1" ht="16.5" customHeight="1" hidden="1">
      <c r="A69" s="298" t="s">
        <v>277</v>
      </c>
      <c r="B69" s="299">
        <v>2.793994995829858</v>
      </c>
      <c r="C69" s="300"/>
      <c r="D69" s="301">
        <v>2.131484334874165</v>
      </c>
      <c r="E69" s="300"/>
      <c r="F69" s="301">
        <v>1.4567266495287061</v>
      </c>
      <c r="G69" s="300"/>
      <c r="H69" s="301">
        <v>3.6158452326116994</v>
      </c>
      <c r="I69" s="300"/>
      <c r="J69" s="301">
        <v>2.5552486187845305</v>
      </c>
      <c r="K69" s="300"/>
      <c r="L69" s="301">
        <v>3.23656990323657</v>
      </c>
      <c r="M69" s="300"/>
      <c r="N69" s="302">
        <v>2.819155484426936</v>
      </c>
      <c r="O69" s="303"/>
      <c r="P69" s="299">
        <v>1.3301259374557803</v>
      </c>
      <c r="Q69" s="300"/>
      <c r="R69" s="301">
        <v>1.9001701644923426</v>
      </c>
      <c r="S69" s="300"/>
      <c r="T69" s="302">
        <v>2.3063452438615446</v>
      </c>
      <c r="U69" s="303"/>
    </row>
    <row r="70" spans="1:21" s="292" customFormat="1" ht="16.5" customHeight="1" hidden="1">
      <c r="A70" s="298" t="s">
        <v>278</v>
      </c>
      <c r="B70" s="299">
        <v>2.4254674077817078</v>
      </c>
      <c r="C70" s="300"/>
      <c r="D70" s="301">
        <v>1.1523226503420958</v>
      </c>
      <c r="E70" s="300"/>
      <c r="F70" s="301">
        <v>0.9779951100244498</v>
      </c>
      <c r="G70" s="300"/>
      <c r="H70" s="301">
        <v>2.376543209876543</v>
      </c>
      <c r="I70" s="300"/>
      <c r="J70" s="301">
        <v>2.813299232736573</v>
      </c>
      <c r="K70" s="300"/>
      <c r="L70" s="301">
        <v>0.9760425909494232</v>
      </c>
      <c r="M70" s="300"/>
      <c r="N70" s="302">
        <v>1.7707509881422925</v>
      </c>
      <c r="O70" s="303"/>
      <c r="P70" s="299">
        <v>1.0685335298452467</v>
      </c>
      <c r="Q70" s="300"/>
      <c r="R70" s="301">
        <v>1.8443997317236756</v>
      </c>
      <c r="S70" s="300"/>
      <c r="T70" s="302">
        <v>1.6001899335232668</v>
      </c>
      <c r="U70" s="303"/>
    </row>
    <row r="71" spans="1:21" s="292" customFormat="1" ht="16.5" customHeight="1" hidden="1">
      <c r="A71" s="298" t="s">
        <v>279</v>
      </c>
      <c r="B71" s="299">
        <v>2.0581113801452786</v>
      </c>
      <c r="C71" s="300"/>
      <c r="D71" s="301">
        <v>0.10643959552953698</v>
      </c>
      <c r="E71" s="300"/>
      <c r="F71" s="301">
        <v>1.7692852087756548</v>
      </c>
      <c r="G71" s="300"/>
      <c r="H71" s="301">
        <v>2.0157756354075373</v>
      </c>
      <c r="I71" s="300"/>
      <c r="J71" s="301">
        <v>2.3391812865497075</v>
      </c>
      <c r="K71" s="300"/>
      <c r="L71" s="301">
        <v>0.7991182143841279</v>
      </c>
      <c r="M71" s="300"/>
      <c r="N71" s="302">
        <v>1.3538640325392215</v>
      </c>
      <c r="O71" s="303"/>
      <c r="P71" s="299">
        <v>1.1416861826697893</v>
      </c>
      <c r="Q71" s="300"/>
      <c r="R71" s="301">
        <v>0.7303218826075196</v>
      </c>
      <c r="S71" s="300"/>
      <c r="T71" s="302">
        <v>1.2185010274342982</v>
      </c>
      <c r="U71" s="303"/>
    </row>
    <row r="72" spans="1:21" s="292" customFormat="1" ht="16.5" customHeight="1" hidden="1">
      <c r="A72" s="298" t="s">
        <v>280</v>
      </c>
      <c r="B72" s="299">
        <v>2.625622453598914</v>
      </c>
      <c r="C72" s="300"/>
      <c r="D72" s="301">
        <v>-0.4199475065616798</v>
      </c>
      <c r="E72" s="300"/>
      <c r="F72" s="301">
        <v>0.7342143906020557</v>
      </c>
      <c r="G72" s="300"/>
      <c r="H72" s="301">
        <v>1.9045379731953915</v>
      </c>
      <c r="I72" s="300"/>
      <c r="J72" s="301">
        <v>3.125</v>
      </c>
      <c r="K72" s="300"/>
      <c r="L72" s="301">
        <v>0.548033526756931</v>
      </c>
      <c r="M72" s="300"/>
      <c r="N72" s="302">
        <v>1.1863136863136865</v>
      </c>
      <c r="O72" s="303"/>
      <c r="P72" s="299">
        <v>1.0837849103793247</v>
      </c>
      <c r="Q72" s="300"/>
      <c r="R72" s="301">
        <v>1.0367298578199051</v>
      </c>
      <c r="S72" s="300"/>
      <c r="T72" s="302">
        <v>1.139568994697055</v>
      </c>
      <c r="U72" s="303"/>
    </row>
    <row r="73" spans="1:21" s="292" customFormat="1" ht="16.5" customHeight="1" hidden="1">
      <c r="A73" s="298" t="s">
        <v>281</v>
      </c>
      <c r="B73" s="299">
        <v>1.456058242329693</v>
      </c>
      <c r="C73" s="300"/>
      <c r="D73" s="301">
        <v>0.4260651629072682</v>
      </c>
      <c r="E73" s="300"/>
      <c r="F73" s="301">
        <v>1.488095238095238</v>
      </c>
      <c r="G73" s="300"/>
      <c r="H73" s="301">
        <v>1.5228426395939088</v>
      </c>
      <c r="I73" s="300"/>
      <c r="J73" s="301">
        <v>2.8181818181818183</v>
      </c>
      <c r="K73" s="300"/>
      <c r="L73" s="301">
        <v>0</v>
      </c>
      <c r="M73" s="300"/>
      <c r="N73" s="302">
        <v>1.0263929618768328</v>
      </c>
      <c r="O73" s="303"/>
      <c r="P73" s="299">
        <v>0.8604794099569761</v>
      </c>
      <c r="Q73" s="300"/>
      <c r="R73" s="301">
        <v>1.278772378516624</v>
      </c>
      <c r="S73" s="300"/>
      <c r="T73" s="302">
        <v>1.015228426395939</v>
      </c>
      <c r="U73" s="303"/>
    </row>
    <row r="74" spans="1:21" s="292" customFormat="1" ht="16.5" customHeight="1" hidden="1">
      <c r="A74" s="298" t="s">
        <v>269</v>
      </c>
      <c r="B74" s="299">
        <v>1.1581067472306144</v>
      </c>
      <c r="C74" s="300"/>
      <c r="D74" s="301">
        <v>0.6060606060606061</v>
      </c>
      <c r="E74" s="300"/>
      <c r="F74" s="301">
        <v>0.3167062549485352</v>
      </c>
      <c r="G74" s="300"/>
      <c r="H74" s="301">
        <v>2.247191011235955</v>
      </c>
      <c r="I74" s="300"/>
      <c r="J74" s="301">
        <v>2.3161551823972206</v>
      </c>
      <c r="K74" s="300"/>
      <c r="L74" s="301">
        <v>1.098546042003231</v>
      </c>
      <c r="M74" s="300"/>
      <c r="N74" s="302">
        <v>1.3524542380785822</v>
      </c>
      <c r="O74" s="303"/>
      <c r="P74" s="299">
        <v>0.931439914490762</v>
      </c>
      <c r="Q74" s="300"/>
      <c r="R74" s="301">
        <v>2.066590126291619</v>
      </c>
      <c r="S74" s="300"/>
      <c r="T74" s="302">
        <v>1.365029581581011</v>
      </c>
      <c r="U74" s="303"/>
    </row>
    <row r="75" spans="1:21" s="292" customFormat="1" ht="16.5" customHeight="1" hidden="1">
      <c r="A75" s="298" t="s">
        <v>228</v>
      </c>
      <c r="B75" s="299">
        <v>0.8893280632411068</v>
      </c>
      <c r="C75" s="300">
        <f aca="true" t="shared" si="20" ref="C75:E90">ROUND(B75,1)-ROUND(B63,1)</f>
        <v>0.20000000000000007</v>
      </c>
      <c r="D75" s="301">
        <v>2.160410477990818</v>
      </c>
      <c r="E75" s="300">
        <f t="shared" si="20"/>
        <v>0.7000000000000002</v>
      </c>
      <c r="F75" s="301">
        <v>0.06958942240779402</v>
      </c>
      <c r="G75" s="300">
        <f aca="true" t="shared" si="21" ref="G75:G93">ROUND(F75,1)-ROUND(F63,1)</f>
        <v>-0.9</v>
      </c>
      <c r="H75" s="301">
        <v>2.096317280453258</v>
      </c>
      <c r="I75" s="300">
        <f aca="true" t="shared" si="22" ref="I75:I93">ROUND(H75,1)-ROUND(H63,1)</f>
        <v>1.7000000000000002</v>
      </c>
      <c r="J75" s="301">
        <v>1.276595744680851</v>
      </c>
      <c r="K75" s="300">
        <f aca="true" t="shared" si="23" ref="K75:K93">ROUND(J75,1)-ROUND(J63,1)</f>
        <v>0.5</v>
      </c>
      <c r="L75" s="301">
        <v>1.0086027884900624</v>
      </c>
      <c r="M75" s="300">
        <f aca="true" t="shared" si="24" ref="M75:M93">ROUND(L75,1)-ROUND(L63,1)</f>
        <v>-0.5</v>
      </c>
      <c r="N75" s="302">
        <v>1.523081446633343</v>
      </c>
      <c r="O75" s="303">
        <f aca="true" t="shared" si="25" ref="O75:O93">ROUND(N75,1)-ROUND(N63,1)</f>
        <v>0.5</v>
      </c>
      <c r="P75" s="299">
        <v>1.0939422945439627</v>
      </c>
      <c r="Q75" s="300">
        <f aca="true" t="shared" si="26" ref="Q75:Q93">ROUND(P75,1)-ROUND(P63,1)</f>
        <v>0.8</v>
      </c>
      <c r="R75" s="301">
        <v>1.203635470400393</v>
      </c>
      <c r="S75" s="300">
        <f aca="true" t="shared" si="27" ref="S75:S93">ROUND(R75,1)-ROUND(R63,1)</f>
        <v>0.6</v>
      </c>
      <c r="T75" s="302">
        <v>1.3667265490154636</v>
      </c>
      <c r="U75" s="303">
        <f aca="true" t="shared" si="28" ref="U75:U93">ROUND(T75,1)-ROUND(T63,1)</f>
        <v>0.5999999999999999</v>
      </c>
    </row>
    <row r="76" spans="1:21" s="292" customFormat="1" ht="16.5" customHeight="1" hidden="1">
      <c r="A76" s="298" t="s">
        <v>272</v>
      </c>
      <c r="B76" s="299">
        <v>1.541733120680489</v>
      </c>
      <c r="C76" s="300">
        <f t="shared" si="20"/>
        <v>0.9</v>
      </c>
      <c r="D76" s="301">
        <v>1.0752688172043012</v>
      </c>
      <c r="E76" s="300">
        <f t="shared" si="20"/>
        <v>-0.2999999999999998</v>
      </c>
      <c r="F76" s="301">
        <v>0.13386880856760375</v>
      </c>
      <c r="G76" s="300">
        <f t="shared" si="21"/>
        <v>-0.4</v>
      </c>
      <c r="H76" s="301">
        <v>0.8840864440078585</v>
      </c>
      <c r="I76" s="300">
        <f t="shared" si="22"/>
        <v>0.09999999999999998</v>
      </c>
      <c r="J76" s="301">
        <v>0.7182761372705506</v>
      </c>
      <c r="K76" s="300">
        <f t="shared" si="23"/>
        <v>-1.5999999999999999</v>
      </c>
      <c r="L76" s="301">
        <v>0.45706823375775385</v>
      </c>
      <c r="M76" s="300">
        <f t="shared" si="24"/>
        <v>-3.1</v>
      </c>
      <c r="N76" s="302">
        <v>0.8410672853828306</v>
      </c>
      <c r="O76" s="303">
        <f t="shared" si="25"/>
        <v>-0.8</v>
      </c>
      <c r="P76" s="299">
        <v>1.0975772988890375</v>
      </c>
      <c r="Q76" s="300">
        <f t="shared" si="26"/>
        <v>0.5000000000000001</v>
      </c>
      <c r="R76" s="301">
        <v>1.7887087758524316</v>
      </c>
      <c r="S76" s="300">
        <f t="shared" si="27"/>
        <v>1.2000000000000002</v>
      </c>
      <c r="T76" s="302">
        <v>1.02866838700555</v>
      </c>
      <c r="U76" s="303">
        <f t="shared" si="28"/>
        <v>-0.30000000000000004</v>
      </c>
    </row>
    <row r="77" spans="1:21" s="292" customFormat="1" ht="16.5" customHeight="1" hidden="1">
      <c r="A77" s="298" t="s">
        <v>292</v>
      </c>
      <c r="B77" s="299">
        <v>2.0675743822491177</v>
      </c>
      <c r="C77" s="300">
        <f t="shared" si="20"/>
        <v>1</v>
      </c>
      <c r="D77" s="301">
        <v>2.223442217952237</v>
      </c>
      <c r="E77" s="300">
        <f t="shared" si="20"/>
        <v>-0.2999999999999998</v>
      </c>
      <c r="F77" s="301">
        <v>4.4692737430167595</v>
      </c>
      <c r="G77" s="300">
        <f t="shared" si="21"/>
        <v>3.8</v>
      </c>
      <c r="H77" s="301">
        <v>0.38410400354557545</v>
      </c>
      <c r="I77" s="300">
        <f t="shared" si="22"/>
        <v>-0.4</v>
      </c>
      <c r="J77" s="301">
        <v>2.20125786163522</v>
      </c>
      <c r="K77" s="300">
        <f t="shared" si="23"/>
        <v>0.7000000000000002</v>
      </c>
      <c r="L77" s="301">
        <v>-0.59447983014862</v>
      </c>
      <c r="M77" s="300">
        <f t="shared" si="24"/>
        <v>-5.199999999999999</v>
      </c>
      <c r="N77" s="302">
        <v>1.327057222253729</v>
      </c>
      <c r="O77" s="303">
        <f t="shared" si="25"/>
        <v>-0.7</v>
      </c>
      <c r="P77" s="299">
        <v>1.1226374875657241</v>
      </c>
      <c r="Q77" s="300">
        <f t="shared" si="26"/>
        <v>0.8</v>
      </c>
      <c r="R77" s="301">
        <v>1.1432009626955475</v>
      </c>
      <c r="S77" s="300">
        <f t="shared" si="27"/>
        <v>0.10000000000000009</v>
      </c>
      <c r="T77" s="302">
        <v>1.2538401085946989</v>
      </c>
      <c r="U77" s="303">
        <f t="shared" si="28"/>
        <v>-0.09999999999999987</v>
      </c>
    </row>
    <row r="78" spans="1:21" s="292" customFormat="1" ht="16.5" customHeight="1" hidden="1">
      <c r="A78" s="298" t="s">
        <v>274</v>
      </c>
      <c r="B78" s="299">
        <v>0.9994739610731194</v>
      </c>
      <c r="C78" s="300">
        <f t="shared" si="20"/>
        <v>-0.30000000000000004</v>
      </c>
      <c r="D78" s="301">
        <v>1.8512898330804248</v>
      </c>
      <c r="E78" s="300">
        <f t="shared" si="20"/>
        <v>-0.3999999999999999</v>
      </c>
      <c r="F78" s="301">
        <v>0.12445550715619166</v>
      </c>
      <c r="G78" s="300">
        <f t="shared" si="21"/>
        <v>-0.8</v>
      </c>
      <c r="H78" s="301">
        <v>2.1303792074989345</v>
      </c>
      <c r="I78" s="300">
        <f t="shared" si="22"/>
        <v>1</v>
      </c>
      <c r="J78" s="301">
        <v>3.0232558139534884</v>
      </c>
      <c r="K78" s="300">
        <f t="shared" si="23"/>
        <v>1.2</v>
      </c>
      <c r="L78" s="301">
        <v>4.216867469879518</v>
      </c>
      <c r="M78" s="300">
        <f t="shared" si="24"/>
        <v>-0.09999999999999964</v>
      </c>
      <c r="N78" s="302">
        <v>2.2271594234312344</v>
      </c>
      <c r="O78" s="303">
        <f t="shared" si="25"/>
        <v>0.20000000000000018</v>
      </c>
      <c r="P78" s="299">
        <v>0.7051191651389085</v>
      </c>
      <c r="Q78" s="300">
        <f t="shared" si="26"/>
        <v>0.49999999999999994</v>
      </c>
      <c r="R78" s="301">
        <v>1.5933903806432577</v>
      </c>
      <c r="S78" s="300">
        <f t="shared" si="27"/>
        <v>0.6000000000000001</v>
      </c>
      <c r="T78" s="302">
        <v>1.7799129052325984</v>
      </c>
      <c r="U78" s="303">
        <f t="shared" si="28"/>
        <v>0.40000000000000013</v>
      </c>
    </row>
    <row r="79" spans="1:21" s="292" customFormat="1" ht="16.5" customHeight="1" hidden="1">
      <c r="A79" s="298" t="s">
        <v>275</v>
      </c>
      <c r="B79" s="299">
        <v>1.8138424821002388</v>
      </c>
      <c r="C79" s="300">
        <f t="shared" si="20"/>
        <v>-0.19999999999999996</v>
      </c>
      <c r="D79" s="301">
        <v>1.9783698232656293</v>
      </c>
      <c r="E79" s="300">
        <f t="shared" si="20"/>
        <v>-1.2000000000000002</v>
      </c>
      <c r="F79" s="301">
        <v>1.040118870728083</v>
      </c>
      <c r="G79" s="300">
        <f t="shared" si="21"/>
        <v>-0.7</v>
      </c>
      <c r="H79" s="301">
        <v>2.174757281553398</v>
      </c>
      <c r="I79" s="300">
        <f t="shared" si="22"/>
        <v>0.6000000000000001</v>
      </c>
      <c r="J79" s="301">
        <v>3.8919777601270846</v>
      </c>
      <c r="K79" s="300">
        <f t="shared" si="23"/>
        <v>0</v>
      </c>
      <c r="L79" s="301">
        <v>0.998278829604131</v>
      </c>
      <c r="M79" s="300">
        <f t="shared" si="24"/>
        <v>-5.4</v>
      </c>
      <c r="N79" s="302">
        <v>1.950734794205324</v>
      </c>
      <c r="O79" s="303">
        <f t="shared" si="25"/>
        <v>-1.2000000000000002</v>
      </c>
      <c r="P79" s="299">
        <v>1.1049723756906076</v>
      </c>
      <c r="Q79" s="300">
        <f t="shared" si="26"/>
        <v>0.5000000000000001</v>
      </c>
      <c r="R79" s="301">
        <v>1.8272425249169437</v>
      </c>
      <c r="S79" s="300">
        <f t="shared" si="27"/>
        <v>1</v>
      </c>
      <c r="T79" s="302">
        <v>1.7353651987110634</v>
      </c>
      <c r="U79" s="303">
        <f t="shared" si="28"/>
        <v>-0.5000000000000002</v>
      </c>
    </row>
    <row r="80" spans="1:21" s="292" customFormat="1" ht="16.5" customHeight="1" hidden="1">
      <c r="A80" s="298" t="s">
        <v>276</v>
      </c>
      <c r="B80" s="299">
        <v>1.8363064008394543</v>
      </c>
      <c r="C80" s="300">
        <f t="shared" si="20"/>
        <v>-0.09999999999999987</v>
      </c>
      <c r="D80" s="301">
        <v>2.2441346480788846</v>
      </c>
      <c r="E80" s="300">
        <f t="shared" si="20"/>
        <v>-0.3999999999999999</v>
      </c>
      <c r="F80" s="301">
        <v>2.6033690658499236</v>
      </c>
      <c r="G80" s="300">
        <f t="shared" si="21"/>
        <v>1.4000000000000001</v>
      </c>
      <c r="H80" s="301">
        <v>2.6837260102980185</v>
      </c>
      <c r="I80" s="300">
        <f t="shared" si="22"/>
        <v>0.40000000000000036</v>
      </c>
      <c r="J80" s="301">
        <v>2.8666666666666667</v>
      </c>
      <c r="K80" s="300">
        <f t="shared" si="23"/>
        <v>0.7999999999999998</v>
      </c>
      <c r="L80" s="301">
        <v>-2.501136880400182</v>
      </c>
      <c r="M80" s="300">
        <f t="shared" si="24"/>
        <v>-6</v>
      </c>
      <c r="N80" s="302">
        <v>1.8141565709365968</v>
      </c>
      <c r="O80" s="303">
        <f t="shared" si="25"/>
        <v>-0.7</v>
      </c>
      <c r="P80" s="299">
        <v>1.5647226173541962</v>
      </c>
      <c r="Q80" s="300">
        <f t="shared" si="26"/>
        <v>0.9000000000000001</v>
      </c>
      <c r="R80" s="301">
        <v>1.8031784841075795</v>
      </c>
      <c r="S80" s="300">
        <f t="shared" si="27"/>
        <v>0.6000000000000001</v>
      </c>
      <c r="T80" s="302">
        <v>1.7420963837746644</v>
      </c>
      <c r="U80" s="303">
        <f t="shared" si="28"/>
        <v>-0.19999999999999996</v>
      </c>
    </row>
    <row r="81" spans="1:21" s="292" customFormat="1" ht="16.5" customHeight="1" hidden="1">
      <c r="A81" s="298" t="s">
        <v>277</v>
      </c>
      <c r="B81" s="299">
        <v>3.4851301115241635</v>
      </c>
      <c r="C81" s="300">
        <f t="shared" si="20"/>
        <v>0.7000000000000002</v>
      </c>
      <c r="D81" s="301">
        <v>2.8728211749515817</v>
      </c>
      <c r="E81" s="300">
        <f t="shared" si="20"/>
        <v>0.7999999999999998</v>
      </c>
      <c r="F81" s="301">
        <v>2.55500354861604</v>
      </c>
      <c r="G81" s="300">
        <f t="shared" si="21"/>
        <v>1.1</v>
      </c>
      <c r="H81" s="301">
        <v>2.5169267000294377</v>
      </c>
      <c r="I81" s="300">
        <f t="shared" si="22"/>
        <v>-1.1</v>
      </c>
      <c r="J81" s="301">
        <v>1.9417475728155338</v>
      </c>
      <c r="K81" s="300">
        <f t="shared" si="23"/>
        <v>-0.7000000000000002</v>
      </c>
      <c r="L81" s="301">
        <v>0.5355230274901821</v>
      </c>
      <c r="M81" s="300">
        <f t="shared" si="24"/>
        <v>-2.7</v>
      </c>
      <c r="N81" s="302">
        <v>2.3418405047462056</v>
      </c>
      <c r="O81" s="303">
        <f t="shared" si="25"/>
        <v>-0.5</v>
      </c>
      <c r="P81" s="299">
        <v>0.8475716399838558</v>
      </c>
      <c r="Q81" s="300">
        <f t="shared" si="26"/>
        <v>-0.5</v>
      </c>
      <c r="R81" s="301">
        <v>1.6009148084619784</v>
      </c>
      <c r="S81" s="300">
        <f t="shared" si="27"/>
        <v>-0.2999999999999998</v>
      </c>
      <c r="T81" s="302">
        <v>1.8615902397980648</v>
      </c>
      <c r="U81" s="303">
        <f t="shared" si="28"/>
        <v>-0.3999999999999999</v>
      </c>
    </row>
    <row r="82" spans="1:21" s="292" customFormat="1" ht="16.5" customHeight="1" hidden="1">
      <c r="A82" s="298" t="s">
        <v>294</v>
      </c>
      <c r="B82" s="299">
        <v>2.55125284738041</v>
      </c>
      <c r="C82" s="300">
        <f t="shared" si="20"/>
        <v>0.20000000000000018</v>
      </c>
      <c r="D82" s="301">
        <v>1.9756838905775076</v>
      </c>
      <c r="E82" s="300">
        <f t="shared" si="20"/>
        <v>0.8</v>
      </c>
      <c r="F82" s="301">
        <v>2.5316455696202533</v>
      </c>
      <c r="G82" s="300">
        <f t="shared" si="21"/>
        <v>1.5</v>
      </c>
      <c r="H82" s="301">
        <v>2.5977774570645114</v>
      </c>
      <c r="I82" s="300">
        <f t="shared" si="22"/>
        <v>0.20000000000000018</v>
      </c>
      <c r="J82" s="301">
        <v>0.9938837920489296</v>
      </c>
      <c r="K82" s="300">
        <f t="shared" si="23"/>
        <v>-1.7999999999999998</v>
      </c>
      <c r="L82" s="301">
        <v>-0.8633633633633633</v>
      </c>
      <c r="M82" s="300">
        <f t="shared" si="24"/>
        <v>-1.9</v>
      </c>
      <c r="N82" s="302">
        <v>1.827660945463066</v>
      </c>
      <c r="O82" s="303">
        <f t="shared" si="25"/>
        <v>0</v>
      </c>
      <c r="P82" s="299">
        <v>1.1578484537593434</v>
      </c>
      <c r="Q82" s="300">
        <f t="shared" si="26"/>
        <v>0.09999999999999987</v>
      </c>
      <c r="R82" s="301">
        <v>0.9216589861751152</v>
      </c>
      <c r="S82" s="300">
        <f t="shared" si="27"/>
        <v>-0.9</v>
      </c>
      <c r="T82" s="302">
        <v>1.540804118478773</v>
      </c>
      <c r="U82" s="303">
        <f t="shared" si="28"/>
        <v>-0.10000000000000009</v>
      </c>
    </row>
    <row r="83" spans="1:21" s="1" customFormat="1" ht="16.5" customHeight="1" hidden="1">
      <c r="A83" s="298" t="s">
        <v>318</v>
      </c>
      <c r="B83" s="299">
        <v>1.6769638128861428</v>
      </c>
      <c r="C83" s="300">
        <f t="shared" si="20"/>
        <v>-0.40000000000000013</v>
      </c>
      <c r="D83" s="301">
        <v>0.3629165291982844</v>
      </c>
      <c r="E83" s="300">
        <f t="shared" si="20"/>
        <v>0.30000000000000004</v>
      </c>
      <c r="F83" s="301">
        <v>3.7456445993031355</v>
      </c>
      <c r="G83" s="300">
        <f t="shared" si="21"/>
        <v>1.9000000000000001</v>
      </c>
      <c r="H83" s="301">
        <v>1.541771244173539</v>
      </c>
      <c r="I83" s="300">
        <f t="shared" si="22"/>
        <v>-0.5</v>
      </c>
      <c r="J83" s="301">
        <v>2.358490566037736</v>
      </c>
      <c r="K83" s="300">
        <f t="shared" si="23"/>
        <v>0.10000000000000009</v>
      </c>
      <c r="L83" s="301">
        <v>-3.3692722371967654</v>
      </c>
      <c r="M83" s="300">
        <f t="shared" si="24"/>
        <v>-4.2</v>
      </c>
      <c r="N83" s="302">
        <v>0.856903550028993</v>
      </c>
      <c r="O83" s="303">
        <f t="shared" si="25"/>
        <v>-0.4999999999999999</v>
      </c>
      <c r="P83" s="299">
        <v>1.3457556935817805</v>
      </c>
      <c r="Q83" s="300">
        <f t="shared" si="26"/>
        <v>0.19999999999999996</v>
      </c>
      <c r="R83" s="301">
        <v>1.2788632326820604</v>
      </c>
      <c r="S83" s="300">
        <f t="shared" si="27"/>
        <v>0.6000000000000001</v>
      </c>
      <c r="T83" s="302">
        <v>1.0235372120006632</v>
      </c>
      <c r="U83" s="303">
        <f t="shared" si="28"/>
        <v>-0.19999999999999996</v>
      </c>
    </row>
    <row r="84" spans="1:21" s="14" customFormat="1" ht="16.5" customHeight="1" hidden="1">
      <c r="A84" s="298" t="s">
        <v>319</v>
      </c>
      <c r="B84" s="299">
        <v>0.8172043010752689</v>
      </c>
      <c r="C84" s="300">
        <f t="shared" si="20"/>
        <v>-1.8</v>
      </c>
      <c r="D84" s="301">
        <v>0.4629629629629629</v>
      </c>
      <c r="E84" s="300">
        <f t="shared" si="20"/>
        <v>0.9</v>
      </c>
      <c r="F84" s="301">
        <v>2.414113277623027</v>
      </c>
      <c r="G84" s="300">
        <f t="shared" si="21"/>
        <v>1.7</v>
      </c>
      <c r="H84" s="301">
        <v>1.0169491525423728</v>
      </c>
      <c r="I84" s="300">
        <f t="shared" si="22"/>
        <v>-0.8999999999999999</v>
      </c>
      <c r="J84" s="301">
        <v>0.42589437819420783</v>
      </c>
      <c r="K84" s="300">
        <f t="shared" si="23"/>
        <v>-2.7</v>
      </c>
      <c r="L84" s="301">
        <v>-1.4514896867838043</v>
      </c>
      <c r="M84" s="300">
        <f t="shared" si="24"/>
        <v>-2</v>
      </c>
      <c r="N84" s="302">
        <v>0.5166931637519873</v>
      </c>
      <c r="O84" s="303">
        <f t="shared" si="25"/>
        <v>-0.7</v>
      </c>
      <c r="P84" s="299">
        <v>1.0109639755090418</v>
      </c>
      <c r="Q84" s="300">
        <f t="shared" si="26"/>
        <v>-0.10000000000000009</v>
      </c>
      <c r="R84" s="301">
        <v>1.2903225806451613</v>
      </c>
      <c r="S84" s="300">
        <f t="shared" si="27"/>
        <v>0.30000000000000004</v>
      </c>
      <c r="T84" s="302">
        <v>0.7427034405235056</v>
      </c>
      <c r="U84" s="303">
        <f t="shared" si="28"/>
        <v>-0.40000000000000013</v>
      </c>
    </row>
    <row r="85" spans="1:21" s="1" customFormat="1" ht="16.5" customHeight="1" hidden="1">
      <c r="A85" s="298" t="s">
        <v>320</v>
      </c>
      <c r="B85" s="299">
        <v>0.6276150627615062</v>
      </c>
      <c r="C85" s="300">
        <f t="shared" si="20"/>
        <v>-0.9</v>
      </c>
      <c r="D85" s="301">
        <v>-0.5532503457814661</v>
      </c>
      <c r="E85" s="300">
        <f t="shared" si="20"/>
        <v>-1</v>
      </c>
      <c r="F85" s="301">
        <v>1.0050251256281406</v>
      </c>
      <c r="G85" s="300">
        <f t="shared" si="21"/>
        <v>-0.5</v>
      </c>
      <c r="H85" s="301">
        <v>0.8569151056197688</v>
      </c>
      <c r="I85" s="300">
        <f t="shared" si="22"/>
        <v>-0.6</v>
      </c>
      <c r="J85" s="301">
        <v>0</v>
      </c>
      <c r="K85" s="300">
        <f t="shared" si="23"/>
        <v>-2.8</v>
      </c>
      <c r="L85" s="301">
        <v>-0.6966434452184928</v>
      </c>
      <c r="M85" s="300">
        <f t="shared" si="24"/>
        <v>-0.7</v>
      </c>
      <c r="N85" s="302">
        <v>0.216677151044943</v>
      </c>
      <c r="O85" s="303">
        <f t="shared" si="25"/>
        <v>-0.8</v>
      </c>
      <c r="P85" s="299">
        <v>0.9888220120378332</v>
      </c>
      <c r="Q85" s="300">
        <f t="shared" si="26"/>
        <v>0.09999999999999998</v>
      </c>
      <c r="R85" s="301">
        <v>1.36986301369863</v>
      </c>
      <c r="S85" s="300">
        <f t="shared" si="27"/>
        <v>0.09999999999999987</v>
      </c>
      <c r="T85" s="302">
        <v>0.5662751677852349</v>
      </c>
      <c r="U85" s="303">
        <f t="shared" si="28"/>
        <v>-0.4</v>
      </c>
    </row>
    <row r="86" spans="1:21" s="14" customFormat="1" ht="16.5" customHeight="1" hidden="1">
      <c r="A86" s="298" t="s">
        <v>321</v>
      </c>
      <c r="B86" s="299">
        <v>-0.05624296962879641</v>
      </c>
      <c r="C86" s="300">
        <f t="shared" si="20"/>
        <v>-1.3</v>
      </c>
      <c r="D86" s="301">
        <v>0.8615188257817485</v>
      </c>
      <c r="E86" s="300">
        <f t="shared" si="20"/>
        <v>0.30000000000000004</v>
      </c>
      <c r="F86" s="301">
        <v>-0.8999999999999999</v>
      </c>
      <c r="G86" s="300">
        <f t="shared" si="21"/>
        <v>-1.2</v>
      </c>
      <c r="H86" s="301">
        <v>0.4153481012658227</v>
      </c>
      <c r="I86" s="300">
        <f t="shared" si="22"/>
        <v>-1.8000000000000003</v>
      </c>
      <c r="J86" s="301">
        <v>0.10266940451745381</v>
      </c>
      <c r="K86" s="300">
        <f t="shared" si="23"/>
        <v>-2.1999999999999997</v>
      </c>
      <c r="L86" s="301">
        <v>-0.9171195652173914</v>
      </c>
      <c r="M86" s="300">
        <f t="shared" si="24"/>
        <v>-2</v>
      </c>
      <c r="N86" s="302">
        <v>0.08061265618702136</v>
      </c>
      <c r="O86" s="303">
        <f t="shared" si="25"/>
        <v>-1.2999999999999998</v>
      </c>
      <c r="P86" s="299">
        <v>-0.5959137343927355</v>
      </c>
      <c r="Q86" s="300">
        <f t="shared" si="26"/>
        <v>-1.5</v>
      </c>
      <c r="R86" s="301">
        <v>-0.23889154323936934</v>
      </c>
      <c r="S86" s="300">
        <f t="shared" si="27"/>
        <v>-2.3000000000000003</v>
      </c>
      <c r="T86" s="302">
        <v>-0.14566945519623756</v>
      </c>
      <c r="U86" s="303">
        <f t="shared" si="28"/>
        <v>-1.5</v>
      </c>
    </row>
    <row r="87" spans="1:21" s="1" customFormat="1" ht="16.5" customHeight="1" hidden="1">
      <c r="A87" s="298" t="s">
        <v>323</v>
      </c>
      <c r="B87" s="299">
        <v>0.4440497335701598</v>
      </c>
      <c r="C87" s="300">
        <f t="shared" si="20"/>
        <v>-0.5</v>
      </c>
      <c r="D87" s="301">
        <v>-0.15267175572519084</v>
      </c>
      <c r="E87" s="300">
        <f t="shared" si="20"/>
        <v>-2.4000000000000004</v>
      </c>
      <c r="F87" s="301">
        <v>0.08</v>
      </c>
      <c r="G87" s="300">
        <f t="shared" si="21"/>
        <v>0</v>
      </c>
      <c r="H87" s="301">
        <v>0.6895110739657334</v>
      </c>
      <c r="I87" s="300">
        <f t="shared" si="22"/>
        <v>-1.4000000000000001</v>
      </c>
      <c r="J87" s="301">
        <v>0.08849557522123894</v>
      </c>
      <c r="K87" s="300">
        <f t="shared" si="23"/>
        <v>-1.2</v>
      </c>
      <c r="L87" s="301">
        <v>-1.3398692810457515</v>
      </c>
      <c r="M87" s="300">
        <f t="shared" si="24"/>
        <v>-2.3</v>
      </c>
      <c r="N87" s="302">
        <v>-0.012189176011701608</v>
      </c>
      <c r="O87" s="303">
        <f t="shared" si="25"/>
        <v>-1.5</v>
      </c>
      <c r="P87" s="299">
        <v>0.2614689802709769</v>
      </c>
      <c r="Q87" s="300">
        <f t="shared" si="26"/>
        <v>-0.8</v>
      </c>
      <c r="R87" s="301">
        <v>0.7695126419934042</v>
      </c>
      <c r="S87" s="300">
        <f t="shared" si="27"/>
        <v>-0.3999999999999999</v>
      </c>
      <c r="T87" s="302">
        <v>0.14881492504809263</v>
      </c>
      <c r="U87" s="303">
        <f t="shared" si="28"/>
        <v>-1.2999999999999998</v>
      </c>
    </row>
    <row r="88" spans="1:21" s="14" customFormat="1" ht="16.5" customHeight="1" hidden="1">
      <c r="A88" s="298" t="s">
        <v>324</v>
      </c>
      <c r="B88" s="299">
        <v>0.8756567425569177</v>
      </c>
      <c r="C88" s="300">
        <f t="shared" si="20"/>
        <v>-0.6</v>
      </c>
      <c r="D88" s="301">
        <v>1.662777129521587</v>
      </c>
      <c r="E88" s="300">
        <f t="shared" si="20"/>
        <v>0.5999999999999999</v>
      </c>
      <c r="F88" s="301">
        <v>0</v>
      </c>
      <c r="G88" s="300">
        <f t="shared" si="21"/>
        <v>-0.1</v>
      </c>
      <c r="H88" s="301">
        <v>1.093815734118637</v>
      </c>
      <c r="I88" s="300">
        <f t="shared" si="22"/>
        <v>0.20000000000000007</v>
      </c>
      <c r="J88" s="301">
        <v>0.32760032760032765</v>
      </c>
      <c r="K88" s="300">
        <f t="shared" si="23"/>
        <v>-0.39999999999999997</v>
      </c>
      <c r="L88" s="301">
        <v>-0.6554307116104869</v>
      </c>
      <c r="M88" s="300">
        <f t="shared" si="24"/>
        <v>-1.2</v>
      </c>
      <c r="N88" s="302">
        <v>0.6902927580893683</v>
      </c>
      <c r="O88" s="303">
        <f t="shared" si="25"/>
        <v>-0.10000000000000009</v>
      </c>
      <c r="P88" s="299">
        <v>-0.02426301103967002</v>
      </c>
      <c r="Q88" s="300">
        <f t="shared" si="26"/>
        <v>-1.1</v>
      </c>
      <c r="R88" s="301">
        <v>0.7013658176448875</v>
      </c>
      <c r="S88" s="300">
        <f t="shared" si="27"/>
        <v>-1.1</v>
      </c>
      <c r="T88" s="302">
        <v>0.47466607793354676</v>
      </c>
      <c r="U88" s="303">
        <f t="shared" si="28"/>
        <v>-0.5</v>
      </c>
    </row>
    <row r="89" spans="1:21" s="14" customFormat="1" ht="16.5" customHeight="1" hidden="1">
      <c r="A89" s="298" t="s">
        <v>326</v>
      </c>
      <c r="B89" s="299">
        <v>0.05425935973955508</v>
      </c>
      <c r="C89" s="300">
        <f t="shared" si="20"/>
        <v>-2</v>
      </c>
      <c r="D89" s="301">
        <v>1.2461921905289393</v>
      </c>
      <c r="E89" s="300">
        <f t="shared" si="20"/>
        <v>-1.0000000000000002</v>
      </c>
      <c r="F89" s="301">
        <v>-3.239289446185998</v>
      </c>
      <c r="G89" s="300">
        <f t="shared" si="21"/>
        <v>-7.7</v>
      </c>
      <c r="H89" s="301">
        <v>1.0356985456148085</v>
      </c>
      <c r="I89" s="300">
        <f t="shared" si="22"/>
        <v>0.6</v>
      </c>
      <c r="J89" s="301">
        <v>0.3469812630117973</v>
      </c>
      <c r="K89" s="300">
        <f t="shared" si="23"/>
        <v>-1.9000000000000001</v>
      </c>
      <c r="L89" s="301">
        <v>0.13214403700033034</v>
      </c>
      <c r="M89" s="300">
        <f t="shared" si="24"/>
        <v>0.7</v>
      </c>
      <c r="N89" s="302">
        <v>0.46053058312252704</v>
      </c>
      <c r="O89" s="303">
        <f t="shared" si="25"/>
        <v>-0.8</v>
      </c>
      <c r="P89" s="299">
        <v>0.2007024586051179</v>
      </c>
      <c r="Q89" s="300">
        <f t="shared" si="26"/>
        <v>-0.9000000000000001</v>
      </c>
      <c r="R89" s="301">
        <v>0.3592814371257485</v>
      </c>
      <c r="S89" s="300">
        <f t="shared" si="27"/>
        <v>-0.7000000000000001</v>
      </c>
      <c r="T89" s="302">
        <v>0.37074225689348883</v>
      </c>
      <c r="U89" s="303">
        <f t="shared" si="28"/>
        <v>-0.9</v>
      </c>
    </row>
    <row r="90" spans="1:21" s="14" customFormat="1" ht="16.5" customHeight="1" hidden="1">
      <c r="A90" s="298" t="s">
        <v>328</v>
      </c>
      <c r="B90" s="299">
        <v>1.27901468498342</v>
      </c>
      <c r="C90" s="300">
        <f t="shared" si="20"/>
        <v>0.30000000000000004</v>
      </c>
      <c r="D90" s="301">
        <v>0.6920415224913495</v>
      </c>
      <c r="E90" s="300">
        <f t="shared" si="20"/>
        <v>-1.2</v>
      </c>
      <c r="F90" s="301">
        <v>0.8832188420019628</v>
      </c>
      <c r="G90" s="300">
        <f t="shared" si="21"/>
        <v>0.8</v>
      </c>
      <c r="H90" s="301">
        <v>0.5843543826578699</v>
      </c>
      <c r="I90" s="300">
        <f t="shared" si="22"/>
        <v>-1.5</v>
      </c>
      <c r="J90" s="301">
        <v>0.9561752988047808</v>
      </c>
      <c r="K90" s="300">
        <f t="shared" si="23"/>
        <v>-2</v>
      </c>
      <c r="L90" s="301">
        <v>0.34471952366029457</v>
      </c>
      <c r="M90" s="300">
        <f t="shared" si="24"/>
        <v>-3.9000000000000004</v>
      </c>
      <c r="N90" s="302">
        <v>0.6972903541501009</v>
      </c>
      <c r="O90" s="303">
        <f t="shared" si="25"/>
        <v>-1.5000000000000002</v>
      </c>
      <c r="P90" s="299">
        <v>0.28215377380672463</v>
      </c>
      <c r="Q90" s="300">
        <f t="shared" si="26"/>
        <v>-0.39999999999999997</v>
      </c>
      <c r="R90" s="301">
        <v>1.3139204545454546</v>
      </c>
      <c r="S90" s="300">
        <f t="shared" si="27"/>
        <v>-0.30000000000000004</v>
      </c>
      <c r="T90" s="302">
        <v>0.6324310650139134</v>
      </c>
      <c r="U90" s="303">
        <f t="shared" si="28"/>
        <v>-1.2000000000000002</v>
      </c>
    </row>
    <row r="91" spans="1:21" s="14" customFormat="1" ht="16.5" customHeight="1" hidden="1">
      <c r="A91" s="298" t="s">
        <v>329</v>
      </c>
      <c r="B91" s="299">
        <v>1.2563983248022337</v>
      </c>
      <c r="C91" s="300">
        <f aca="true" t="shared" si="29" ref="C91:C105">ROUND(B91,1)-ROUND(B79,1)</f>
        <v>-0.5</v>
      </c>
      <c r="D91" s="301">
        <v>1.2979683972911964</v>
      </c>
      <c r="E91" s="300">
        <f aca="true" t="shared" si="30" ref="E91:E103">ROUND(D91,1)-ROUND(D79,1)</f>
        <v>-0.7</v>
      </c>
      <c r="F91" s="301">
        <v>0.41459369817578773</v>
      </c>
      <c r="G91" s="300">
        <f t="shared" si="21"/>
        <v>-0.6</v>
      </c>
      <c r="H91" s="301">
        <v>1.176956431963659</v>
      </c>
      <c r="I91" s="300">
        <f t="shared" si="22"/>
        <v>-1.0000000000000002</v>
      </c>
      <c r="J91" s="301">
        <v>0.8710801393728222</v>
      </c>
      <c r="K91" s="300">
        <f t="shared" si="23"/>
        <v>-3</v>
      </c>
      <c r="L91" s="301">
        <v>-0.05321979776476849</v>
      </c>
      <c r="M91" s="300">
        <f t="shared" si="24"/>
        <v>-1.1</v>
      </c>
      <c r="N91" s="302">
        <v>0.8589620374819797</v>
      </c>
      <c r="O91" s="303">
        <f t="shared" si="25"/>
        <v>-1.1</v>
      </c>
      <c r="P91" s="299">
        <v>0.4762444721623767</v>
      </c>
      <c r="Q91" s="300">
        <f t="shared" si="26"/>
        <v>-0.6000000000000001</v>
      </c>
      <c r="R91" s="301">
        <v>1.1498516320474776</v>
      </c>
      <c r="S91" s="300">
        <f t="shared" si="27"/>
        <v>-0.7</v>
      </c>
      <c r="T91" s="302">
        <v>0.7669637467599333</v>
      </c>
      <c r="U91" s="303">
        <f t="shared" si="28"/>
        <v>-0.8999999999999999</v>
      </c>
    </row>
    <row r="92" spans="1:21" s="14" customFormat="1" ht="16.5" customHeight="1" hidden="1">
      <c r="A92" s="298" t="s">
        <v>330</v>
      </c>
      <c r="B92" s="299">
        <v>1.4423076923076923</v>
      </c>
      <c r="C92" s="300">
        <f t="shared" si="29"/>
        <v>-0.40000000000000013</v>
      </c>
      <c r="D92" s="301">
        <v>-0.1736714136853074</v>
      </c>
      <c r="E92" s="300">
        <f t="shared" si="30"/>
        <v>-2.4000000000000004</v>
      </c>
      <c r="F92" s="301">
        <v>1.2138188608776845</v>
      </c>
      <c r="G92" s="300">
        <f t="shared" si="21"/>
        <v>-1.4000000000000001</v>
      </c>
      <c r="H92" s="301">
        <v>1.2776313121070775</v>
      </c>
      <c r="I92" s="300">
        <f t="shared" si="22"/>
        <v>-1.4000000000000001</v>
      </c>
      <c r="J92" s="301">
        <v>1.8808777429467085</v>
      </c>
      <c r="K92" s="300">
        <f t="shared" si="23"/>
        <v>-1</v>
      </c>
      <c r="L92" s="301">
        <v>0.844496214327315</v>
      </c>
      <c r="M92" s="300">
        <f t="shared" si="24"/>
        <v>3.3</v>
      </c>
      <c r="N92" s="302">
        <v>0.9887272498268154</v>
      </c>
      <c r="O92" s="303">
        <f t="shared" si="25"/>
        <v>-0.8</v>
      </c>
      <c r="P92" s="299">
        <v>0.7057416267942583</v>
      </c>
      <c r="Q92" s="300">
        <f t="shared" si="26"/>
        <v>-0.9000000000000001</v>
      </c>
      <c r="R92" s="301">
        <v>1.7391304347826086</v>
      </c>
      <c r="S92" s="300">
        <f t="shared" si="27"/>
        <v>-0.10000000000000009</v>
      </c>
      <c r="T92" s="302">
        <v>0.974557357536081</v>
      </c>
      <c r="U92" s="303">
        <f t="shared" si="28"/>
        <v>-0.7</v>
      </c>
    </row>
    <row r="93" spans="1:21" s="14" customFormat="1" ht="16.5" customHeight="1" hidden="1">
      <c r="A93" s="298" t="s">
        <v>331</v>
      </c>
      <c r="B93" s="299">
        <v>0.7124895222129086</v>
      </c>
      <c r="C93" s="300">
        <f t="shared" si="29"/>
        <v>-2.8</v>
      </c>
      <c r="D93" s="301">
        <v>0.884450784593438</v>
      </c>
      <c r="E93" s="300">
        <f t="shared" si="30"/>
        <v>-2</v>
      </c>
      <c r="F93" s="301">
        <v>0.9193054136874361</v>
      </c>
      <c r="G93" s="300">
        <f t="shared" si="21"/>
        <v>-1.7000000000000002</v>
      </c>
      <c r="H93" s="301">
        <v>1.2405699916177704</v>
      </c>
      <c r="I93" s="300">
        <f t="shared" si="22"/>
        <v>-1.3</v>
      </c>
      <c r="J93" s="301">
        <v>0.37936267071320184</v>
      </c>
      <c r="K93" s="300">
        <f t="shared" si="23"/>
        <v>-1.5</v>
      </c>
      <c r="L93" s="301">
        <v>0.21893814997263275</v>
      </c>
      <c r="M93" s="300">
        <f t="shared" si="24"/>
        <v>-0.3</v>
      </c>
      <c r="N93" s="302">
        <v>0.8086707474588645</v>
      </c>
      <c r="O93" s="303">
        <f t="shared" si="25"/>
        <v>-1.4999999999999998</v>
      </c>
      <c r="P93" s="299">
        <v>0.790421945832849</v>
      </c>
      <c r="Q93" s="300">
        <f t="shared" si="26"/>
        <v>0</v>
      </c>
      <c r="R93" s="301">
        <v>1.92090395480226</v>
      </c>
      <c r="S93" s="300">
        <f t="shared" si="27"/>
        <v>0.2999999999999998</v>
      </c>
      <c r="T93" s="302">
        <v>0.9048683984173405</v>
      </c>
      <c r="U93" s="303">
        <f t="shared" si="28"/>
        <v>-0.9999999999999999</v>
      </c>
    </row>
    <row r="94" spans="1:21" s="14" customFormat="1" ht="16.5" customHeight="1" hidden="1">
      <c r="A94" s="298" t="s">
        <v>332</v>
      </c>
      <c r="B94" s="299">
        <v>0.6734006734006733</v>
      </c>
      <c r="C94" s="300">
        <f t="shared" si="29"/>
        <v>-1.9000000000000001</v>
      </c>
      <c r="D94" s="301">
        <v>-0.07921837866385001</v>
      </c>
      <c r="E94" s="300">
        <f t="shared" si="30"/>
        <v>-2.1</v>
      </c>
      <c r="F94" s="301">
        <v>-0.08183306055646482</v>
      </c>
      <c r="G94" s="300">
        <f aca="true" t="shared" si="31" ref="G94:G103">ROUND(F94,1)-ROUND(F82,1)</f>
        <v>-2.6</v>
      </c>
      <c r="H94" s="301">
        <v>0.30324236062514576</v>
      </c>
      <c r="I94" s="300">
        <f aca="true" t="shared" si="32" ref="I94:I103">ROUND(H94,1)-ROUND(H82,1)</f>
        <v>-2.3000000000000003</v>
      </c>
      <c r="J94" s="301">
        <v>-0.13080444735120994</v>
      </c>
      <c r="K94" s="300">
        <f aca="true" t="shared" si="33" ref="K94:K103">ROUND(J94,1)-ROUND(J82,1)</f>
        <v>-1.1</v>
      </c>
      <c r="L94" s="301">
        <v>0.23816612086930636</v>
      </c>
      <c r="M94" s="300">
        <f aca="true" t="shared" si="34" ref="M94:M103">ROUND(L94,1)-ROUND(L82,1)</f>
        <v>1.1</v>
      </c>
      <c r="N94" s="302">
        <v>0.18719806763285024</v>
      </c>
      <c r="O94" s="303">
        <f aca="true" t="shared" si="35" ref="O94:O103">ROUND(N94,1)-ROUND(N82,1)</f>
        <v>-1.6</v>
      </c>
      <c r="P94" s="299">
        <v>0.7038775006174364</v>
      </c>
      <c r="Q94" s="300">
        <f aca="true" t="shared" si="36" ref="Q94:Q103">ROUND(P94,1)-ROUND(P82,1)</f>
        <v>-0.5</v>
      </c>
      <c r="R94" s="301">
        <v>1.1680482290881689</v>
      </c>
      <c r="S94" s="300">
        <f aca="true" t="shared" si="37" ref="S94:S103">ROUND(R94,1)-ROUND(R82,1)</f>
        <v>0.29999999999999993</v>
      </c>
      <c r="T94" s="302">
        <v>0.43570591681312243</v>
      </c>
      <c r="U94" s="303">
        <f aca="true" t="shared" si="38" ref="U94:U103">ROUND(T94,1)-ROUND(T82,1)</f>
        <v>-1.1</v>
      </c>
    </row>
    <row r="95" spans="1:21" s="14" customFormat="1" ht="16.5" customHeight="1" hidden="1">
      <c r="A95" s="298" t="s">
        <v>333</v>
      </c>
      <c r="B95" s="299">
        <v>1.4967637540453074</v>
      </c>
      <c r="C95" s="300">
        <f t="shared" si="29"/>
        <v>-0.19999999999999996</v>
      </c>
      <c r="D95" s="301">
        <v>-0.4996668887408394</v>
      </c>
      <c r="E95" s="300">
        <f t="shared" si="30"/>
        <v>-0.9</v>
      </c>
      <c r="F95" s="301">
        <v>-0.9060022650056626</v>
      </c>
      <c r="G95" s="300">
        <f t="shared" si="31"/>
        <v>-4.6000000000000005</v>
      </c>
      <c r="H95" s="301">
        <v>0.33203125</v>
      </c>
      <c r="I95" s="300">
        <f t="shared" si="32"/>
        <v>-1.2</v>
      </c>
      <c r="J95" s="301">
        <v>0.07142857142857142</v>
      </c>
      <c r="K95" s="300">
        <f t="shared" si="33"/>
        <v>-2.3</v>
      </c>
      <c r="L95" s="301">
        <v>0.3828274541974296</v>
      </c>
      <c r="M95" s="300">
        <f t="shared" si="34"/>
        <v>3.8</v>
      </c>
      <c r="N95" s="302">
        <v>0.2782145881214467</v>
      </c>
      <c r="O95" s="303">
        <f t="shared" si="35"/>
        <v>-0.6000000000000001</v>
      </c>
      <c r="P95" s="299">
        <v>0.7037126910943946</v>
      </c>
      <c r="Q95" s="300">
        <f t="shared" si="36"/>
        <v>-0.6000000000000001</v>
      </c>
      <c r="R95" s="301">
        <v>1.436265709156194</v>
      </c>
      <c r="S95" s="300">
        <f t="shared" si="37"/>
        <v>0.09999999999999987</v>
      </c>
      <c r="T95" s="302">
        <v>0.522477413736802</v>
      </c>
      <c r="U95" s="303">
        <f t="shared" si="38"/>
        <v>-0.5</v>
      </c>
    </row>
    <row r="96" spans="1:21" s="14" customFormat="1" ht="16.5" customHeight="1" hidden="1">
      <c r="A96" s="298" t="s">
        <v>334</v>
      </c>
      <c r="B96" s="299">
        <v>0.6048387096774194</v>
      </c>
      <c r="C96" s="300">
        <f t="shared" si="29"/>
        <v>-0.20000000000000007</v>
      </c>
      <c r="D96" s="301">
        <v>-0.06738544474393532</v>
      </c>
      <c r="E96" s="300">
        <f t="shared" si="30"/>
        <v>-0.6</v>
      </c>
      <c r="F96" s="301">
        <v>0.5076142131979695</v>
      </c>
      <c r="G96" s="300">
        <f t="shared" si="31"/>
        <v>-1.9</v>
      </c>
      <c r="H96" s="301">
        <v>0.2912621359223301</v>
      </c>
      <c r="I96" s="300">
        <f t="shared" si="32"/>
        <v>-0.7</v>
      </c>
      <c r="J96" s="301">
        <v>0.47318611987381703</v>
      </c>
      <c r="K96" s="300">
        <f t="shared" si="33"/>
        <v>0.09999999999999998</v>
      </c>
      <c r="L96" s="301">
        <v>0.2738892270237371</v>
      </c>
      <c r="M96" s="300">
        <f t="shared" si="34"/>
        <v>1.8</v>
      </c>
      <c r="N96" s="302">
        <v>0.2999877556018122</v>
      </c>
      <c r="O96" s="303">
        <f t="shared" si="35"/>
        <v>-0.2</v>
      </c>
      <c r="P96" s="299">
        <v>0.6614093106079878</v>
      </c>
      <c r="Q96" s="300">
        <f t="shared" si="36"/>
        <v>-0.30000000000000004</v>
      </c>
      <c r="R96" s="301">
        <v>1.1212333566923616</v>
      </c>
      <c r="S96" s="300">
        <f t="shared" si="37"/>
        <v>-0.19999999999999996</v>
      </c>
      <c r="T96" s="302">
        <v>0.49168207024029575</v>
      </c>
      <c r="U96" s="303">
        <f t="shared" si="38"/>
        <v>-0.19999999999999996</v>
      </c>
    </row>
    <row r="97" spans="1:21" s="1" customFormat="1" ht="16.5" customHeight="1" hidden="1">
      <c r="A97" s="298" t="s">
        <v>335</v>
      </c>
      <c r="B97" s="299">
        <v>0.7831821929101401</v>
      </c>
      <c r="C97" s="300">
        <f t="shared" si="29"/>
        <v>0.20000000000000007</v>
      </c>
      <c r="D97" s="301">
        <v>0.7365249414127887</v>
      </c>
      <c r="E97" s="300">
        <f t="shared" si="30"/>
        <v>1.2999999999999998</v>
      </c>
      <c r="F97" s="301">
        <v>0.08912655971479501</v>
      </c>
      <c r="G97" s="300">
        <f t="shared" si="31"/>
        <v>-0.9</v>
      </c>
      <c r="H97" s="301">
        <v>-0.04783544606553456</v>
      </c>
      <c r="I97" s="300">
        <f t="shared" si="32"/>
        <v>-0.9</v>
      </c>
      <c r="J97" s="301">
        <v>-0.08012820512820512</v>
      </c>
      <c r="K97" s="300">
        <f t="shared" si="33"/>
        <v>-0.1</v>
      </c>
      <c r="L97" s="301">
        <v>-0.3439052350019106</v>
      </c>
      <c r="M97" s="300">
        <f t="shared" si="34"/>
        <v>0.39999999999999997</v>
      </c>
      <c r="N97" s="302">
        <v>0.20574720526712847</v>
      </c>
      <c r="O97" s="303">
        <f t="shared" si="35"/>
        <v>0</v>
      </c>
      <c r="P97" s="299">
        <v>0.43943971436418566</v>
      </c>
      <c r="Q97" s="300">
        <f t="shared" si="36"/>
        <v>-0.6</v>
      </c>
      <c r="R97" s="301">
        <v>0.8566978193146416</v>
      </c>
      <c r="S97" s="300">
        <f t="shared" si="37"/>
        <v>-0.4999999999999999</v>
      </c>
      <c r="T97" s="302">
        <v>0.3438254676435676</v>
      </c>
      <c r="U97" s="303">
        <f t="shared" si="38"/>
        <v>-0.3</v>
      </c>
    </row>
    <row r="98" spans="1:21" s="14" customFormat="1" ht="16.5" customHeight="1" hidden="1" thickBot="1">
      <c r="A98" s="325" t="s">
        <v>337</v>
      </c>
      <c r="B98" s="326">
        <v>1.1645569620253164</v>
      </c>
      <c r="C98" s="327">
        <f t="shared" si="29"/>
        <v>1.3</v>
      </c>
      <c r="D98" s="328">
        <v>-0.22010271460014674</v>
      </c>
      <c r="E98" s="327">
        <f t="shared" si="30"/>
        <v>-1.1</v>
      </c>
      <c r="F98" s="328">
        <v>-0.425531914893617</v>
      </c>
      <c r="G98" s="327">
        <f t="shared" si="31"/>
        <v>0.5</v>
      </c>
      <c r="H98" s="328">
        <v>-1.5546310488285526</v>
      </c>
      <c r="I98" s="327">
        <f t="shared" si="32"/>
        <v>-2</v>
      </c>
      <c r="J98" s="328">
        <v>0.10080645161290322</v>
      </c>
      <c r="K98" s="327">
        <f t="shared" si="33"/>
        <v>0</v>
      </c>
      <c r="L98" s="328">
        <v>-0.26611472501478417</v>
      </c>
      <c r="M98" s="327">
        <f t="shared" si="34"/>
        <v>0.6000000000000001</v>
      </c>
      <c r="N98" s="329">
        <v>-0.452183302962813</v>
      </c>
      <c r="O98" s="330">
        <f t="shared" si="35"/>
        <v>-0.6</v>
      </c>
      <c r="P98" s="326">
        <v>0.18055973517905505</v>
      </c>
      <c r="Q98" s="327">
        <f t="shared" si="36"/>
        <v>0.8</v>
      </c>
      <c r="R98" s="328">
        <v>-0.3518373729476153</v>
      </c>
      <c r="S98" s="327">
        <f t="shared" si="37"/>
        <v>-0.2</v>
      </c>
      <c r="T98" s="329">
        <v>-0.26643353732151037</v>
      </c>
      <c r="U98" s="330">
        <f t="shared" si="38"/>
        <v>-0.19999999999999998</v>
      </c>
    </row>
    <row r="99" spans="1:21" s="1" customFormat="1" ht="16.5" customHeight="1" thickBot="1" thickTop="1">
      <c r="A99" s="314" t="s">
        <v>338</v>
      </c>
      <c r="B99" s="315">
        <v>0.18932222642938282</v>
      </c>
      <c r="C99" s="149">
        <f t="shared" si="29"/>
        <v>-0.2</v>
      </c>
      <c r="D99" s="316">
        <v>0.322061191626409</v>
      </c>
      <c r="E99" s="149">
        <f t="shared" si="30"/>
        <v>0.5</v>
      </c>
      <c r="F99" s="316">
        <v>-0.20898641588296762</v>
      </c>
      <c r="G99" s="149">
        <f t="shared" si="31"/>
        <v>-0.30000000000000004</v>
      </c>
      <c r="H99" s="316">
        <v>-0.037601052829479224</v>
      </c>
      <c r="I99" s="149">
        <f t="shared" si="32"/>
        <v>-0.7</v>
      </c>
      <c r="J99" s="316">
        <v>-0.6769825918762089</v>
      </c>
      <c r="K99" s="149">
        <f t="shared" si="33"/>
        <v>-0.7999999999999999</v>
      </c>
      <c r="L99" s="316">
        <v>-0.5300353356890459</v>
      </c>
      <c r="M99" s="149">
        <f t="shared" si="34"/>
        <v>0.8</v>
      </c>
      <c r="N99" s="317">
        <v>-0.04952947003467063</v>
      </c>
      <c r="O99" s="318">
        <f t="shared" si="35"/>
        <v>0</v>
      </c>
      <c r="P99" s="315">
        <v>-0.20908837468636743</v>
      </c>
      <c r="Q99" s="149">
        <f t="shared" si="36"/>
        <v>-0.5</v>
      </c>
      <c r="R99" s="316">
        <v>-0.260707635009311</v>
      </c>
      <c r="S99" s="149">
        <f t="shared" si="37"/>
        <v>-1.1</v>
      </c>
      <c r="T99" s="317">
        <v>-0.12087362454151385</v>
      </c>
      <c r="U99" s="318">
        <f t="shared" si="38"/>
        <v>-0.2</v>
      </c>
    </row>
    <row r="100" spans="1:21" s="1" customFormat="1" ht="16.5" customHeight="1" thickTop="1">
      <c r="A100" s="319" t="s">
        <v>272</v>
      </c>
      <c r="B100" s="320">
        <v>0.669176076955249</v>
      </c>
      <c r="C100" s="321">
        <f t="shared" si="29"/>
        <v>-0.20000000000000007</v>
      </c>
      <c r="D100" s="322">
        <v>2.09511140671766</v>
      </c>
      <c r="E100" s="321">
        <f t="shared" si="30"/>
        <v>0.40000000000000013</v>
      </c>
      <c r="F100" s="322">
        <v>0.0789889415481833</v>
      </c>
      <c r="G100" s="321">
        <f t="shared" si="31"/>
        <v>0.1</v>
      </c>
      <c r="H100" s="322">
        <v>-0.176616036736136</v>
      </c>
      <c r="I100" s="321">
        <f t="shared" si="32"/>
        <v>-1.3</v>
      </c>
      <c r="J100" s="322">
        <v>0.755429650613787</v>
      </c>
      <c r="K100" s="321">
        <f t="shared" si="33"/>
        <v>0.5</v>
      </c>
      <c r="L100" s="322">
        <v>-0.44362292051756</v>
      </c>
      <c r="M100" s="321">
        <f t="shared" si="34"/>
        <v>0.29999999999999993</v>
      </c>
      <c r="N100" s="323">
        <v>0.410192666252331</v>
      </c>
      <c r="O100" s="324">
        <f t="shared" si="35"/>
        <v>-0.29999999999999993</v>
      </c>
      <c r="P100" s="320">
        <v>-0.0432525951557093</v>
      </c>
      <c r="Q100" s="321">
        <f t="shared" si="36"/>
        <v>0</v>
      </c>
      <c r="R100" s="322">
        <v>-0.325262016624503</v>
      </c>
      <c r="S100" s="321">
        <f t="shared" si="37"/>
        <v>-1</v>
      </c>
      <c r="T100" s="323">
        <v>0.209359128445702</v>
      </c>
      <c r="U100" s="324">
        <f t="shared" si="38"/>
        <v>-0.3</v>
      </c>
    </row>
    <row r="101" spans="1:21" s="1" customFormat="1" ht="16.5" customHeight="1">
      <c r="A101" s="258" t="s">
        <v>273</v>
      </c>
      <c r="B101" s="133">
        <v>-0.134649910233393</v>
      </c>
      <c r="C101" s="54">
        <f t="shared" si="29"/>
        <v>-0.2</v>
      </c>
      <c r="D101" s="59">
        <v>-0.997150997150997</v>
      </c>
      <c r="E101" s="54">
        <f t="shared" si="30"/>
        <v>-2.2</v>
      </c>
      <c r="F101" s="59">
        <v>-0.462249614791988</v>
      </c>
      <c r="G101" s="54">
        <f t="shared" si="31"/>
        <v>2.7</v>
      </c>
      <c r="H101" s="59">
        <v>0.337457817772778</v>
      </c>
      <c r="I101" s="54">
        <f t="shared" si="32"/>
        <v>-0.7</v>
      </c>
      <c r="J101" s="59">
        <v>0.634057971014493</v>
      </c>
      <c r="K101" s="54">
        <f t="shared" si="33"/>
        <v>0.3</v>
      </c>
      <c r="L101" s="59">
        <v>0</v>
      </c>
      <c r="M101" s="54">
        <f t="shared" si="34"/>
        <v>-0.1</v>
      </c>
      <c r="N101" s="147">
        <v>-0.0795808740632668</v>
      </c>
      <c r="O101" s="148">
        <f t="shared" si="35"/>
        <v>-0.6</v>
      </c>
      <c r="P101" s="133">
        <v>0.17852238396045</v>
      </c>
      <c r="Q101" s="54">
        <f t="shared" si="36"/>
        <v>0</v>
      </c>
      <c r="R101" s="59">
        <v>-0.0764233855559801</v>
      </c>
      <c r="S101" s="54">
        <f t="shared" si="37"/>
        <v>-0.5</v>
      </c>
      <c r="T101" s="147">
        <v>-0.00400352310032829</v>
      </c>
      <c r="U101" s="148">
        <f t="shared" si="38"/>
        <v>-0.4</v>
      </c>
    </row>
    <row r="102" spans="1:21" s="1" customFormat="1" ht="16.5" customHeight="1">
      <c r="A102" s="258" t="s">
        <v>274</v>
      </c>
      <c r="B102" s="133">
        <v>1.86781609195402</v>
      </c>
      <c r="C102" s="54">
        <f t="shared" si="29"/>
        <v>0.5999999999999999</v>
      </c>
      <c r="D102" s="59">
        <v>0.253347810351068</v>
      </c>
      <c r="E102" s="54">
        <f t="shared" si="30"/>
        <v>-0.39999999999999997</v>
      </c>
      <c r="F102" s="59">
        <v>1.68697282099344</v>
      </c>
      <c r="G102" s="54">
        <f t="shared" si="31"/>
        <v>0.7999999999999999</v>
      </c>
      <c r="H102" s="59">
        <v>0.432474936111657</v>
      </c>
      <c r="I102" s="54">
        <f t="shared" si="32"/>
        <v>-0.19999999999999996</v>
      </c>
      <c r="J102" s="59">
        <v>1.75953079178886</v>
      </c>
      <c r="K102" s="54">
        <f t="shared" si="33"/>
        <v>0.8</v>
      </c>
      <c r="L102" s="59">
        <v>0.158982511923688</v>
      </c>
      <c r="M102" s="54">
        <f t="shared" si="34"/>
        <v>-0.09999999999999998</v>
      </c>
      <c r="N102" s="147">
        <v>0.76895436579231</v>
      </c>
      <c r="O102" s="148">
        <f t="shared" si="35"/>
        <v>0.10000000000000009</v>
      </c>
      <c r="P102" s="133">
        <v>0.327186198691255</v>
      </c>
      <c r="Q102" s="54">
        <f t="shared" si="36"/>
        <v>0</v>
      </c>
      <c r="R102" s="59">
        <v>0.710339384372534</v>
      </c>
      <c r="S102" s="54">
        <f t="shared" si="37"/>
        <v>-0.6000000000000001</v>
      </c>
      <c r="T102" s="147">
        <v>0.634358952228887</v>
      </c>
      <c r="U102" s="148">
        <f t="shared" si="38"/>
        <v>0</v>
      </c>
    </row>
    <row r="103" spans="1:21" s="1" customFormat="1" ht="16.5" customHeight="1">
      <c r="A103" s="258" t="s">
        <v>275</v>
      </c>
      <c r="B103" s="133">
        <v>2.4769305488101</v>
      </c>
      <c r="C103" s="54">
        <f t="shared" si="29"/>
        <v>1.2</v>
      </c>
      <c r="D103" s="59">
        <v>2.1673891297099</v>
      </c>
      <c r="E103" s="54">
        <f t="shared" si="30"/>
        <v>0.9000000000000001</v>
      </c>
      <c r="F103" s="59">
        <v>1.36861313868613</v>
      </c>
      <c r="G103" s="54">
        <f t="shared" si="31"/>
        <v>0.9999999999999999</v>
      </c>
      <c r="H103" s="59">
        <v>0.760022800684021</v>
      </c>
      <c r="I103" s="54">
        <f t="shared" si="32"/>
        <v>-0.3999999999999999</v>
      </c>
      <c r="J103" s="59">
        <v>0.325379609544469</v>
      </c>
      <c r="K103" s="54">
        <f t="shared" si="33"/>
        <v>-0.6000000000000001</v>
      </c>
      <c r="L103" s="59">
        <v>0.967741935483871</v>
      </c>
      <c r="M103" s="54">
        <f t="shared" si="34"/>
        <v>1.1</v>
      </c>
      <c r="N103" s="147">
        <v>1.34399338341719</v>
      </c>
      <c r="O103" s="148">
        <f t="shared" si="35"/>
        <v>0.4</v>
      </c>
      <c r="P103" s="133">
        <v>0.33287940686942</v>
      </c>
      <c r="Q103" s="54">
        <f t="shared" si="36"/>
        <v>-0.2</v>
      </c>
      <c r="R103" s="59">
        <v>0.833333333333333</v>
      </c>
      <c r="S103" s="54">
        <f t="shared" si="37"/>
        <v>-0.30000000000000004</v>
      </c>
      <c r="T103" s="147">
        <v>1.00685337168965</v>
      </c>
      <c r="U103" s="148">
        <f t="shared" si="38"/>
        <v>0.19999999999999996</v>
      </c>
    </row>
    <row r="104" spans="1:21" s="1" customFormat="1" ht="16.5" customHeight="1">
      <c r="A104" s="258" t="s">
        <v>276</v>
      </c>
      <c r="B104" s="133">
        <v>1.06951871657754</v>
      </c>
      <c r="C104" s="54">
        <f t="shared" si="29"/>
        <v>-0.2999999999999998</v>
      </c>
      <c r="D104" s="59">
        <v>2.79103929489534</v>
      </c>
      <c r="E104" s="54">
        <f>ROUND(D104,1)-ROUND(D92,1)</f>
        <v>3</v>
      </c>
      <c r="F104" s="59">
        <v>2.28628230616302</v>
      </c>
      <c r="G104" s="54">
        <f>ROUND(F104,1)-ROUND(F92,1)</f>
        <v>1.0999999999999999</v>
      </c>
      <c r="H104" s="59">
        <v>0.887965237105611</v>
      </c>
      <c r="I104" s="54">
        <f>ROUND(H104,1)-ROUND(H92,1)</f>
        <v>-0.4</v>
      </c>
      <c r="J104" s="59">
        <v>0.842105263157895</v>
      </c>
      <c r="K104" s="54">
        <f>ROUND(J104,1)-ROUND(J92,1)</f>
        <v>-1.0999999999999999</v>
      </c>
      <c r="L104" s="59">
        <v>0.393528640139921</v>
      </c>
      <c r="M104" s="54">
        <f>ROUND(L104,1)-ROUND(L92,1)</f>
        <v>-0.4</v>
      </c>
      <c r="N104" s="147">
        <v>1.29226040793518</v>
      </c>
      <c r="O104" s="148">
        <f>ROUND(N104,1)-ROUND(N92,1)</f>
        <v>0.30000000000000004</v>
      </c>
      <c r="P104" s="133">
        <v>0.245131417676699</v>
      </c>
      <c r="Q104" s="54">
        <f>ROUND(P104,1)-ROUND(P92,1)</f>
        <v>-0.49999999999999994</v>
      </c>
      <c r="R104" s="59">
        <v>1.24340617935192</v>
      </c>
      <c r="S104" s="54">
        <f>ROUND(R104,1)-ROUND(R92,1)</f>
        <v>-0.5</v>
      </c>
      <c r="T104" s="147">
        <v>0.970674124953729</v>
      </c>
      <c r="U104" s="148">
        <f>ROUND(T104,1)-ROUND(T92,1)</f>
        <v>0</v>
      </c>
    </row>
    <row r="105" spans="1:21" s="1" customFormat="1" ht="16.5" customHeight="1">
      <c r="A105" s="258" t="s">
        <v>277</v>
      </c>
      <c r="B105" s="133">
        <v>1.26728110599078</v>
      </c>
      <c r="C105" s="54">
        <f t="shared" si="29"/>
        <v>0.6000000000000001</v>
      </c>
      <c r="D105" s="59">
        <v>1.4859437751004</v>
      </c>
      <c r="E105" s="54">
        <f>ROUND(D105,1)-ROUND(D93,1)</f>
        <v>0.6</v>
      </c>
      <c r="F105" s="59">
        <v>2.79870828848224</v>
      </c>
      <c r="G105" s="54">
        <f>ROUND(F105,1)-ROUND(F93,1)</f>
        <v>1.9</v>
      </c>
      <c r="H105" s="59">
        <v>1.16708811515269</v>
      </c>
      <c r="I105" s="54">
        <f>ROUND(H105,1)-ROUND(H93,1)</f>
        <v>0</v>
      </c>
      <c r="J105" s="59">
        <v>0.941176470588235</v>
      </c>
      <c r="K105" s="54">
        <f>ROUND(J105,1)-ROUND(J93,1)</f>
        <v>0.5</v>
      </c>
      <c r="L105" s="59">
        <v>0.387931034482759</v>
      </c>
      <c r="M105" s="54">
        <f>ROUND(L105,1)-ROUND(L93,1)</f>
        <v>0.2</v>
      </c>
      <c r="N105" s="147">
        <v>1.20302985296302</v>
      </c>
      <c r="O105" s="148">
        <f>ROUND(N105,1)-ROUND(N93,1)</f>
        <v>0.3999999999999999</v>
      </c>
      <c r="P105" s="133">
        <v>0.168232160381326</v>
      </c>
      <c r="Q105" s="54">
        <f>ROUND(P105,1)-ROUND(P93,1)</f>
        <v>-0.6000000000000001</v>
      </c>
      <c r="R105" s="59">
        <v>1.07927056196502</v>
      </c>
      <c r="S105" s="54">
        <f>ROUND(R105,1)-ROUND(R93,1)</f>
        <v>-0.7999999999999998</v>
      </c>
      <c r="T105" s="147">
        <v>0.871768444558962</v>
      </c>
      <c r="U105" s="148">
        <f>ROUND(T105,1)-ROUND(T93,1)</f>
        <v>0</v>
      </c>
    </row>
    <row r="106" spans="1:21" s="1" customFormat="1" ht="16.5" customHeight="1">
      <c r="A106" s="258" t="s">
        <v>278</v>
      </c>
      <c r="B106" s="133">
        <v>1.01311084624553</v>
      </c>
      <c r="C106" s="54">
        <v>0.30000000000000004</v>
      </c>
      <c r="D106" s="59">
        <v>0.133037694013304</v>
      </c>
      <c r="E106" s="54">
        <v>0.2</v>
      </c>
      <c r="F106" s="59">
        <v>0.432525951557093</v>
      </c>
      <c r="G106" s="54">
        <v>0.5</v>
      </c>
      <c r="H106" s="59">
        <v>2.16010165184244</v>
      </c>
      <c r="I106" s="54">
        <v>1.9000000000000001</v>
      </c>
      <c r="J106" s="59">
        <v>0.953678474114441</v>
      </c>
      <c r="K106" s="54">
        <v>1.1</v>
      </c>
      <c r="L106" s="59">
        <v>6.49978041282389</v>
      </c>
      <c r="M106" s="54">
        <v>6.3</v>
      </c>
      <c r="N106" s="147">
        <v>2.19934487599438</v>
      </c>
      <c r="O106" s="148">
        <v>2</v>
      </c>
      <c r="P106" s="133">
        <v>0.960627790556082</v>
      </c>
      <c r="Q106" s="54">
        <v>0.30000000000000004</v>
      </c>
      <c r="R106" s="59">
        <v>1.91905094207955</v>
      </c>
      <c r="S106" s="54">
        <v>0.7</v>
      </c>
      <c r="T106" s="147">
        <v>1.76784089431951</v>
      </c>
      <c r="U106" s="148">
        <v>1.4</v>
      </c>
    </row>
    <row r="107" spans="1:21" s="1" customFormat="1" ht="16.5" customHeight="1">
      <c r="A107" s="258" t="s">
        <v>296</v>
      </c>
      <c r="B107" s="133">
        <v>0.722733245729304</v>
      </c>
      <c r="C107" s="54">
        <v>0</v>
      </c>
      <c r="D107" s="59">
        <v>-0.19739439399921</v>
      </c>
      <c r="E107" s="54">
        <v>-0.1</v>
      </c>
      <c r="F107" s="59">
        <v>-0.38572806171649</v>
      </c>
      <c r="G107" s="54">
        <v>-0.30000000000000004</v>
      </c>
      <c r="H107" s="59">
        <v>0.308698020700926</v>
      </c>
      <c r="I107" s="54">
        <v>0</v>
      </c>
      <c r="J107" s="59">
        <v>1.11627906976744</v>
      </c>
      <c r="K107" s="54">
        <v>1.2000000000000002</v>
      </c>
      <c r="L107" s="59">
        <v>8.04821150855365</v>
      </c>
      <c r="M107" s="54">
        <v>7.8</v>
      </c>
      <c r="N107" s="147">
        <v>1.67064439140811</v>
      </c>
      <c r="O107" s="148">
        <v>1.5</v>
      </c>
      <c r="P107" s="133">
        <v>0</v>
      </c>
      <c r="Q107" s="54">
        <v>-0.7</v>
      </c>
      <c r="R107" s="59">
        <v>1.23537061118336</v>
      </c>
      <c r="S107" s="54">
        <v>0</v>
      </c>
      <c r="T107" s="147">
        <v>1.13202903900578</v>
      </c>
      <c r="U107" s="148">
        <v>0.7000000000000001</v>
      </c>
    </row>
    <row r="108" spans="1:22" s="234" customFormat="1" ht="16.5" customHeight="1">
      <c r="A108" s="258" t="s">
        <v>280</v>
      </c>
      <c r="B108" s="133">
        <v>0.936123348017621</v>
      </c>
      <c r="C108" s="54">
        <v>0.30000000000000004</v>
      </c>
      <c r="D108" s="59">
        <v>-0.182592818015825</v>
      </c>
      <c r="E108" s="54">
        <v>-0.1</v>
      </c>
      <c r="F108" s="59">
        <v>-0.244498777506112</v>
      </c>
      <c r="G108" s="54">
        <v>-0.7</v>
      </c>
      <c r="H108" s="59">
        <v>0.387878787878788</v>
      </c>
      <c r="I108" s="54">
        <v>0.10000000000000003</v>
      </c>
      <c r="J108" s="59">
        <v>-1</v>
      </c>
      <c r="K108" s="54">
        <v>-1.5</v>
      </c>
      <c r="L108" s="59">
        <v>6.01761252446184</v>
      </c>
      <c r="M108" s="54">
        <v>5.7</v>
      </c>
      <c r="N108" s="147">
        <v>1.25154239379517</v>
      </c>
      <c r="O108" s="148">
        <v>1</v>
      </c>
      <c r="P108" s="133">
        <v>0.384553757410671</v>
      </c>
      <c r="Q108" s="54">
        <v>-0.29999999999999993</v>
      </c>
      <c r="R108" s="59">
        <v>1.2289225492998</v>
      </c>
      <c r="S108" s="54">
        <v>0.09999999999999987</v>
      </c>
      <c r="T108" s="147">
        <v>0.991178981314616</v>
      </c>
      <c r="U108" s="148">
        <v>0.5</v>
      </c>
      <c r="V108" s="1"/>
    </row>
    <row r="109" spans="1:21" s="1" customFormat="1" ht="16.5" customHeight="1">
      <c r="A109" s="258" t="s">
        <v>298</v>
      </c>
      <c r="B109" s="133">
        <v>0.576923076923077</v>
      </c>
      <c r="C109" s="54">
        <v>-0.20000000000000007</v>
      </c>
      <c r="D109" s="59">
        <v>0.91264667535854</v>
      </c>
      <c r="E109" s="54">
        <v>0.20000000000000007</v>
      </c>
      <c r="F109" s="59">
        <v>-1.54043645699615</v>
      </c>
      <c r="G109" s="54">
        <v>-1.6</v>
      </c>
      <c r="H109" s="59">
        <v>0.341380151182638</v>
      </c>
      <c r="I109" s="54">
        <v>0.3</v>
      </c>
      <c r="J109" s="59">
        <v>0</v>
      </c>
      <c r="K109" s="54">
        <v>0.1</v>
      </c>
      <c r="L109" s="59">
        <v>4.73744292237443</v>
      </c>
      <c r="M109" s="54">
        <v>5</v>
      </c>
      <c r="N109" s="147">
        <v>1.01527324092875</v>
      </c>
      <c r="O109" s="148">
        <v>0.8</v>
      </c>
      <c r="P109" s="133">
        <v>0.355344980752147</v>
      </c>
      <c r="Q109" s="54">
        <v>0</v>
      </c>
      <c r="R109" s="59">
        <v>1.56482861400894</v>
      </c>
      <c r="S109" s="54">
        <v>0.7000000000000001</v>
      </c>
      <c r="T109" s="147">
        <v>0.871659041656634</v>
      </c>
      <c r="U109" s="148">
        <v>0.6000000000000001</v>
      </c>
    </row>
    <row r="110" spans="1:22" s="14" customFormat="1" ht="16.5" customHeight="1" thickBot="1">
      <c r="A110" s="304" t="s">
        <v>299</v>
      </c>
      <c r="B110" s="305">
        <v>0.53134962805526</v>
      </c>
      <c r="C110" s="53">
        <v>-0.7</v>
      </c>
      <c r="D110" s="306">
        <v>1.84569952011812</v>
      </c>
      <c r="E110" s="53">
        <v>2</v>
      </c>
      <c r="F110" s="306">
        <v>1.48777895855473</v>
      </c>
      <c r="G110" s="53">
        <v>1.9</v>
      </c>
      <c r="H110" s="306">
        <v>1.07850514171056</v>
      </c>
      <c r="I110" s="53">
        <v>2.7</v>
      </c>
      <c r="J110" s="306">
        <v>1.98830409356725</v>
      </c>
      <c r="K110" s="53">
        <v>1.9</v>
      </c>
      <c r="L110" s="306">
        <v>6.12991765782251</v>
      </c>
      <c r="M110" s="53">
        <v>6.3999999999999995</v>
      </c>
      <c r="N110" s="307">
        <v>1.87949477246631</v>
      </c>
      <c r="O110" s="291">
        <v>2.4</v>
      </c>
      <c r="P110" s="305">
        <v>0.169157034113335</v>
      </c>
      <c r="Q110" s="53">
        <v>0</v>
      </c>
      <c r="R110" s="306">
        <v>0.580495356037152</v>
      </c>
      <c r="S110" s="53">
        <v>1</v>
      </c>
      <c r="T110" s="307">
        <v>1.28884652049571</v>
      </c>
      <c r="U110" s="291">
        <v>1.6</v>
      </c>
      <c r="V110" s="1"/>
    </row>
    <row r="111" spans="1:21" s="1" customFormat="1" ht="16.5" customHeight="1" thickBot="1" thickTop="1">
      <c r="A111" s="314" t="s">
        <v>300</v>
      </c>
      <c r="B111" s="315">
        <v>0</v>
      </c>
      <c r="C111" s="149">
        <v>-0.2</v>
      </c>
      <c r="D111" s="316">
        <v>2.69145394006659</v>
      </c>
      <c r="E111" s="149">
        <v>2.4000000000000004</v>
      </c>
      <c r="F111" s="316">
        <v>0.369458128078818</v>
      </c>
      <c r="G111" s="149">
        <v>0.6000000000000001</v>
      </c>
      <c r="H111" s="316">
        <v>1.19932837610938</v>
      </c>
      <c r="I111" s="149">
        <v>1.2</v>
      </c>
      <c r="J111" s="316">
        <v>0.96969696969697</v>
      </c>
      <c r="K111" s="149">
        <v>1.7</v>
      </c>
      <c r="L111" s="316">
        <v>1.95891065456283</v>
      </c>
      <c r="M111" s="149">
        <v>2.5</v>
      </c>
      <c r="N111" s="317">
        <v>1.37147126314104</v>
      </c>
      <c r="O111" s="318">
        <v>1.4</v>
      </c>
      <c r="P111" s="315">
        <v>0.13801756587202</v>
      </c>
      <c r="Q111" s="149">
        <v>0.30000000000000004</v>
      </c>
      <c r="R111" s="316">
        <v>1.16845180136319</v>
      </c>
      <c r="S111" s="149">
        <v>1.5</v>
      </c>
      <c r="T111" s="317">
        <v>1.0204766700235</v>
      </c>
      <c r="U111" s="318">
        <v>1.1</v>
      </c>
    </row>
    <row r="112" spans="1:21" s="1" customFormat="1" ht="16.5" customHeight="1" thickTop="1">
      <c r="A112" s="319" t="s">
        <v>301</v>
      </c>
      <c r="B112" s="320">
        <v>0.347912524850895</v>
      </c>
      <c r="C112" s="321">
        <v>-0.39999999999999997</v>
      </c>
      <c r="D112" s="322">
        <v>1.72413793103448</v>
      </c>
      <c r="E112" s="321">
        <v>-0.40000000000000013</v>
      </c>
      <c r="F112" s="322">
        <v>2.81214848143982</v>
      </c>
      <c r="G112" s="321">
        <v>2.6999999999999997</v>
      </c>
      <c r="H112" s="322">
        <v>0.835972134262191</v>
      </c>
      <c r="I112" s="321">
        <v>1</v>
      </c>
      <c r="J112" s="322">
        <v>0.0886524822695035</v>
      </c>
      <c r="K112" s="321">
        <v>-0.7000000000000001</v>
      </c>
      <c r="L112" s="322">
        <v>1.95958358848745</v>
      </c>
      <c r="M112" s="321">
        <v>2.4</v>
      </c>
      <c r="N112" s="323">
        <v>1.17213663764233</v>
      </c>
      <c r="O112" s="324">
        <v>0.7999999999999999</v>
      </c>
      <c r="P112" s="320">
        <v>0.14437590234939</v>
      </c>
      <c r="Q112" s="321">
        <v>0.1</v>
      </c>
      <c r="R112" s="322">
        <v>1.3265306122449</v>
      </c>
      <c r="S112" s="321">
        <v>1.6</v>
      </c>
      <c r="T112" s="323">
        <v>0.913081650570676</v>
      </c>
      <c r="U112" s="324">
        <v>0.7</v>
      </c>
    </row>
    <row r="113" spans="1:21" s="1" customFormat="1" ht="16.5" customHeight="1">
      <c r="A113" s="258" t="s">
        <v>302</v>
      </c>
      <c r="B113" s="133">
        <v>0.893921334922527</v>
      </c>
      <c r="C113" s="54">
        <v>1</v>
      </c>
      <c r="D113" s="59">
        <v>4.11970462495142</v>
      </c>
      <c r="E113" s="54">
        <v>5.1</v>
      </c>
      <c r="F113" s="59">
        <v>1.71052631578947</v>
      </c>
      <c r="G113" s="54">
        <v>2.2</v>
      </c>
      <c r="H113" s="59">
        <v>1.18730312575721</v>
      </c>
      <c r="I113" s="54">
        <v>0.8999999999999999</v>
      </c>
      <c r="J113" s="59">
        <v>0.844390832328106</v>
      </c>
      <c r="K113" s="54">
        <v>0.20000000000000007</v>
      </c>
      <c r="L113" s="59">
        <v>1.11671469740634</v>
      </c>
      <c r="M113" s="54">
        <v>1.1</v>
      </c>
      <c r="N113" s="147">
        <v>1.6004742145821</v>
      </c>
      <c r="O113" s="148">
        <v>1.7000000000000002</v>
      </c>
      <c r="P113" s="133">
        <v>0.375260597637248</v>
      </c>
      <c r="Q113" s="54">
        <v>0.2</v>
      </c>
      <c r="R113" s="59">
        <v>-0.28</v>
      </c>
      <c r="S113" s="54">
        <v>-0.19999999999999998</v>
      </c>
      <c r="T113" s="147">
        <v>1.09166196122718</v>
      </c>
      <c r="U113" s="148">
        <v>1.1</v>
      </c>
    </row>
    <row r="114" spans="1:21" s="1" customFormat="1" ht="16.5" customHeight="1">
      <c r="A114" s="258" t="s">
        <v>303</v>
      </c>
      <c r="B114" s="133">
        <v>2.20820189274448</v>
      </c>
      <c r="C114" s="54">
        <v>0.30000000000000027</v>
      </c>
      <c r="D114" s="59">
        <v>3.93986521513738</v>
      </c>
      <c r="E114" s="54">
        <v>3.6</v>
      </c>
      <c r="F114" s="59">
        <v>6.36363636363636</v>
      </c>
      <c r="G114" s="54">
        <v>4.7</v>
      </c>
      <c r="H114" s="59">
        <v>0.912131346913956</v>
      </c>
      <c r="I114" s="54">
        <v>0.5</v>
      </c>
      <c r="J114" s="59">
        <v>1.314459049545</v>
      </c>
      <c r="K114" s="54">
        <v>-0.5</v>
      </c>
      <c r="L114" s="59">
        <v>2.17973231357553</v>
      </c>
      <c r="M114" s="54">
        <v>2</v>
      </c>
      <c r="N114" s="147">
        <v>2.23192915270464</v>
      </c>
      <c r="O114" s="148">
        <v>1.4000000000000001</v>
      </c>
      <c r="P114" s="133">
        <v>0.65836553599542</v>
      </c>
      <c r="Q114" s="54">
        <v>0.39999999999999997</v>
      </c>
      <c r="R114" s="59">
        <v>0.515796260477112</v>
      </c>
      <c r="S114" s="54">
        <v>-0.19999999999999996</v>
      </c>
      <c r="T114" s="147">
        <v>1.62307376590426</v>
      </c>
      <c r="U114" s="148">
        <v>1</v>
      </c>
    </row>
    <row r="115" spans="1:21" s="1" customFormat="1" ht="16.5" customHeight="1">
      <c r="A115" s="258" t="s">
        <v>304</v>
      </c>
      <c r="B115" s="133">
        <v>2.1379980563654</v>
      </c>
      <c r="C115" s="54">
        <v>-0.3999999999999999</v>
      </c>
      <c r="D115" s="59">
        <v>5.18638573743922</v>
      </c>
      <c r="E115" s="54">
        <v>3</v>
      </c>
      <c r="F115" s="59">
        <v>4.09731113956466</v>
      </c>
      <c r="G115" s="54">
        <v>2.6999999999999997</v>
      </c>
      <c r="H115" s="59">
        <v>0.971322849213691</v>
      </c>
      <c r="I115" s="54">
        <v>0.19999999999999996</v>
      </c>
      <c r="J115" s="59">
        <v>2.21843003412969</v>
      </c>
      <c r="K115" s="54">
        <v>1.9000000000000001</v>
      </c>
      <c r="L115" s="59">
        <v>2.57412838057999</v>
      </c>
      <c r="M115" s="54">
        <v>1.6</v>
      </c>
      <c r="N115" s="147">
        <v>2.52490155200371</v>
      </c>
      <c r="O115" s="148">
        <v>1.2</v>
      </c>
      <c r="P115" s="133">
        <v>0.387856092015514</v>
      </c>
      <c r="Q115" s="54">
        <v>0.10000000000000003</v>
      </c>
      <c r="R115" s="59">
        <v>0.705467372134039</v>
      </c>
      <c r="S115" s="54">
        <v>-0.10000000000000009</v>
      </c>
      <c r="T115" s="147">
        <v>1.75852066715011</v>
      </c>
      <c r="U115" s="148">
        <v>0.8</v>
      </c>
    </row>
    <row r="116" spans="1:21" s="1" customFormat="1" ht="16.5" customHeight="1">
      <c r="A116" s="258" t="s">
        <v>305</v>
      </c>
      <c r="B116" s="133">
        <v>2.25400953619419</v>
      </c>
      <c r="C116" s="54">
        <v>1.1999999999999997</v>
      </c>
      <c r="D116" s="59">
        <v>3.43951985226223</v>
      </c>
      <c r="E116" s="54">
        <v>0.6000000000000001</v>
      </c>
      <c r="F116" s="59">
        <v>1.53677277716795</v>
      </c>
      <c r="G116" s="54">
        <v>-0.7999999999999998</v>
      </c>
      <c r="H116" s="59">
        <v>0.954580446497306</v>
      </c>
      <c r="I116" s="54">
        <v>0.09999999999999998</v>
      </c>
      <c r="J116" s="59">
        <v>2.05415499533147</v>
      </c>
      <c r="K116" s="54">
        <v>1.3</v>
      </c>
      <c r="L116" s="59">
        <v>1.35658914728682</v>
      </c>
      <c r="M116" s="54">
        <v>0.9999999999999999</v>
      </c>
      <c r="N116" s="147">
        <v>1.87239182956293</v>
      </c>
      <c r="O116" s="148">
        <v>0.5999999999999999</v>
      </c>
      <c r="P116" s="133">
        <v>0.637274027831968</v>
      </c>
      <c r="Q116" s="54">
        <v>0.39999999999999997</v>
      </c>
      <c r="R116" s="59">
        <v>0.866377874041986</v>
      </c>
      <c r="S116" s="54">
        <v>-0.29999999999999993</v>
      </c>
      <c r="T116" s="147">
        <v>1.43934675800983</v>
      </c>
      <c r="U116" s="148">
        <v>0.3999999999999999</v>
      </c>
    </row>
    <row r="117" spans="1:21" s="1" customFormat="1" ht="16.5" customHeight="1">
      <c r="A117" s="258" t="s">
        <v>306</v>
      </c>
      <c r="B117" s="133">
        <v>1.98300283286119</v>
      </c>
      <c r="C117" s="54">
        <v>0.7</v>
      </c>
      <c r="D117" s="59">
        <v>2.88888888888889</v>
      </c>
      <c r="E117" s="54">
        <v>1.4</v>
      </c>
      <c r="F117" s="59">
        <v>3.23660714285714</v>
      </c>
      <c r="G117" s="54">
        <v>0.40000000000000036</v>
      </c>
      <c r="H117" s="59">
        <v>1.29440925364913</v>
      </c>
      <c r="I117" s="54">
        <v>0.10000000000000009</v>
      </c>
      <c r="J117" s="59">
        <v>1.21739130434783</v>
      </c>
      <c r="K117" s="54">
        <v>0.29999999999999993</v>
      </c>
      <c r="L117" s="59">
        <v>0.62962962962963</v>
      </c>
      <c r="M117" s="54">
        <v>0.19999999999999996</v>
      </c>
      <c r="N117" s="147">
        <v>1.69242920004513</v>
      </c>
      <c r="O117" s="148">
        <v>0.5</v>
      </c>
      <c r="P117" s="133">
        <v>0.686237133053755</v>
      </c>
      <c r="Q117" s="54">
        <v>0.49999999999999994</v>
      </c>
      <c r="R117" s="59">
        <v>0.746547219111609</v>
      </c>
      <c r="S117" s="54">
        <v>-0.40000000000000013</v>
      </c>
      <c r="T117" s="147">
        <v>1.32277003607555</v>
      </c>
      <c r="U117" s="148">
        <v>0.4</v>
      </c>
    </row>
    <row r="118" spans="1:21" s="1" customFormat="1" ht="16.5" customHeight="1">
      <c r="A118" s="258" t="s">
        <v>307</v>
      </c>
      <c r="B118" s="133">
        <v>1.51300236406619</v>
      </c>
      <c r="C118" s="54">
        <v>0.5</v>
      </c>
      <c r="D118" s="59">
        <v>2.54567235699311</v>
      </c>
      <c r="E118" s="54">
        <v>2.4</v>
      </c>
      <c r="F118" s="59">
        <v>1.62689804772234</v>
      </c>
      <c r="G118" s="54">
        <v>1.2000000000000002</v>
      </c>
      <c r="H118" s="59">
        <v>0.87797619047619</v>
      </c>
      <c r="I118" s="54">
        <v>-1.3000000000000003</v>
      </c>
      <c r="J118" s="59">
        <v>0.691443388072602</v>
      </c>
      <c r="K118" s="54">
        <v>-0.30000000000000004</v>
      </c>
      <c r="L118" s="59">
        <v>1.1446012972148</v>
      </c>
      <c r="M118" s="54">
        <v>-5.4</v>
      </c>
      <c r="N118" s="147">
        <v>1.35711745881237</v>
      </c>
      <c r="O118" s="148">
        <v>-0.8000000000000003</v>
      </c>
      <c r="P118" s="133">
        <v>0.374751141819885</v>
      </c>
      <c r="Q118" s="54">
        <v>-0.6</v>
      </c>
      <c r="R118" s="59">
        <v>1.04858441104509</v>
      </c>
      <c r="S118" s="54">
        <v>-0.8999999999999999</v>
      </c>
      <c r="T118" s="147">
        <v>1.02921411897857</v>
      </c>
      <c r="U118" s="148">
        <v>-0.8</v>
      </c>
    </row>
    <row r="119" spans="1:21" s="1" customFormat="1" ht="16.5" customHeight="1">
      <c r="A119" s="258" t="s">
        <v>308</v>
      </c>
      <c r="B119" s="133">
        <v>1.17275597654488</v>
      </c>
      <c r="C119" s="54">
        <v>0.5</v>
      </c>
      <c r="D119" s="59">
        <v>2.59304453935326</v>
      </c>
      <c r="E119" s="54">
        <v>2.8000000000000003</v>
      </c>
      <c r="F119" s="59">
        <v>2.07852193995381</v>
      </c>
      <c r="G119" s="54">
        <v>2.5</v>
      </c>
      <c r="H119" s="59">
        <v>2.05479452054795</v>
      </c>
      <c r="I119" s="54">
        <v>1.8</v>
      </c>
      <c r="J119" s="59">
        <v>0.479386385426654</v>
      </c>
      <c r="K119" s="54">
        <v>-0.6000000000000001</v>
      </c>
      <c r="L119" s="59">
        <v>-0.185735512630015</v>
      </c>
      <c r="M119" s="54">
        <v>-8.2</v>
      </c>
      <c r="N119" s="147">
        <v>1.55794806839772</v>
      </c>
      <c r="O119" s="148">
        <v>-0.09999999999999987</v>
      </c>
      <c r="P119" s="133">
        <v>0.520962540312578</v>
      </c>
      <c r="Q119" s="54">
        <v>0.5</v>
      </c>
      <c r="R119" s="59">
        <v>0.872323552735924</v>
      </c>
      <c r="S119" s="54">
        <v>-0.29999999999999993</v>
      </c>
      <c r="T119" s="147">
        <v>1.17540001516645</v>
      </c>
      <c r="U119" s="148">
        <v>0.09999999999999987</v>
      </c>
    </row>
    <row r="120" spans="1:21" s="234" customFormat="1" ht="16.5" customHeight="1">
      <c r="A120" s="258" t="s">
        <v>297</v>
      </c>
      <c r="B120" s="133">
        <v>-0.209819555182543</v>
      </c>
      <c r="C120" s="54">
        <v>-1.1</v>
      </c>
      <c r="D120" s="59">
        <v>2.10487444608567</v>
      </c>
      <c r="E120" s="54">
        <v>2.3000000000000003</v>
      </c>
      <c r="F120" s="59">
        <v>1.44230769230769</v>
      </c>
      <c r="G120" s="54">
        <v>1.5999999999999999</v>
      </c>
      <c r="H120" s="59">
        <v>1.35623869801085</v>
      </c>
      <c r="I120" s="54">
        <v>0.9999999999999999</v>
      </c>
      <c r="J120" s="59">
        <v>0.0881057268722467</v>
      </c>
      <c r="K120" s="54">
        <v>1.1</v>
      </c>
      <c r="L120" s="59">
        <v>-0.0641848523748395</v>
      </c>
      <c r="M120" s="54">
        <v>-6.1</v>
      </c>
      <c r="N120" s="147">
        <v>0.949159938904648</v>
      </c>
      <c r="O120" s="148">
        <v>-0.4</v>
      </c>
      <c r="P120" s="133">
        <v>0.783675883483661</v>
      </c>
      <c r="Q120" s="54">
        <v>0.4</v>
      </c>
      <c r="R120" s="59">
        <v>1.53336096145876</v>
      </c>
      <c r="S120" s="54">
        <v>0.30000000000000004</v>
      </c>
      <c r="T120" s="147">
        <v>0.959720808492075</v>
      </c>
      <c r="U120" s="148">
        <v>0</v>
      </c>
    </row>
    <row r="121" spans="1:21" s="1" customFormat="1" ht="16.5" customHeight="1">
      <c r="A121" s="258" t="s">
        <v>298</v>
      </c>
      <c r="B121" s="133">
        <v>0.61381074168798</v>
      </c>
      <c r="C121" s="54">
        <v>0</v>
      </c>
      <c r="D121" s="59">
        <v>0.876144962166468</v>
      </c>
      <c r="E121" s="54">
        <v>0</v>
      </c>
      <c r="F121" s="59">
        <v>1.49732620320856</v>
      </c>
      <c r="G121" s="54">
        <v>3</v>
      </c>
      <c r="H121" s="59">
        <v>0.0336587007741501</v>
      </c>
      <c r="I121" s="54">
        <v>-0.3</v>
      </c>
      <c r="J121" s="59">
        <v>-0.218818380743982</v>
      </c>
      <c r="K121" s="54">
        <v>-0.2</v>
      </c>
      <c r="L121" s="59">
        <v>2.63245584805065</v>
      </c>
      <c r="M121" s="54">
        <v>-2.1</v>
      </c>
      <c r="N121" s="147">
        <v>0.83235024249574</v>
      </c>
      <c r="O121" s="148">
        <v>-0.19999999999999996</v>
      </c>
      <c r="P121" s="133">
        <v>0.626423690205011</v>
      </c>
      <c r="Q121" s="54">
        <v>0.19999999999999996</v>
      </c>
      <c r="R121" s="59">
        <v>1.37142857142857</v>
      </c>
      <c r="S121" s="54">
        <v>-0.20000000000000018</v>
      </c>
      <c r="T121" s="147">
        <v>0.831091660978841</v>
      </c>
      <c r="U121" s="148">
        <v>-0.09999999999999998</v>
      </c>
    </row>
    <row r="122" spans="1:21" s="14" customFormat="1" ht="16.5" customHeight="1" thickBot="1">
      <c r="A122" s="304" t="s">
        <v>299</v>
      </c>
      <c r="B122" s="305">
        <v>1.26441056154704</v>
      </c>
      <c r="C122" s="53">
        <v>0.8</v>
      </c>
      <c r="D122" s="306">
        <v>1.38888888888889</v>
      </c>
      <c r="E122" s="53">
        <v>-0.40000000000000013</v>
      </c>
      <c r="F122" s="306">
        <v>1.2453300124533</v>
      </c>
      <c r="G122" s="53">
        <v>-0.30000000000000004</v>
      </c>
      <c r="H122" s="306">
        <v>0.90369951990963</v>
      </c>
      <c r="I122" s="53">
        <v>-0.20000000000000007</v>
      </c>
      <c r="J122" s="306">
        <v>0.920502092050209</v>
      </c>
      <c r="K122" s="53">
        <v>-1.1</v>
      </c>
      <c r="L122" s="306">
        <v>-0.0639386189258312</v>
      </c>
      <c r="M122" s="53">
        <v>-6.199999999999999</v>
      </c>
      <c r="N122" s="307">
        <v>0.965447154471545</v>
      </c>
      <c r="O122" s="291">
        <v>-0.8999999999999999</v>
      </c>
      <c r="P122" s="305">
        <v>0.497695852534562</v>
      </c>
      <c r="Q122" s="53">
        <v>0.3</v>
      </c>
      <c r="R122" s="306">
        <v>0.249791840133222</v>
      </c>
      <c r="S122" s="53">
        <v>-0.39999999999999997</v>
      </c>
      <c r="T122" s="307">
        <v>0.748663101604278</v>
      </c>
      <c r="U122" s="291">
        <v>-0.6000000000000001</v>
      </c>
    </row>
    <row r="123" spans="1:21" s="1" customFormat="1" ht="16.5" customHeight="1" thickBot="1" thickTop="1">
      <c r="A123" s="314" t="s">
        <v>300</v>
      </c>
      <c r="B123" s="315">
        <f>'地域別表'!N9</f>
        <v>1.51515151515152</v>
      </c>
      <c r="C123" s="149">
        <f>ROUND(B123,1)-ROUND(B111,1)</f>
        <v>1.5</v>
      </c>
      <c r="D123" s="316">
        <f>'地域別表'!N13</f>
        <v>0.583244962884412</v>
      </c>
      <c r="E123" s="149">
        <f>ROUND(D123,1)-ROUND(D111,1)</f>
        <v>-2.1</v>
      </c>
      <c r="F123" s="316">
        <f>'地域別表'!N17</f>
        <v>3.78378378378378</v>
      </c>
      <c r="G123" s="149">
        <f>ROUND(F123,1)-ROUND(F111,1)</f>
        <v>3.4</v>
      </c>
      <c r="H123" s="316">
        <f>'地域別表'!N21</f>
        <v>0.790709167284408</v>
      </c>
      <c r="I123" s="149">
        <f>ROUND(H123,1)-ROUND(H111,1)</f>
        <v>-0.3999999999999999</v>
      </c>
      <c r="J123" s="316">
        <f>'地域別表'!N25</f>
        <v>-0.0886524822695035</v>
      </c>
      <c r="K123" s="149">
        <f>ROUND(J123,1)-ROUND(J111,1)</f>
        <v>-1.1</v>
      </c>
      <c r="L123" s="316">
        <f>'地域別表'!N29</f>
        <v>-0.226372382569327</v>
      </c>
      <c r="M123" s="149">
        <f>ROUND(L123,1)-ROUND(L111,1)</f>
        <v>-2.2</v>
      </c>
      <c r="N123" s="317">
        <f>'地域別表'!N33</f>
        <v>0.839041095890411</v>
      </c>
      <c r="O123" s="318">
        <f>ROUND(N123,1)-ROUND(N111,1)</f>
        <v>-0.5999999999999999</v>
      </c>
      <c r="P123" s="315">
        <f>'地域別表'!N37</f>
        <v>1.2465146793505</v>
      </c>
      <c r="Q123" s="149">
        <f>ROUND(P123,1)-ROUND(P111,1)</f>
        <v>1.0999999999999999</v>
      </c>
      <c r="R123" s="316">
        <f>'地域別表'!N41</f>
        <v>1.24172185430464</v>
      </c>
      <c r="S123" s="149">
        <f>ROUND(R123,1)-ROUND(R111,1)</f>
        <v>0</v>
      </c>
      <c r="T123" s="317">
        <f>'地域別表'!N45</f>
        <v>1.01025107710593</v>
      </c>
      <c r="U123" s="318">
        <f>ROUND(T123,1)-ROUND(T111,1)</f>
        <v>0</v>
      </c>
    </row>
    <row r="124" spans="1:21" s="1" customFormat="1" ht="16.5" customHeight="1" hidden="1">
      <c r="A124" s="308" t="s">
        <v>301</v>
      </c>
      <c r="B124" s="309"/>
      <c r="C124" s="310"/>
      <c r="D124" s="311"/>
      <c r="E124" s="310"/>
      <c r="F124" s="311"/>
      <c r="G124" s="310"/>
      <c r="H124" s="311"/>
      <c r="I124" s="310"/>
      <c r="J124" s="311"/>
      <c r="K124" s="310"/>
      <c r="L124" s="311"/>
      <c r="M124" s="310"/>
      <c r="N124" s="312"/>
      <c r="O124" s="313"/>
      <c r="P124" s="309"/>
      <c r="Q124" s="310"/>
      <c r="R124" s="311"/>
      <c r="S124" s="310"/>
      <c r="T124" s="312"/>
      <c r="U124" s="313"/>
    </row>
    <row r="125" spans="1:21" s="1" customFormat="1" ht="16.5" customHeight="1" hidden="1">
      <c r="A125" s="298" t="s">
        <v>302</v>
      </c>
      <c r="B125" s="299"/>
      <c r="C125" s="300"/>
      <c r="D125" s="301"/>
      <c r="E125" s="300"/>
      <c r="F125" s="301"/>
      <c r="G125" s="300"/>
      <c r="H125" s="301"/>
      <c r="I125" s="300"/>
      <c r="J125" s="301"/>
      <c r="K125" s="300"/>
      <c r="L125" s="301"/>
      <c r="M125" s="300"/>
      <c r="N125" s="302"/>
      <c r="O125" s="303"/>
      <c r="P125" s="299"/>
      <c r="Q125" s="300"/>
      <c r="R125" s="301"/>
      <c r="S125" s="300"/>
      <c r="T125" s="302"/>
      <c r="U125" s="303"/>
    </row>
    <row r="126" spans="1:21" s="1" customFormat="1" ht="16.5" customHeight="1" hidden="1">
      <c r="A126" s="298" t="s">
        <v>303</v>
      </c>
      <c r="B126" s="299"/>
      <c r="C126" s="300"/>
      <c r="D126" s="301"/>
      <c r="E126" s="300"/>
      <c r="F126" s="301"/>
      <c r="G126" s="300"/>
      <c r="H126" s="301"/>
      <c r="I126" s="300"/>
      <c r="J126" s="301"/>
      <c r="K126" s="300"/>
      <c r="L126" s="301"/>
      <c r="M126" s="300"/>
      <c r="N126" s="302"/>
      <c r="O126" s="303"/>
      <c r="P126" s="299"/>
      <c r="Q126" s="300"/>
      <c r="R126" s="301"/>
      <c r="S126" s="300"/>
      <c r="T126" s="302"/>
      <c r="U126" s="303"/>
    </row>
    <row r="127" spans="1:21" s="1" customFormat="1" ht="16.5" customHeight="1" hidden="1">
      <c r="A127" s="298" t="s">
        <v>304</v>
      </c>
      <c r="B127" s="299"/>
      <c r="C127" s="300"/>
      <c r="D127" s="301"/>
      <c r="E127" s="300"/>
      <c r="F127" s="301"/>
      <c r="G127" s="300"/>
      <c r="H127" s="301"/>
      <c r="I127" s="300"/>
      <c r="J127" s="301"/>
      <c r="K127" s="300"/>
      <c r="L127" s="301"/>
      <c r="M127" s="300"/>
      <c r="N127" s="302"/>
      <c r="O127" s="303"/>
      <c r="P127" s="299"/>
      <c r="Q127" s="300"/>
      <c r="R127" s="301"/>
      <c r="S127" s="300"/>
      <c r="T127" s="302"/>
      <c r="U127" s="303"/>
    </row>
    <row r="128" spans="1:21" s="1" customFormat="1" ht="16.5" customHeight="1" hidden="1">
      <c r="A128" s="298" t="s">
        <v>305</v>
      </c>
      <c r="B128" s="299"/>
      <c r="C128" s="300"/>
      <c r="D128" s="301"/>
      <c r="E128" s="300"/>
      <c r="F128" s="301"/>
      <c r="G128" s="300"/>
      <c r="H128" s="301"/>
      <c r="I128" s="300"/>
      <c r="J128" s="301"/>
      <c r="K128" s="300"/>
      <c r="L128" s="301"/>
      <c r="M128" s="300"/>
      <c r="N128" s="302"/>
      <c r="O128" s="303"/>
      <c r="P128" s="299"/>
      <c r="Q128" s="300"/>
      <c r="R128" s="301"/>
      <c r="S128" s="300"/>
      <c r="T128" s="302"/>
      <c r="U128" s="303"/>
    </row>
    <row r="129" spans="1:21" s="1" customFormat="1" ht="16.5" customHeight="1" hidden="1">
      <c r="A129" s="298" t="s">
        <v>306</v>
      </c>
      <c r="B129" s="299"/>
      <c r="C129" s="300"/>
      <c r="D129" s="301"/>
      <c r="E129" s="300"/>
      <c r="F129" s="301"/>
      <c r="G129" s="300"/>
      <c r="H129" s="301"/>
      <c r="I129" s="300"/>
      <c r="J129" s="301"/>
      <c r="K129" s="300"/>
      <c r="L129" s="301"/>
      <c r="M129" s="300"/>
      <c r="N129" s="302"/>
      <c r="O129" s="303"/>
      <c r="P129" s="299"/>
      <c r="Q129" s="300"/>
      <c r="R129" s="301"/>
      <c r="S129" s="300"/>
      <c r="T129" s="302"/>
      <c r="U129" s="303"/>
    </row>
    <row r="130" spans="1:21" s="1" customFormat="1" ht="16.5" customHeight="1" hidden="1">
      <c r="A130" s="298" t="s">
        <v>307</v>
      </c>
      <c r="B130" s="299"/>
      <c r="C130" s="300"/>
      <c r="D130" s="301"/>
      <c r="E130" s="300"/>
      <c r="F130" s="301"/>
      <c r="G130" s="300"/>
      <c r="H130" s="301"/>
      <c r="I130" s="300"/>
      <c r="J130" s="301"/>
      <c r="K130" s="300"/>
      <c r="L130" s="301"/>
      <c r="M130" s="300"/>
      <c r="N130" s="302"/>
      <c r="O130" s="303"/>
      <c r="P130" s="299"/>
      <c r="Q130" s="300"/>
      <c r="R130" s="301"/>
      <c r="S130" s="300"/>
      <c r="T130" s="302"/>
      <c r="U130" s="303"/>
    </row>
    <row r="131" spans="1:21" s="1" customFormat="1" ht="16.5" customHeight="1" hidden="1">
      <c r="A131" s="298" t="s">
        <v>309</v>
      </c>
      <c r="B131" s="299"/>
      <c r="C131" s="300"/>
      <c r="D131" s="301"/>
      <c r="E131" s="300"/>
      <c r="F131" s="301"/>
      <c r="G131" s="300"/>
      <c r="H131" s="301"/>
      <c r="I131" s="300"/>
      <c r="J131" s="301"/>
      <c r="K131" s="300"/>
      <c r="L131" s="301"/>
      <c r="M131" s="300"/>
      <c r="N131" s="302"/>
      <c r="O131" s="303"/>
      <c r="P131" s="299"/>
      <c r="Q131" s="300"/>
      <c r="R131" s="301"/>
      <c r="S131" s="300"/>
      <c r="T131" s="302"/>
      <c r="U131" s="303"/>
    </row>
    <row r="132" spans="1:21" s="234" customFormat="1" ht="16.5" customHeight="1" hidden="1">
      <c r="A132" s="298" t="s">
        <v>297</v>
      </c>
      <c r="B132" s="299"/>
      <c r="C132" s="300"/>
      <c r="D132" s="301"/>
      <c r="E132" s="300"/>
      <c r="F132" s="301"/>
      <c r="G132" s="300"/>
      <c r="H132" s="301"/>
      <c r="I132" s="300"/>
      <c r="J132" s="301"/>
      <c r="K132" s="300"/>
      <c r="L132" s="301"/>
      <c r="M132" s="300"/>
      <c r="N132" s="302"/>
      <c r="O132" s="303"/>
      <c r="P132" s="299"/>
      <c r="Q132" s="300"/>
      <c r="R132" s="301"/>
      <c r="S132" s="300"/>
      <c r="T132" s="302"/>
      <c r="U132" s="303"/>
    </row>
    <row r="133" spans="1:21" s="1" customFormat="1" ht="16.5" customHeight="1" hidden="1">
      <c r="A133" s="298" t="s">
        <v>298</v>
      </c>
      <c r="B133" s="299"/>
      <c r="C133" s="300"/>
      <c r="D133" s="301"/>
      <c r="E133" s="300"/>
      <c r="F133" s="301"/>
      <c r="G133" s="300"/>
      <c r="H133" s="301"/>
      <c r="I133" s="300"/>
      <c r="J133" s="301"/>
      <c r="K133" s="300"/>
      <c r="L133" s="301"/>
      <c r="M133" s="300"/>
      <c r="N133" s="302"/>
      <c r="O133" s="303"/>
      <c r="P133" s="299"/>
      <c r="Q133" s="300"/>
      <c r="R133" s="301"/>
      <c r="S133" s="300"/>
      <c r="T133" s="302"/>
      <c r="U133" s="303"/>
    </row>
    <row r="134" spans="1:21" s="14" customFormat="1" ht="16.5" customHeight="1" hidden="1">
      <c r="A134" s="298" t="s">
        <v>299</v>
      </c>
      <c r="B134" s="299"/>
      <c r="C134" s="300"/>
      <c r="D134" s="301"/>
      <c r="E134" s="300"/>
      <c r="F134" s="301"/>
      <c r="G134" s="300"/>
      <c r="H134" s="301"/>
      <c r="I134" s="300"/>
      <c r="J134" s="301"/>
      <c r="K134" s="300"/>
      <c r="L134" s="301"/>
      <c r="M134" s="300"/>
      <c r="N134" s="302"/>
      <c r="O134" s="303"/>
      <c r="P134" s="299"/>
      <c r="Q134" s="300"/>
      <c r="R134" s="301"/>
      <c r="S134" s="300"/>
      <c r="T134" s="302"/>
      <c r="U134" s="303"/>
    </row>
    <row r="135" spans="1:21" s="1" customFormat="1" ht="16.5" customHeight="1" hidden="1">
      <c r="A135" s="298" t="s">
        <v>300</v>
      </c>
      <c r="B135" s="299"/>
      <c r="C135" s="300"/>
      <c r="D135" s="301"/>
      <c r="E135" s="300"/>
      <c r="F135" s="301"/>
      <c r="G135" s="300"/>
      <c r="H135" s="301"/>
      <c r="I135" s="300"/>
      <c r="J135" s="301"/>
      <c r="K135" s="300"/>
      <c r="L135" s="301"/>
      <c r="M135" s="300"/>
      <c r="N135" s="302"/>
      <c r="O135" s="303"/>
      <c r="P135" s="299"/>
      <c r="Q135" s="300"/>
      <c r="R135" s="301"/>
      <c r="S135" s="300"/>
      <c r="T135" s="302"/>
      <c r="U135" s="303"/>
    </row>
    <row r="136" spans="1:21" s="1" customFormat="1" ht="16.5" customHeight="1" hidden="1">
      <c r="A136" s="298" t="s">
        <v>301</v>
      </c>
      <c r="B136" s="299"/>
      <c r="C136" s="300"/>
      <c r="D136" s="301"/>
      <c r="E136" s="300"/>
      <c r="F136" s="301"/>
      <c r="G136" s="300"/>
      <c r="H136" s="301"/>
      <c r="I136" s="300"/>
      <c r="J136" s="301"/>
      <c r="K136" s="300"/>
      <c r="L136" s="301"/>
      <c r="M136" s="300"/>
      <c r="N136" s="302"/>
      <c r="O136" s="303"/>
      <c r="P136" s="299"/>
      <c r="Q136" s="300"/>
      <c r="R136" s="301"/>
      <c r="S136" s="300"/>
      <c r="T136" s="302"/>
      <c r="U136" s="303"/>
    </row>
    <row r="137" spans="1:21" s="1" customFormat="1" ht="16.5" customHeight="1" hidden="1">
      <c r="A137" s="298" t="s">
        <v>302</v>
      </c>
      <c r="B137" s="299"/>
      <c r="C137" s="300"/>
      <c r="D137" s="301"/>
      <c r="E137" s="300"/>
      <c r="F137" s="301"/>
      <c r="G137" s="300"/>
      <c r="H137" s="301"/>
      <c r="I137" s="300"/>
      <c r="J137" s="301"/>
      <c r="K137" s="300"/>
      <c r="L137" s="301"/>
      <c r="M137" s="300"/>
      <c r="N137" s="302"/>
      <c r="O137" s="303"/>
      <c r="P137" s="299"/>
      <c r="Q137" s="300"/>
      <c r="R137" s="301"/>
      <c r="S137" s="300"/>
      <c r="T137" s="302"/>
      <c r="U137" s="303"/>
    </row>
    <row r="138" spans="1:21" s="1" customFormat="1" ht="16.5" customHeight="1" hidden="1">
      <c r="A138" s="298" t="s">
        <v>303</v>
      </c>
      <c r="B138" s="299"/>
      <c r="C138" s="300"/>
      <c r="D138" s="301"/>
      <c r="E138" s="300"/>
      <c r="F138" s="301"/>
      <c r="G138" s="300"/>
      <c r="H138" s="301"/>
      <c r="I138" s="300"/>
      <c r="J138" s="301"/>
      <c r="K138" s="300"/>
      <c r="L138" s="301"/>
      <c r="M138" s="300"/>
      <c r="N138" s="302"/>
      <c r="O138" s="303"/>
      <c r="P138" s="299"/>
      <c r="Q138" s="300"/>
      <c r="R138" s="301"/>
      <c r="S138" s="300"/>
      <c r="T138" s="302"/>
      <c r="U138" s="303"/>
    </row>
    <row r="139" spans="1:21" s="1" customFormat="1" ht="16.5" customHeight="1" hidden="1">
      <c r="A139" s="298" t="s">
        <v>304</v>
      </c>
      <c r="B139" s="299"/>
      <c r="C139" s="300"/>
      <c r="D139" s="301"/>
      <c r="E139" s="300"/>
      <c r="F139" s="301"/>
      <c r="G139" s="300"/>
      <c r="H139" s="301"/>
      <c r="I139" s="300"/>
      <c r="J139" s="301"/>
      <c r="K139" s="300"/>
      <c r="L139" s="301"/>
      <c r="M139" s="300"/>
      <c r="N139" s="302"/>
      <c r="O139" s="303"/>
      <c r="P139" s="299"/>
      <c r="Q139" s="300"/>
      <c r="R139" s="301"/>
      <c r="S139" s="300"/>
      <c r="T139" s="302"/>
      <c r="U139" s="303"/>
    </row>
    <row r="140" spans="1:21" s="1" customFormat="1" ht="16.5" customHeight="1" hidden="1">
      <c r="A140" s="298" t="s">
        <v>305</v>
      </c>
      <c r="B140" s="299"/>
      <c r="C140" s="300"/>
      <c r="D140" s="301"/>
      <c r="E140" s="300"/>
      <c r="F140" s="301"/>
      <c r="G140" s="300"/>
      <c r="H140" s="301"/>
      <c r="I140" s="300"/>
      <c r="J140" s="301"/>
      <c r="K140" s="300"/>
      <c r="L140" s="301"/>
      <c r="M140" s="300"/>
      <c r="N140" s="302"/>
      <c r="O140" s="303"/>
      <c r="P140" s="299"/>
      <c r="Q140" s="300"/>
      <c r="R140" s="301"/>
      <c r="S140" s="300"/>
      <c r="T140" s="302"/>
      <c r="U140" s="303"/>
    </row>
    <row r="141" spans="1:21" s="1" customFormat="1" ht="16.5" customHeight="1" hidden="1">
      <c r="A141" s="298" t="s">
        <v>306</v>
      </c>
      <c r="B141" s="299"/>
      <c r="C141" s="300"/>
      <c r="D141" s="301"/>
      <c r="E141" s="300"/>
      <c r="F141" s="301"/>
      <c r="G141" s="300"/>
      <c r="H141" s="301"/>
      <c r="I141" s="300"/>
      <c r="J141" s="301"/>
      <c r="K141" s="300"/>
      <c r="L141" s="301"/>
      <c r="M141" s="300"/>
      <c r="N141" s="302"/>
      <c r="O141" s="303"/>
      <c r="P141" s="299"/>
      <c r="Q141" s="300"/>
      <c r="R141" s="301"/>
      <c r="S141" s="300"/>
      <c r="T141" s="302"/>
      <c r="U141" s="303"/>
    </row>
    <row r="142" spans="1:21" s="1" customFormat="1" ht="16.5" customHeight="1" hidden="1">
      <c r="A142" s="298" t="s">
        <v>307</v>
      </c>
      <c r="B142" s="299"/>
      <c r="C142" s="300"/>
      <c r="D142" s="301"/>
      <c r="E142" s="300"/>
      <c r="F142" s="301"/>
      <c r="G142" s="300"/>
      <c r="H142" s="301"/>
      <c r="I142" s="300"/>
      <c r="J142" s="301"/>
      <c r="K142" s="300"/>
      <c r="L142" s="301"/>
      <c r="M142" s="300"/>
      <c r="N142" s="302"/>
      <c r="O142" s="303"/>
      <c r="P142" s="299"/>
      <c r="Q142" s="300"/>
      <c r="R142" s="301"/>
      <c r="S142" s="300"/>
      <c r="T142" s="302"/>
      <c r="U142" s="303"/>
    </row>
    <row r="143" spans="1:21" s="1" customFormat="1" ht="16.5" customHeight="1" hidden="1">
      <c r="A143" s="298" t="s">
        <v>310</v>
      </c>
      <c r="B143" s="299"/>
      <c r="C143" s="300"/>
      <c r="D143" s="301"/>
      <c r="E143" s="300"/>
      <c r="F143" s="301"/>
      <c r="G143" s="300"/>
      <c r="H143" s="301"/>
      <c r="I143" s="300"/>
      <c r="J143" s="301"/>
      <c r="K143" s="300"/>
      <c r="L143" s="301"/>
      <c r="M143" s="300"/>
      <c r="N143" s="302"/>
      <c r="O143" s="303"/>
      <c r="P143" s="299"/>
      <c r="Q143" s="300"/>
      <c r="R143" s="301"/>
      <c r="S143" s="300"/>
      <c r="T143" s="302"/>
      <c r="U143" s="303"/>
    </row>
    <row r="144" spans="1:21" s="234" customFormat="1" ht="16.5" customHeight="1" hidden="1">
      <c r="A144" s="298" t="s">
        <v>297</v>
      </c>
      <c r="B144" s="299"/>
      <c r="C144" s="300"/>
      <c r="D144" s="301"/>
      <c r="E144" s="300"/>
      <c r="F144" s="301"/>
      <c r="G144" s="300"/>
      <c r="H144" s="301"/>
      <c r="I144" s="300"/>
      <c r="J144" s="301"/>
      <c r="K144" s="300"/>
      <c r="L144" s="301"/>
      <c r="M144" s="300"/>
      <c r="N144" s="302"/>
      <c r="O144" s="303"/>
      <c r="P144" s="299"/>
      <c r="Q144" s="300"/>
      <c r="R144" s="301"/>
      <c r="S144" s="300"/>
      <c r="T144" s="302"/>
      <c r="U144" s="303"/>
    </row>
    <row r="145" spans="1:21" s="1" customFormat="1" ht="16.5" customHeight="1" hidden="1">
      <c r="A145" s="298" t="s">
        <v>298</v>
      </c>
      <c r="B145" s="299"/>
      <c r="C145" s="300"/>
      <c r="D145" s="301"/>
      <c r="E145" s="300"/>
      <c r="F145" s="301"/>
      <c r="G145" s="300"/>
      <c r="H145" s="301"/>
      <c r="I145" s="300"/>
      <c r="J145" s="301"/>
      <c r="K145" s="300"/>
      <c r="L145" s="301"/>
      <c r="M145" s="300"/>
      <c r="N145" s="302"/>
      <c r="O145" s="303"/>
      <c r="P145" s="299"/>
      <c r="Q145" s="300"/>
      <c r="R145" s="301"/>
      <c r="S145" s="300"/>
      <c r="T145" s="302"/>
      <c r="U145" s="303"/>
    </row>
    <row r="146" spans="1:21" s="14" customFormat="1" ht="16.5" customHeight="1" hidden="1">
      <c r="A146" s="298" t="s">
        <v>299</v>
      </c>
      <c r="B146" s="299"/>
      <c r="C146" s="300"/>
      <c r="D146" s="301"/>
      <c r="E146" s="300"/>
      <c r="F146" s="301"/>
      <c r="G146" s="300"/>
      <c r="H146" s="301"/>
      <c r="I146" s="300"/>
      <c r="J146" s="301"/>
      <c r="K146" s="300"/>
      <c r="L146" s="301"/>
      <c r="M146" s="300"/>
      <c r="N146" s="302"/>
      <c r="O146" s="303"/>
      <c r="P146" s="299"/>
      <c r="Q146" s="300"/>
      <c r="R146" s="301"/>
      <c r="S146" s="300"/>
      <c r="T146" s="302"/>
      <c r="U146" s="303"/>
    </row>
    <row r="147" spans="1:21" s="1" customFormat="1" ht="16.5" customHeight="1" hidden="1">
      <c r="A147" s="298" t="s">
        <v>300</v>
      </c>
      <c r="B147" s="299"/>
      <c r="C147" s="300"/>
      <c r="D147" s="301"/>
      <c r="E147" s="300"/>
      <c r="F147" s="301"/>
      <c r="G147" s="300"/>
      <c r="H147" s="301"/>
      <c r="I147" s="300"/>
      <c r="J147" s="301"/>
      <c r="K147" s="300"/>
      <c r="L147" s="301"/>
      <c r="M147" s="300"/>
      <c r="N147" s="302"/>
      <c r="O147" s="303"/>
      <c r="P147" s="299"/>
      <c r="Q147" s="300"/>
      <c r="R147" s="301"/>
      <c r="S147" s="300"/>
      <c r="T147" s="302"/>
      <c r="U147" s="303"/>
    </row>
    <row r="148" spans="1:21" s="1" customFormat="1" ht="16.5" customHeight="1" hidden="1">
      <c r="A148" s="298" t="s">
        <v>301</v>
      </c>
      <c r="B148" s="299"/>
      <c r="C148" s="300"/>
      <c r="D148" s="301"/>
      <c r="E148" s="300"/>
      <c r="F148" s="301"/>
      <c r="G148" s="300"/>
      <c r="H148" s="301"/>
      <c r="I148" s="300"/>
      <c r="J148" s="301"/>
      <c r="K148" s="300"/>
      <c r="L148" s="301"/>
      <c r="M148" s="300"/>
      <c r="N148" s="302"/>
      <c r="O148" s="303"/>
      <c r="P148" s="299"/>
      <c r="Q148" s="300"/>
      <c r="R148" s="301"/>
      <c r="S148" s="300"/>
      <c r="T148" s="302"/>
      <c r="U148" s="303"/>
    </row>
    <row r="149" spans="1:21" s="1" customFormat="1" ht="16.5" customHeight="1" hidden="1">
      <c r="A149" s="298" t="s">
        <v>302</v>
      </c>
      <c r="B149" s="299"/>
      <c r="C149" s="300"/>
      <c r="D149" s="301"/>
      <c r="E149" s="300"/>
      <c r="F149" s="301"/>
      <c r="G149" s="300"/>
      <c r="H149" s="301"/>
      <c r="I149" s="300"/>
      <c r="J149" s="301"/>
      <c r="K149" s="300"/>
      <c r="L149" s="301"/>
      <c r="M149" s="300"/>
      <c r="N149" s="302"/>
      <c r="O149" s="303"/>
      <c r="P149" s="299"/>
      <c r="Q149" s="300"/>
      <c r="R149" s="301"/>
      <c r="S149" s="300"/>
      <c r="T149" s="302"/>
      <c r="U149" s="303"/>
    </row>
    <row r="150" spans="1:21" s="1" customFormat="1" ht="16.5" customHeight="1" hidden="1">
      <c r="A150" s="298" t="s">
        <v>303</v>
      </c>
      <c r="B150" s="299"/>
      <c r="C150" s="300"/>
      <c r="D150" s="301"/>
      <c r="E150" s="300"/>
      <c r="F150" s="301"/>
      <c r="G150" s="300"/>
      <c r="H150" s="301"/>
      <c r="I150" s="300"/>
      <c r="J150" s="301"/>
      <c r="K150" s="300"/>
      <c r="L150" s="301"/>
      <c r="M150" s="300"/>
      <c r="N150" s="302"/>
      <c r="O150" s="303"/>
      <c r="P150" s="299"/>
      <c r="Q150" s="300"/>
      <c r="R150" s="301"/>
      <c r="S150" s="300"/>
      <c r="T150" s="302"/>
      <c r="U150" s="303"/>
    </row>
    <row r="151" spans="1:21" s="1" customFormat="1" ht="16.5" customHeight="1" hidden="1">
      <c r="A151" s="298" t="s">
        <v>304</v>
      </c>
      <c r="B151" s="299"/>
      <c r="C151" s="300"/>
      <c r="D151" s="301"/>
      <c r="E151" s="300"/>
      <c r="F151" s="301"/>
      <c r="G151" s="300"/>
      <c r="H151" s="301"/>
      <c r="I151" s="300"/>
      <c r="J151" s="301"/>
      <c r="K151" s="300"/>
      <c r="L151" s="301"/>
      <c r="M151" s="300"/>
      <c r="N151" s="302"/>
      <c r="O151" s="303"/>
      <c r="P151" s="299"/>
      <c r="Q151" s="300"/>
      <c r="R151" s="301"/>
      <c r="S151" s="300"/>
      <c r="T151" s="302"/>
      <c r="U151" s="303"/>
    </row>
    <row r="152" spans="1:21" s="1" customFormat="1" ht="16.5" customHeight="1" hidden="1">
      <c r="A152" s="298" t="s">
        <v>305</v>
      </c>
      <c r="B152" s="299"/>
      <c r="C152" s="300"/>
      <c r="D152" s="301"/>
      <c r="E152" s="300"/>
      <c r="F152" s="301"/>
      <c r="G152" s="300"/>
      <c r="H152" s="301"/>
      <c r="I152" s="300"/>
      <c r="J152" s="301"/>
      <c r="K152" s="300"/>
      <c r="L152" s="301"/>
      <c r="M152" s="300"/>
      <c r="N152" s="302"/>
      <c r="O152" s="303"/>
      <c r="P152" s="299"/>
      <c r="Q152" s="300"/>
      <c r="R152" s="301"/>
      <c r="S152" s="300"/>
      <c r="T152" s="302"/>
      <c r="U152" s="303"/>
    </row>
    <row r="153" spans="1:21" s="1" customFormat="1" ht="16.5" customHeight="1" hidden="1">
      <c r="A153" s="298" t="s">
        <v>306</v>
      </c>
      <c r="B153" s="299"/>
      <c r="C153" s="300"/>
      <c r="D153" s="301"/>
      <c r="E153" s="300"/>
      <c r="F153" s="301"/>
      <c r="G153" s="300"/>
      <c r="H153" s="301"/>
      <c r="I153" s="300"/>
      <c r="J153" s="301"/>
      <c r="K153" s="300"/>
      <c r="L153" s="301"/>
      <c r="M153" s="300"/>
      <c r="N153" s="302"/>
      <c r="O153" s="303"/>
      <c r="P153" s="299"/>
      <c r="Q153" s="300"/>
      <c r="R153" s="301"/>
      <c r="S153" s="300"/>
      <c r="T153" s="302"/>
      <c r="U153" s="303"/>
    </row>
    <row r="154" spans="1:21" s="1" customFormat="1" ht="16.5" customHeight="1" hidden="1">
      <c r="A154" s="298" t="s">
        <v>307</v>
      </c>
      <c r="B154" s="299"/>
      <c r="C154" s="300"/>
      <c r="D154" s="301"/>
      <c r="E154" s="300"/>
      <c r="F154" s="301"/>
      <c r="G154" s="300"/>
      <c r="H154" s="301"/>
      <c r="I154" s="300"/>
      <c r="J154" s="301"/>
      <c r="K154" s="300"/>
      <c r="L154" s="301"/>
      <c r="M154" s="300"/>
      <c r="N154" s="302"/>
      <c r="O154" s="303"/>
      <c r="P154" s="299"/>
      <c r="Q154" s="300"/>
      <c r="R154" s="301"/>
      <c r="S154" s="300"/>
      <c r="T154" s="302"/>
      <c r="U154" s="303"/>
    </row>
    <row r="155" spans="1:21" s="1" customFormat="1" ht="16.5" customHeight="1" hidden="1">
      <c r="A155" s="298" t="s">
        <v>311</v>
      </c>
      <c r="B155" s="299"/>
      <c r="C155" s="300"/>
      <c r="D155" s="301"/>
      <c r="E155" s="300"/>
      <c r="F155" s="301"/>
      <c r="G155" s="300"/>
      <c r="H155" s="301"/>
      <c r="I155" s="300"/>
      <c r="J155" s="301"/>
      <c r="K155" s="300"/>
      <c r="L155" s="301"/>
      <c r="M155" s="300"/>
      <c r="N155" s="302"/>
      <c r="O155" s="303"/>
      <c r="P155" s="299"/>
      <c r="Q155" s="300"/>
      <c r="R155" s="301"/>
      <c r="S155" s="300"/>
      <c r="T155" s="302"/>
      <c r="U155" s="303"/>
    </row>
    <row r="156" spans="1:21" s="234" customFormat="1" ht="16.5" customHeight="1" hidden="1">
      <c r="A156" s="298" t="s">
        <v>297</v>
      </c>
      <c r="B156" s="299"/>
      <c r="C156" s="300"/>
      <c r="D156" s="301"/>
      <c r="E156" s="300"/>
      <c r="F156" s="301"/>
      <c r="G156" s="300"/>
      <c r="H156" s="301"/>
      <c r="I156" s="300"/>
      <c r="J156" s="301"/>
      <c r="K156" s="300"/>
      <c r="L156" s="301"/>
      <c r="M156" s="300"/>
      <c r="N156" s="302"/>
      <c r="O156" s="303"/>
      <c r="P156" s="299"/>
      <c r="Q156" s="300"/>
      <c r="R156" s="301"/>
      <c r="S156" s="300"/>
      <c r="T156" s="302"/>
      <c r="U156" s="303"/>
    </row>
    <row r="157" spans="1:21" s="1" customFormat="1" ht="16.5" customHeight="1" hidden="1">
      <c r="A157" s="298" t="s">
        <v>298</v>
      </c>
      <c r="B157" s="299"/>
      <c r="C157" s="300"/>
      <c r="D157" s="301"/>
      <c r="E157" s="300"/>
      <c r="F157" s="301"/>
      <c r="G157" s="300"/>
      <c r="H157" s="301"/>
      <c r="I157" s="300"/>
      <c r="J157" s="301"/>
      <c r="K157" s="300"/>
      <c r="L157" s="301"/>
      <c r="M157" s="300"/>
      <c r="N157" s="302"/>
      <c r="O157" s="303"/>
      <c r="P157" s="299"/>
      <c r="Q157" s="300"/>
      <c r="R157" s="301"/>
      <c r="S157" s="300"/>
      <c r="T157" s="302"/>
      <c r="U157" s="303"/>
    </row>
    <row r="158" spans="1:21" s="14" customFormat="1" ht="16.5" customHeight="1" hidden="1">
      <c r="A158" s="298" t="s">
        <v>299</v>
      </c>
      <c r="B158" s="299"/>
      <c r="C158" s="300"/>
      <c r="D158" s="301"/>
      <c r="E158" s="300"/>
      <c r="F158" s="301"/>
      <c r="G158" s="300"/>
      <c r="H158" s="301"/>
      <c r="I158" s="300"/>
      <c r="J158" s="301"/>
      <c r="K158" s="300"/>
      <c r="L158" s="301"/>
      <c r="M158" s="300"/>
      <c r="N158" s="302"/>
      <c r="O158" s="303"/>
      <c r="P158" s="299"/>
      <c r="Q158" s="300"/>
      <c r="R158" s="301"/>
      <c r="S158" s="300"/>
      <c r="T158" s="302"/>
      <c r="U158" s="303"/>
    </row>
    <row r="159" spans="1:21" s="1" customFormat="1" ht="16.5" customHeight="1" hidden="1">
      <c r="A159" s="298" t="s">
        <v>300</v>
      </c>
      <c r="B159" s="299"/>
      <c r="C159" s="300"/>
      <c r="D159" s="301"/>
      <c r="E159" s="300"/>
      <c r="F159" s="301"/>
      <c r="G159" s="300"/>
      <c r="H159" s="301"/>
      <c r="I159" s="300"/>
      <c r="J159" s="301"/>
      <c r="K159" s="300"/>
      <c r="L159" s="301"/>
      <c r="M159" s="300"/>
      <c r="N159" s="302"/>
      <c r="O159" s="303"/>
      <c r="P159" s="299"/>
      <c r="Q159" s="300"/>
      <c r="R159" s="301"/>
      <c r="S159" s="300"/>
      <c r="T159" s="302"/>
      <c r="U159" s="303"/>
    </row>
    <row r="160" spans="1:21" s="1" customFormat="1" ht="16.5" customHeight="1" hidden="1">
      <c r="A160" s="298" t="s">
        <v>301</v>
      </c>
      <c r="B160" s="299"/>
      <c r="C160" s="300"/>
      <c r="D160" s="301"/>
      <c r="E160" s="300"/>
      <c r="F160" s="301"/>
      <c r="G160" s="300"/>
      <c r="H160" s="301"/>
      <c r="I160" s="300"/>
      <c r="J160" s="301"/>
      <c r="K160" s="300"/>
      <c r="L160" s="301"/>
      <c r="M160" s="300"/>
      <c r="N160" s="302"/>
      <c r="O160" s="303"/>
      <c r="P160" s="299"/>
      <c r="Q160" s="300"/>
      <c r="R160" s="301"/>
      <c r="S160" s="300"/>
      <c r="T160" s="302"/>
      <c r="U160" s="303"/>
    </row>
    <row r="161" spans="1:21" s="1" customFormat="1" ht="16.5" customHeight="1" hidden="1">
      <c r="A161" s="298" t="s">
        <v>302</v>
      </c>
      <c r="B161" s="299"/>
      <c r="C161" s="300"/>
      <c r="D161" s="301"/>
      <c r="E161" s="300"/>
      <c r="F161" s="301"/>
      <c r="G161" s="300"/>
      <c r="H161" s="301"/>
      <c r="I161" s="300"/>
      <c r="J161" s="301"/>
      <c r="K161" s="300"/>
      <c r="L161" s="301"/>
      <c r="M161" s="300"/>
      <c r="N161" s="302"/>
      <c r="O161" s="303"/>
      <c r="P161" s="299"/>
      <c r="Q161" s="300"/>
      <c r="R161" s="301"/>
      <c r="S161" s="300"/>
      <c r="T161" s="302"/>
      <c r="U161" s="303"/>
    </row>
    <row r="162" spans="1:21" s="1" customFormat="1" ht="16.5" customHeight="1" hidden="1">
      <c r="A162" s="298" t="s">
        <v>303</v>
      </c>
      <c r="B162" s="299"/>
      <c r="C162" s="300"/>
      <c r="D162" s="301"/>
      <c r="E162" s="300"/>
      <c r="F162" s="301"/>
      <c r="G162" s="300"/>
      <c r="H162" s="301"/>
      <c r="I162" s="300"/>
      <c r="J162" s="301"/>
      <c r="K162" s="300"/>
      <c r="L162" s="301"/>
      <c r="M162" s="300"/>
      <c r="N162" s="302"/>
      <c r="O162" s="303"/>
      <c r="P162" s="299"/>
      <c r="Q162" s="300"/>
      <c r="R162" s="301"/>
      <c r="S162" s="300"/>
      <c r="T162" s="302"/>
      <c r="U162" s="303"/>
    </row>
    <row r="163" spans="1:21" s="1" customFormat="1" ht="16.5" customHeight="1" hidden="1">
      <c r="A163" s="298" t="s">
        <v>304</v>
      </c>
      <c r="B163" s="299"/>
      <c r="C163" s="300"/>
      <c r="D163" s="301"/>
      <c r="E163" s="300"/>
      <c r="F163" s="301"/>
      <c r="G163" s="300"/>
      <c r="H163" s="301"/>
      <c r="I163" s="300"/>
      <c r="J163" s="301"/>
      <c r="K163" s="300"/>
      <c r="L163" s="301"/>
      <c r="M163" s="300"/>
      <c r="N163" s="302"/>
      <c r="O163" s="303"/>
      <c r="P163" s="299"/>
      <c r="Q163" s="300"/>
      <c r="R163" s="301"/>
      <c r="S163" s="300"/>
      <c r="T163" s="302"/>
      <c r="U163" s="303"/>
    </row>
    <row r="164" spans="1:21" s="1" customFormat="1" ht="16.5" customHeight="1" hidden="1">
      <c r="A164" s="298" t="s">
        <v>305</v>
      </c>
      <c r="B164" s="299"/>
      <c r="C164" s="300"/>
      <c r="D164" s="301"/>
      <c r="E164" s="300"/>
      <c r="F164" s="301"/>
      <c r="G164" s="300"/>
      <c r="H164" s="301"/>
      <c r="I164" s="300"/>
      <c r="J164" s="301"/>
      <c r="K164" s="300"/>
      <c r="L164" s="301"/>
      <c r="M164" s="300"/>
      <c r="N164" s="302"/>
      <c r="O164" s="303"/>
      <c r="P164" s="299"/>
      <c r="Q164" s="300"/>
      <c r="R164" s="301"/>
      <c r="S164" s="300"/>
      <c r="T164" s="302"/>
      <c r="U164" s="303"/>
    </row>
    <row r="165" spans="1:21" s="1" customFormat="1" ht="16.5" customHeight="1" hidden="1">
      <c r="A165" s="298" t="s">
        <v>306</v>
      </c>
      <c r="B165" s="299"/>
      <c r="C165" s="300"/>
      <c r="D165" s="301"/>
      <c r="E165" s="300"/>
      <c r="F165" s="301"/>
      <c r="G165" s="300"/>
      <c r="H165" s="301"/>
      <c r="I165" s="300"/>
      <c r="J165" s="301"/>
      <c r="K165" s="300"/>
      <c r="L165" s="301"/>
      <c r="M165" s="300"/>
      <c r="N165" s="302"/>
      <c r="O165" s="303"/>
      <c r="P165" s="299"/>
      <c r="Q165" s="300"/>
      <c r="R165" s="301"/>
      <c r="S165" s="300"/>
      <c r="T165" s="302"/>
      <c r="U165" s="303"/>
    </row>
    <row r="166" spans="1:21" s="1" customFormat="1" ht="16.5" customHeight="1" hidden="1">
      <c r="A166" s="298" t="s">
        <v>307</v>
      </c>
      <c r="B166" s="299"/>
      <c r="C166" s="300"/>
      <c r="D166" s="301"/>
      <c r="E166" s="300"/>
      <c r="F166" s="301"/>
      <c r="G166" s="300"/>
      <c r="H166" s="301"/>
      <c r="I166" s="300"/>
      <c r="J166" s="301"/>
      <c r="K166" s="300"/>
      <c r="L166" s="301"/>
      <c r="M166" s="300"/>
      <c r="N166" s="302"/>
      <c r="O166" s="303"/>
      <c r="P166" s="299"/>
      <c r="Q166" s="300"/>
      <c r="R166" s="301"/>
      <c r="S166" s="300"/>
      <c r="T166" s="302"/>
      <c r="U166" s="303"/>
    </row>
    <row r="167" spans="1:21" s="1" customFormat="1" ht="16.5" customHeight="1" hidden="1">
      <c r="A167" s="298" t="s">
        <v>312</v>
      </c>
      <c r="B167" s="299"/>
      <c r="C167" s="300"/>
      <c r="D167" s="301"/>
      <c r="E167" s="300"/>
      <c r="F167" s="301"/>
      <c r="G167" s="300"/>
      <c r="H167" s="301"/>
      <c r="I167" s="300"/>
      <c r="J167" s="301"/>
      <c r="K167" s="300"/>
      <c r="L167" s="301"/>
      <c r="M167" s="300"/>
      <c r="N167" s="302"/>
      <c r="O167" s="303"/>
      <c r="P167" s="299"/>
      <c r="Q167" s="300"/>
      <c r="R167" s="301"/>
      <c r="S167" s="300"/>
      <c r="T167" s="302"/>
      <c r="U167" s="303"/>
    </row>
    <row r="168" spans="1:21" s="234" customFormat="1" ht="16.5" customHeight="1" hidden="1">
      <c r="A168" s="298" t="s">
        <v>297</v>
      </c>
      <c r="B168" s="299"/>
      <c r="C168" s="300"/>
      <c r="D168" s="301"/>
      <c r="E168" s="300"/>
      <c r="F168" s="301"/>
      <c r="G168" s="300"/>
      <c r="H168" s="301"/>
      <c r="I168" s="300"/>
      <c r="J168" s="301"/>
      <c r="K168" s="300"/>
      <c r="L168" s="301"/>
      <c r="M168" s="300"/>
      <c r="N168" s="302"/>
      <c r="O168" s="303"/>
      <c r="P168" s="299"/>
      <c r="Q168" s="300"/>
      <c r="R168" s="301"/>
      <c r="S168" s="300"/>
      <c r="T168" s="302"/>
      <c r="U168" s="303"/>
    </row>
    <row r="169" spans="1:21" s="1" customFormat="1" ht="16.5" customHeight="1" hidden="1">
      <c r="A169" s="298" t="s">
        <v>298</v>
      </c>
      <c r="B169" s="299"/>
      <c r="C169" s="300"/>
      <c r="D169" s="301"/>
      <c r="E169" s="300"/>
      <c r="F169" s="301"/>
      <c r="G169" s="300"/>
      <c r="H169" s="301"/>
      <c r="I169" s="300"/>
      <c r="J169" s="301"/>
      <c r="K169" s="300"/>
      <c r="L169" s="301"/>
      <c r="M169" s="300"/>
      <c r="N169" s="302"/>
      <c r="O169" s="303"/>
      <c r="P169" s="299"/>
      <c r="Q169" s="300"/>
      <c r="R169" s="301"/>
      <c r="S169" s="300"/>
      <c r="T169" s="302"/>
      <c r="U169" s="303"/>
    </row>
    <row r="170" spans="1:21" s="14" customFormat="1" ht="16.5" customHeight="1" hidden="1">
      <c r="A170" s="298" t="s">
        <v>299</v>
      </c>
      <c r="B170" s="299"/>
      <c r="C170" s="300"/>
      <c r="D170" s="301"/>
      <c r="E170" s="300"/>
      <c r="F170" s="301"/>
      <c r="G170" s="300"/>
      <c r="H170" s="301"/>
      <c r="I170" s="300"/>
      <c r="J170" s="301"/>
      <c r="K170" s="300"/>
      <c r="L170" s="301"/>
      <c r="M170" s="300"/>
      <c r="N170" s="302"/>
      <c r="O170" s="303"/>
      <c r="P170" s="299"/>
      <c r="Q170" s="300"/>
      <c r="R170" s="301"/>
      <c r="S170" s="300"/>
      <c r="T170" s="302"/>
      <c r="U170" s="303"/>
    </row>
    <row r="171" spans="1:21" s="1" customFormat="1" ht="16.5" customHeight="1" hidden="1">
      <c r="A171" s="298" t="s">
        <v>300</v>
      </c>
      <c r="B171" s="299"/>
      <c r="C171" s="300"/>
      <c r="D171" s="301"/>
      <c r="E171" s="300"/>
      <c r="F171" s="301"/>
      <c r="G171" s="300"/>
      <c r="H171" s="301"/>
      <c r="I171" s="300"/>
      <c r="J171" s="301"/>
      <c r="K171" s="300"/>
      <c r="L171" s="301"/>
      <c r="M171" s="300"/>
      <c r="N171" s="302"/>
      <c r="O171" s="303"/>
      <c r="P171" s="299"/>
      <c r="Q171" s="300"/>
      <c r="R171" s="301"/>
      <c r="S171" s="300"/>
      <c r="T171" s="302"/>
      <c r="U171" s="303"/>
    </row>
    <row r="172" spans="1:21" s="1" customFormat="1" ht="16.5" customHeight="1" hidden="1">
      <c r="A172" s="298" t="s">
        <v>301</v>
      </c>
      <c r="B172" s="299"/>
      <c r="C172" s="300"/>
      <c r="D172" s="301"/>
      <c r="E172" s="300"/>
      <c r="F172" s="301"/>
      <c r="G172" s="300"/>
      <c r="H172" s="301"/>
      <c r="I172" s="300"/>
      <c r="J172" s="301"/>
      <c r="K172" s="300"/>
      <c r="L172" s="301"/>
      <c r="M172" s="300"/>
      <c r="N172" s="302"/>
      <c r="O172" s="303"/>
      <c r="P172" s="299"/>
      <c r="Q172" s="300"/>
      <c r="R172" s="301"/>
      <c r="S172" s="300"/>
      <c r="T172" s="302"/>
      <c r="U172" s="303"/>
    </row>
    <row r="173" spans="1:21" s="1" customFormat="1" ht="16.5" customHeight="1" hidden="1">
      <c r="A173" s="298" t="s">
        <v>302</v>
      </c>
      <c r="B173" s="299"/>
      <c r="C173" s="300"/>
      <c r="D173" s="301"/>
      <c r="E173" s="300"/>
      <c r="F173" s="301"/>
      <c r="G173" s="300"/>
      <c r="H173" s="301"/>
      <c r="I173" s="300"/>
      <c r="J173" s="301"/>
      <c r="K173" s="300"/>
      <c r="L173" s="301"/>
      <c r="M173" s="300"/>
      <c r="N173" s="302"/>
      <c r="O173" s="303"/>
      <c r="P173" s="299"/>
      <c r="Q173" s="300"/>
      <c r="R173" s="301"/>
      <c r="S173" s="300"/>
      <c r="T173" s="302"/>
      <c r="U173" s="303"/>
    </row>
    <row r="174" spans="1:21" s="1" customFormat="1" ht="16.5" customHeight="1" hidden="1">
      <c r="A174" s="298" t="s">
        <v>303</v>
      </c>
      <c r="B174" s="299"/>
      <c r="C174" s="300"/>
      <c r="D174" s="301"/>
      <c r="E174" s="300"/>
      <c r="F174" s="301"/>
      <c r="G174" s="300"/>
      <c r="H174" s="301"/>
      <c r="I174" s="300"/>
      <c r="J174" s="301"/>
      <c r="K174" s="300"/>
      <c r="L174" s="301"/>
      <c r="M174" s="300"/>
      <c r="N174" s="302"/>
      <c r="O174" s="303"/>
      <c r="P174" s="299"/>
      <c r="Q174" s="300"/>
      <c r="R174" s="301"/>
      <c r="S174" s="300"/>
      <c r="T174" s="302"/>
      <c r="U174" s="303"/>
    </row>
    <row r="175" spans="1:21" s="1" customFormat="1" ht="16.5" customHeight="1" hidden="1">
      <c r="A175" s="298" t="s">
        <v>304</v>
      </c>
      <c r="B175" s="299"/>
      <c r="C175" s="300"/>
      <c r="D175" s="301"/>
      <c r="E175" s="300"/>
      <c r="F175" s="301"/>
      <c r="G175" s="300"/>
      <c r="H175" s="301"/>
      <c r="I175" s="300"/>
      <c r="J175" s="301"/>
      <c r="K175" s="300"/>
      <c r="L175" s="301"/>
      <c r="M175" s="300"/>
      <c r="N175" s="302"/>
      <c r="O175" s="303"/>
      <c r="P175" s="299"/>
      <c r="Q175" s="300"/>
      <c r="R175" s="301"/>
      <c r="S175" s="300"/>
      <c r="T175" s="302"/>
      <c r="U175" s="303"/>
    </row>
    <row r="176" spans="1:21" s="1" customFormat="1" ht="16.5" customHeight="1" hidden="1">
      <c r="A176" s="298" t="s">
        <v>305</v>
      </c>
      <c r="B176" s="299"/>
      <c r="C176" s="300"/>
      <c r="D176" s="301"/>
      <c r="E176" s="300"/>
      <c r="F176" s="301"/>
      <c r="G176" s="300"/>
      <c r="H176" s="301"/>
      <c r="I176" s="300"/>
      <c r="J176" s="301"/>
      <c r="K176" s="300"/>
      <c r="L176" s="301"/>
      <c r="M176" s="300"/>
      <c r="N176" s="302"/>
      <c r="O176" s="303"/>
      <c r="P176" s="299"/>
      <c r="Q176" s="300"/>
      <c r="R176" s="301"/>
      <c r="S176" s="300"/>
      <c r="T176" s="302"/>
      <c r="U176" s="303"/>
    </row>
    <row r="177" spans="1:21" s="1" customFormat="1" ht="16.5" customHeight="1" hidden="1">
      <c r="A177" s="298" t="s">
        <v>306</v>
      </c>
      <c r="B177" s="299"/>
      <c r="C177" s="300"/>
      <c r="D177" s="301"/>
      <c r="E177" s="300"/>
      <c r="F177" s="301"/>
      <c r="G177" s="300"/>
      <c r="H177" s="301"/>
      <c r="I177" s="300"/>
      <c r="J177" s="301"/>
      <c r="K177" s="300"/>
      <c r="L177" s="301"/>
      <c r="M177" s="300"/>
      <c r="N177" s="302"/>
      <c r="O177" s="303"/>
      <c r="P177" s="299"/>
      <c r="Q177" s="300"/>
      <c r="R177" s="301"/>
      <c r="S177" s="300"/>
      <c r="T177" s="302"/>
      <c r="U177" s="303"/>
    </row>
    <row r="178" spans="1:21" s="1" customFormat="1" ht="16.5" customHeight="1" hidden="1">
      <c r="A178" s="298" t="s">
        <v>307</v>
      </c>
      <c r="B178" s="299"/>
      <c r="C178" s="300"/>
      <c r="D178" s="301"/>
      <c r="E178" s="300"/>
      <c r="F178" s="301"/>
      <c r="G178" s="300"/>
      <c r="H178" s="301"/>
      <c r="I178" s="300"/>
      <c r="J178" s="301"/>
      <c r="K178" s="300"/>
      <c r="L178" s="301"/>
      <c r="M178" s="300"/>
      <c r="N178" s="302"/>
      <c r="O178" s="303"/>
      <c r="P178" s="299"/>
      <c r="Q178" s="300"/>
      <c r="R178" s="301"/>
      <c r="S178" s="300"/>
      <c r="T178" s="302"/>
      <c r="U178" s="303"/>
    </row>
    <row r="179" spans="1:21" s="1" customFormat="1" ht="16.5" customHeight="1" hidden="1">
      <c r="A179" s="298" t="s">
        <v>313</v>
      </c>
      <c r="B179" s="299"/>
      <c r="C179" s="300"/>
      <c r="D179" s="301"/>
      <c r="E179" s="300"/>
      <c r="F179" s="301"/>
      <c r="G179" s="300"/>
      <c r="H179" s="301"/>
      <c r="I179" s="300"/>
      <c r="J179" s="301"/>
      <c r="K179" s="300"/>
      <c r="L179" s="301"/>
      <c r="M179" s="300"/>
      <c r="N179" s="302"/>
      <c r="O179" s="303"/>
      <c r="P179" s="299"/>
      <c r="Q179" s="300"/>
      <c r="R179" s="301"/>
      <c r="S179" s="300"/>
      <c r="T179" s="302"/>
      <c r="U179" s="303"/>
    </row>
    <row r="180" spans="1:21" s="234" customFormat="1" ht="16.5" customHeight="1" hidden="1">
      <c r="A180" s="298" t="s">
        <v>297</v>
      </c>
      <c r="B180" s="299"/>
      <c r="C180" s="300"/>
      <c r="D180" s="301"/>
      <c r="E180" s="300"/>
      <c r="F180" s="301"/>
      <c r="G180" s="300"/>
      <c r="H180" s="301"/>
      <c r="I180" s="300"/>
      <c r="J180" s="301"/>
      <c r="K180" s="300"/>
      <c r="L180" s="301"/>
      <c r="M180" s="300"/>
      <c r="N180" s="302"/>
      <c r="O180" s="303"/>
      <c r="P180" s="299"/>
      <c r="Q180" s="300"/>
      <c r="R180" s="301"/>
      <c r="S180" s="300"/>
      <c r="T180" s="302"/>
      <c r="U180" s="303"/>
    </row>
    <row r="181" spans="1:21" s="1" customFormat="1" ht="16.5" customHeight="1" hidden="1">
      <c r="A181" s="298" t="s">
        <v>298</v>
      </c>
      <c r="B181" s="299"/>
      <c r="C181" s="300"/>
      <c r="D181" s="301"/>
      <c r="E181" s="300"/>
      <c r="F181" s="301"/>
      <c r="G181" s="300"/>
      <c r="H181" s="301"/>
      <c r="I181" s="300"/>
      <c r="J181" s="301"/>
      <c r="K181" s="300"/>
      <c r="L181" s="301"/>
      <c r="M181" s="300"/>
      <c r="N181" s="302"/>
      <c r="O181" s="303"/>
      <c r="P181" s="299"/>
      <c r="Q181" s="300"/>
      <c r="R181" s="301"/>
      <c r="S181" s="300"/>
      <c r="T181" s="302"/>
      <c r="U181" s="303"/>
    </row>
    <row r="182" spans="1:21" s="14" customFormat="1" ht="16.5" customHeight="1" hidden="1">
      <c r="A182" s="298" t="s">
        <v>299</v>
      </c>
      <c r="B182" s="299"/>
      <c r="C182" s="300"/>
      <c r="D182" s="301"/>
      <c r="E182" s="300"/>
      <c r="F182" s="301"/>
      <c r="G182" s="300"/>
      <c r="H182" s="301"/>
      <c r="I182" s="300"/>
      <c r="J182" s="301"/>
      <c r="K182" s="300"/>
      <c r="L182" s="301"/>
      <c r="M182" s="300"/>
      <c r="N182" s="302"/>
      <c r="O182" s="303"/>
      <c r="P182" s="299"/>
      <c r="Q182" s="300"/>
      <c r="R182" s="301"/>
      <c r="S182" s="300"/>
      <c r="T182" s="302"/>
      <c r="U182" s="303"/>
    </row>
    <row r="183" spans="1:21" s="1" customFormat="1" ht="16.5" customHeight="1" hidden="1">
      <c r="A183" s="298" t="s">
        <v>300</v>
      </c>
      <c r="B183" s="299"/>
      <c r="C183" s="300"/>
      <c r="D183" s="301"/>
      <c r="E183" s="300"/>
      <c r="F183" s="301"/>
      <c r="G183" s="300"/>
      <c r="H183" s="301"/>
      <c r="I183" s="300"/>
      <c r="J183" s="301"/>
      <c r="K183" s="300"/>
      <c r="L183" s="301"/>
      <c r="M183" s="300"/>
      <c r="N183" s="302"/>
      <c r="O183" s="303"/>
      <c r="P183" s="299"/>
      <c r="Q183" s="300"/>
      <c r="R183" s="301"/>
      <c r="S183" s="300"/>
      <c r="T183" s="302"/>
      <c r="U183" s="303"/>
    </row>
    <row r="184" spans="1:21" s="1" customFormat="1" ht="16.5" customHeight="1" hidden="1">
      <c r="A184" s="298" t="s">
        <v>301</v>
      </c>
      <c r="B184" s="299"/>
      <c r="C184" s="300"/>
      <c r="D184" s="301"/>
      <c r="E184" s="300"/>
      <c r="F184" s="301"/>
      <c r="G184" s="300"/>
      <c r="H184" s="301"/>
      <c r="I184" s="300"/>
      <c r="J184" s="301"/>
      <c r="K184" s="300"/>
      <c r="L184" s="301"/>
      <c r="M184" s="300"/>
      <c r="N184" s="302"/>
      <c r="O184" s="303"/>
      <c r="P184" s="299"/>
      <c r="Q184" s="300"/>
      <c r="R184" s="301"/>
      <c r="S184" s="300"/>
      <c r="T184" s="302"/>
      <c r="U184" s="303"/>
    </row>
    <row r="185" spans="1:21" s="1" customFormat="1" ht="16.5" customHeight="1" hidden="1">
      <c r="A185" s="298" t="s">
        <v>302</v>
      </c>
      <c r="B185" s="299"/>
      <c r="C185" s="300"/>
      <c r="D185" s="301"/>
      <c r="E185" s="300"/>
      <c r="F185" s="301"/>
      <c r="G185" s="300"/>
      <c r="H185" s="301"/>
      <c r="I185" s="300"/>
      <c r="J185" s="301"/>
      <c r="K185" s="300"/>
      <c r="L185" s="301"/>
      <c r="M185" s="300"/>
      <c r="N185" s="302"/>
      <c r="O185" s="303"/>
      <c r="P185" s="299"/>
      <c r="Q185" s="300"/>
      <c r="R185" s="301"/>
      <c r="S185" s="300"/>
      <c r="T185" s="302"/>
      <c r="U185" s="303"/>
    </row>
    <row r="186" spans="1:21" s="1" customFormat="1" ht="16.5" customHeight="1" hidden="1">
      <c r="A186" s="298" t="s">
        <v>303</v>
      </c>
      <c r="B186" s="299"/>
      <c r="C186" s="300"/>
      <c r="D186" s="301"/>
      <c r="E186" s="300"/>
      <c r="F186" s="301"/>
      <c r="G186" s="300"/>
      <c r="H186" s="301"/>
      <c r="I186" s="300"/>
      <c r="J186" s="301"/>
      <c r="K186" s="300"/>
      <c r="L186" s="301"/>
      <c r="M186" s="300"/>
      <c r="N186" s="302"/>
      <c r="O186" s="303"/>
      <c r="P186" s="299"/>
      <c r="Q186" s="300"/>
      <c r="R186" s="301"/>
      <c r="S186" s="300"/>
      <c r="T186" s="302"/>
      <c r="U186" s="303"/>
    </row>
    <row r="187" spans="1:21" s="1" customFormat="1" ht="16.5" customHeight="1" hidden="1">
      <c r="A187" s="298" t="s">
        <v>304</v>
      </c>
      <c r="B187" s="299"/>
      <c r="C187" s="300"/>
      <c r="D187" s="301"/>
      <c r="E187" s="300"/>
      <c r="F187" s="301"/>
      <c r="G187" s="300"/>
      <c r="H187" s="301"/>
      <c r="I187" s="300"/>
      <c r="J187" s="301"/>
      <c r="K187" s="300"/>
      <c r="L187" s="301"/>
      <c r="M187" s="300"/>
      <c r="N187" s="302"/>
      <c r="O187" s="303"/>
      <c r="P187" s="299"/>
      <c r="Q187" s="300"/>
      <c r="R187" s="301"/>
      <c r="S187" s="300"/>
      <c r="T187" s="302"/>
      <c r="U187" s="303"/>
    </row>
    <row r="188" spans="1:21" s="1" customFormat="1" ht="16.5" customHeight="1" hidden="1">
      <c r="A188" s="298" t="s">
        <v>305</v>
      </c>
      <c r="B188" s="299"/>
      <c r="C188" s="300"/>
      <c r="D188" s="301"/>
      <c r="E188" s="300"/>
      <c r="F188" s="301"/>
      <c r="G188" s="300"/>
      <c r="H188" s="301"/>
      <c r="I188" s="300"/>
      <c r="J188" s="301"/>
      <c r="K188" s="300"/>
      <c r="L188" s="301"/>
      <c r="M188" s="300"/>
      <c r="N188" s="302"/>
      <c r="O188" s="303"/>
      <c r="P188" s="299"/>
      <c r="Q188" s="300"/>
      <c r="R188" s="301"/>
      <c r="S188" s="300"/>
      <c r="T188" s="302"/>
      <c r="U188" s="303"/>
    </row>
    <row r="189" spans="1:21" s="1" customFormat="1" ht="16.5" customHeight="1" hidden="1">
      <c r="A189" s="298" t="s">
        <v>306</v>
      </c>
      <c r="B189" s="299"/>
      <c r="C189" s="300"/>
      <c r="D189" s="301"/>
      <c r="E189" s="300"/>
      <c r="F189" s="301"/>
      <c r="G189" s="300"/>
      <c r="H189" s="301"/>
      <c r="I189" s="300"/>
      <c r="J189" s="301"/>
      <c r="K189" s="300"/>
      <c r="L189" s="301"/>
      <c r="M189" s="300"/>
      <c r="N189" s="302"/>
      <c r="O189" s="303"/>
      <c r="P189" s="299"/>
      <c r="Q189" s="300"/>
      <c r="R189" s="301"/>
      <c r="S189" s="300"/>
      <c r="T189" s="302"/>
      <c r="U189" s="303"/>
    </row>
    <row r="190" spans="1:21" s="1" customFormat="1" ht="16.5" customHeight="1" hidden="1">
      <c r="A190" s="298" t="s">
        <v>307</v>
      </c>
      <c r="B190" s="299"/>
      <c r="C190" s="300"/>
      <c r="D190" s="301"/>
      <c r="E190" s="300"/>
      <c r="F190" s="301"/>
      <c r="G190" s="300"/>
      <c r="H190" s="301"/>
      <c r="I190" s="300"/>
      <c r="J190" s="301"/>
      <c r="K190" s="300"/>
      <c r="L190" s="301"/>
      <c r="M190" s="300"/>
      <c r="N190" s="302"/>
      <c r="O190" s="303"/>
      <c r="P190" s="299"/>
      <c r="Q190" s="300"/>
      <c r="R190" s="301"/>
      <c r="S190" s="300"/>
      <c r="T190" s="302"/>
      <c r="U190" s="303"/>
    </row>
    <row r="191" spans="1:21" s="1" customFormat="1" ht="16.5" customHeight="1" hidden="1">
      <c r="A191" s="298" t="s">
        <v>314</v>
      </c>
      <c r="B191" s="299"/>
      <c r="C191" s="300"/>
      <c r="D191" s="301"/>
      <c r="E191" s="300"/>
      <c r="F191" s="301"/>
      <c r="G191" s="300"/>
      <c r="H191" s="301"/>
      <c r="I191" s="300"/>
      <c r="J191" s="301"/>
      <c r="K191" s="300"/>
      <c r="L191" s="301"/>
      <c r="M191" s="300"/>
      <c r="N191" s="302"/>
      <c r="O191" s="303"/>
      <c r="P191" s="299"/>
      <c r="Q191" s="300"/>
      <c r="R191" s="301"/>
      <c r="S191" s="300"/>
      <c r="T191" s="302"/>
      <c r="U191" s="303"/>
    </row>
    <row r="192" spans="1:21" s="234" customFormat="1" ht="16.5" customHeight="1" hidden="1">
      <c r="A192" s="298" t="s">
        <v>297</v>
      </c>
      <c r="B192" s="299"/>
      <c r="C192" s="300"/>
      <c r="D192" s="301"/>
      <c r="E192" s="300"/>
      <c r="F192" s="301"/>
      <c r="G192" s="300"/>
      <c r="H192" s="301"/>
      <c r="I192" s="300"/>
      <c r="J192" s="301"/>
      <c r="K192" s="300"/>
      <c r="L192" s="301"/>
      <c r="M192" s="300"/>
      <c r="N192" s="302"/>
      <c r="O192" s="303"/>
      <c r="P192" s="299"/>
      <c r="Q192" s="300"/>
      <c r="R192" s="301"/>
      <c r="S192" s="300"/>
      <c r="T192" s="302"/>
      <c r="U192" s="303"/>
    </row>
    <row r="193" spans="1:21" s="1" customFormat="1" ht="16.5" customHeight="1" hidden="1">
      <c r="A193" s="298" t="s">
        <v>298</v>
      </c>
      <c r="B193" s="299"/>
      <c r="C193" s="300"/>
      <c r="D193" s="301"/>
      <c r="E193" s="300"/>
      <c r="F193" s="301"/>
      <c r="G193" s="300"/>
      <c r="H193" s="301"/>
      <c r="I193" s="300"/>
      <c r="J193" s="301"/>
      <c r="K193" s="300"/>
      <c r="L193" s="301"/>
      <c r="M193" s="300"/>
      <c r="N193" s="302"/>
      <c r="O193" s="303"/>
      <c r="P193" s="299"/>
      <c r="Q193" s="300"/>
      <c r="R193" s="301"/>
      <c r="S193" s="300"/>
      <c r="T193" s="302"/>
      <c r="U193" s="303"/>
    </row>
    <row r="194" spans="1:21" s="14" customFormat="1" ht="16.5" customHeight="1" hidden="1">
      <c r="A194" s="298" t="s">
        <v>299</v>
      </c>
      <c r="B194" s="299"/>
      <c r="C194" s="300"/>
      <c r="D194" s="301"/>
      <c r="E194" s="300"/>
      <c r="F194" s="301"/>
      <c r="G194" s="300"/>
      <c r="H194" s="301"/>
      <c r="I194" s="300"/>
      <c r="J194" s="301"/>
      <c r="K194" s="300"/>
      <c r="L194" s="301"/>
      <c r="M194" s="300"/>
      <c r="N194" s="302"/>
      <c r="O194" s="303"/>
      <c r="P194" s="299"/>
      <c r="Q194" s="300"/>
      <c r="R194" s="301"/>
      <c r="S194" s="300"/>
      <c r="T194" s="302"/>
      <c r="U194" s="303"/>
    </row>
    <row r="195" spans="1:21" s="1" customFormat="1" ht="16.5" customHeight="1" hidden="1">
      <c r="A195" s="298" t="s">
        <v>300</v>
      </c>
      <c r="B195" s="299"/>
      <c r="C195" s="300"/>
      <c r="D195" s="301"/>
      <c r="E195" s="300"/>
      <c r="F195" s="301"/>
      <c r="G195" s="300"/>
      <c r="H195" s="301"/>
      <c r="I195" s="300"/>
      <c r="J195" s="301"/>
      <c r="K195" s="300"/>
      <c r="L195" s="301"/>
      <c r="M195" s="300"/>
      <c r="N195" s="302"/>
      <c r="O195" s="303"/>
      <c r="P195" s="299"/>
      <c r="Q195" s="300"/>
      <c r="R195" s="301"/>
      <c r="S195" s="300"/>
      <c r="T195" s="302"/>
      <c r="U195" s="303"/>
    </row>
    <row r="196" spans="1:21" s="1" customFormat="1" ht="16.5" customHeight="1" hidden="1">
      <c r="A196" s="298" t="s">
        <v>301</v>
      </c>
      <c r="B196" s="299"/>
      <c r="C196" s="300"/>
      <c r="D196" s="301"/>
      <c r="E196" s="300"/>
      <c r="F196" s="301"/>
      <c r="G196" s="300"/>
      <c r="H196" s="301"/>
      <c r="I196" s="300"/>
      <c r="J196" s="301"/>
      <c r="K196" s="300"/>
      <c r="L196" s="301"/>
      <c r="M196" s="300"/>
      <c r="N196" s="302"/>
      <c r="O196" s="303"/>
      <c r="P196" s="299"/>
      <c r="Q196" s="300"/>
      <c r="R196" s="301"/>
      <c r="S196" s="300"/>
      <c r="T196" s="302"/>
      <c r="U196" s="303"/>
    </row>
    <row r="197" spans="1:21" s="1" customFormat="1" ht="16.5" customHeight="1" hidden="1">
      <c r="A197" s="298" t="s">
        <v>302</v>
      </c>
      <c r="B197" s="299"/>
      <c r="C197" s="300"/>
      <c r="D197" s="301"/>
      <c r="E197" s="300"/>
      <c r="F197" s="301"/>
      <c r="G197" s="300"/>
      <c r="H197" s="301"/>
      <c r="I197" s="300"/>
      <c r="J197" s="301"/>
      <c r="K197" s="300"/>
      <c r="L197" s="301"/>
      <c r="M197" s="300"/>
      <c r="N197" s="302"/>
      <c r="O197" s="303"/>
      <c r="P197" s="299"/>
      <c r="Q197" s="300"/>
      <c r="R197" s="301"/>
      <c r="S197" s="300"/>
      <c r="T197" s="302"/>
      <c r="U197" s="303"/>
    </row>
    <row r="198" spans="1:21" s="1" customFormat="1" ht="16.5" customHeight="1" hidden="1">
      <c r="A198" s="298" t="s">
        <v>303</v>
      </c>
      <c r="B198" s="299"/>
      <c r="C198" s="300"/>
      <c r="D198" s="301"/>
      <c r="E198" s="300"/>
      <c r="F198" s="301"/>
      <c r="G198" s="300"/>
      <c r="H198" s="301"/>
      <c r="I198" s="300"/>
      <c r="J198" s="301"/>
      <c r="K198" s="300"/>
      <c r="L198" s="301"/>
      <c r="M198" s="300"/>
      <c r="N198" s="302"/>
      <c r="O198" s="303"/>
      <c r="P198" s="299"/>
      <c r="Q198" s="300"/>
      <c r="R198" s="301"/>
      <c r="S198" s="300"/>
      <c r="T198" s="302"/>
      <c r="U198" s="303"/>
    </row>
    <row r="199" spans="1:21" s="1" customFormat="1" ht="16.5" customHeight="1" hidden="1">
      <c r="A199" s="298" t="s">
        <v>304</v>
      </c>
      <c r="B199" s="299"/>
      <c r="C199" s="300"/>
      <c r="D199" s="301"/>
      <c r="E199" s="300"/>
      <c r="F199" s="301"/>
      <c r="G199" s="300"/>
      <c r="H199" s="301"/>
      <c r="I199" s="300"/>
      <c r="J199" s="301"/>
      <c r="K199" s="300"/>
      <c r="L199" s="301"/>
      <c r="M199" s="300"/>
      <c r="N199" s="302"/>
      <c r="O199" s="303"/>
      <c r="P199" s="299"/>
      <c r="Q199" s="300"/>
      <c r="R199" s="301"/>
      <c r="S199" s="300"/>
      <c r="T199" s="302"/>
      <c r="U199" s="303"/>
    </row>
    <row r="200" spans="1:21" s="1" customFormat="1" ht="16.5" customHeight="1" hidden="1">
      <c r="A200" s="298" t="s">
        <v>305</v>
      </c>
      <c r="B200" s="299"/>
      <c r="C200" s="300"/>
      <c r="D200" s="301"/>
      <c r="E200" s="300"/>
      <c r="F200" s="301"/>
      <c r="G200" s="300"/>
      <c r="H200" s="301"/>
      <c r="I200" s="300"/>
      <c r="J200" s="301"/>
      <c r="K200" s="300"/>
      <c r="L200" s="301"/>
      <c r="M200" s="300"/>
      <c r="N200" s="302"/>
      <c r="O200" s="303"/>
      <c r="P200" s="299"/>
      <c r="Q200" s="300"/>
      <c r="R200" s="301"/>
      <c r="S200" s="300"/>
      <c r="T200" s="302"/>
      <c r="U200" s="303"/>
    </row>
    <row r="201" spans="1:21" s="1" customFormat="1" ht="16.5" customHeight="1" hidden="1">
      <c r="A201" s="298" t="s">
        <v>306</v>
      </c>
      <c r="B201" s="299"/>
      <c r="C201" s="300"/>
      <c r="D201" s="301"/>
      <c r="E201" s="300"/>
      <c r="F201" s="301"/>
      <c r="G201" s="300"/>
      <c r="H201" s="301"/>
      <c r="I201" s="300"/>
      <c r="J201" s="301"/>
      <c r="K201" s="300"/>
      <c r="L201" s="301"/>
      <c r="M201" s="300"/>
      <c r="N201" s="302"/>
      <c r="O201" s="303"/>
      <c r="P201" s="299"/>
      <c r="Q201" s="300"/>
      <c r="R201" s="301"/>
      <c r="S201" s="300"/>
      <c r="T201" s="302"/>
      <c r="U201" s="303"/>
    </row>
    <row r="202" spans="1:21" s="1" customFormat="1" ht="16.5" customHeight="1" hidden="1">
      <c r="A202" s="298" t="s">
        <v>307</v>
      </c>
      <c r="B202" s="299"/>
      <c r="C202" s="300"/>
      <c r="D202" s="301"/>
      <c r="E202" s="300"/>
      <c r="F202" s="301"/>
      <c r="G202" s="300"/>
      <c r="H202" s="301"/>
      <c r="I202" s="300"/>
      <c r="J202" s="301"/>
      <c r="K202" s="300"/>
      <c r="L202" s="301"/>
      <c r="M202" s="300"/>
      <c r="N202" s="302"/>
      <c r="O202" s="303"/>
      <c r="P202" s="299"/>
      <c r="Q202" s="300"/>
      <c r="R202" s="301"/>
      <c r="S202" s="300"/>
      <c r="T202" s="302"/>
      <c r="U202" s="303"/>
    </row>
    <row r="203" spans="1:21" s="1" customFormat="1" ht="16.5" customHeight="1" hidden="1">
      <c r="A203" s="298" t="s">
        <v>315</v>
      </c>
      <c r="B203" s="299"/>
      <c r="C203" s="300"/>
      <c r="D203" s="301"/>
      <c r="E203" s="300"/>
      <c r="F203" s="301"/>
      <c r="G203" s="300"/>
      <c r="H203" s="301"/>
      <c r="I203" s="300"/>
      <c r="J203" s="301"/>
      <c r="K203" s="300"/>
      <c r="L203" s="301"/>
      <c r="M203" s="300"/>
      <c r="N203" s="302"/>
      <c r="O203" s="303"/>
      <c r="P203" s="299"/>
      <c r="Q203" s="300"/>
      <c r="R203" s="301"/>
      <c r="S203" s="300"/>
      <c r="T203" s="302"/>
      <c r="U203" s="303"/>
    </row>
    <row r="204" spans="1:21" s="234" customFormat="1" ht="16.5" customHeight="1" hidden="1">
      <c r="A204" s="298" t="s">
        <v>297</v>
      </c>
      <c r="B204" s="299"/>
      <c r="C204" s="300"/>
      <c r="D204" s="301"/>
      <c r="E204" s="300"/>
      <c r="F204" s="301"/>
      <c r="G204" s="300"/>
      <c r="H204" s="301"/>
      <c r="I204" s="300"/>
      <c r="J204" s="301"/>
      <c r="K204" s="300"/>
      <c r="L204" s="301"/>
      <c r="M204" s="300"/>
      <c r="N204" s="302"/>
      <c r="O204" s="303"/>
      <c r="P204" s="299"/>
      <c r="Q204" s="300"/>
      <c r="R204" s="301"/>
      <c r="S204" s="300"/>
      <c r="T204" s="302"/>
      <c r="U204" s="303"/>
    </row>
    <row r="205" spans="1:21" s="1" customFormat="1" ht="16.5" customHeight="1" hidden="1">
      <c r="A205" s="298" t="s">
        <v>298</v>
      </c>
      <c r="B205" s="299"/>
      <c r="C205" s="300"/>
      <c r="D205" s="301"/>
      <c r="E205" s="300"/>
      <c r="F205" s="301"/>
      <c r="G205" s="300"/>
      <c r="H205" s="301"/>
      <c r="I205" s="300"/>
      <c r="J205" s="301"/>
      <c r="K205" s="300"/>
      <c r="L205" s="301"/>
      <c r="M205" s="300"/>
      <c r="N205" s="302"/>
      <c r="O205" s="303"/>
      <c r="P205" s="299"/>
      <c r="Q205" s="300"/>
      <c r="R205" s="301"/>
      <c r="S205" s="300"/>
      <c r="T205" s="302"/>
      <c r="U205" s="303"/>
    </row>
    <row r="206" spans="1:21" s="14" customFormat="1" ht="16.5" customHeight="1" hidden="1">
      <c r="A206" s="298" t="s">
        <v>299</v>
      </c>
      <c r="B206" s="299"/>
      <c r="C206" s="300"/>
      <c r="D206" s="301"/>
      <c r="E206" s="300"/>
      <c r="F206" s="301"/>
      <c r="G206" s="300"/>
      <c r="H206" s="301"/>
      <c r="I206" s="300"/>
      <c r="J206" s="301"/>
      <c r="K206" s="300"/>
      <c r="L206" s="301"/>
      <c r="M206" s="300"/>
      <c r="N206" s="302"/>
      <c r="O206" s="303"/>
      <c r="P206" s="299"/>
      <c r="Q206" s="300"/>
      <c r="R206" s="301"/>
      <c r="S206" s="300"/>
      <c r="T206" s="302"/>
      <c r="U206" s="303"/>
    </row>
    <row r="207" spans="1:21" s="1" customFormat="1" ht="16.5" customHeight="1" hidden="1">
      <c r="A207" s="298" t="s">
        <v>300</v>
      </c>
      <c r="B207" s="299"/>
      <c r="C207" s="300"/>
      <c r="D207" s="301"/>
      <c r="E207" s="300"/>
      <c r="F207" s="301"/>
      <c r="G207" s="300"/>
      <c r="H207" s="301"/>
      <c r="I207" s="300"/>
      <c r="J207" s="301"/>
      <c r="K207" s="300"/>
      <c r="L207" s="301"/>
      <c r="M207" s="300"/>
      <c r="N207" s="302"/>
      <c r="O207" s="303"/>
      <c r="P207" s="299"/>
      <c r="Q207" s="300"/>
      <c r="R207" s="301"/>
      <c r="S207" s="300"/>
      <c r="T207" s="302"/>
      <c r="U207" s="303"/>
    </row>
    <row r="208" spans="1:21" s="1" customFormat="1" ht="16.5" customHeight="1" hidden="1">
      <c r="A208" s="298" t="s">
        <v>301</v>
      </c>
      <c r="B208" s="299"/>
      <c r="C208" s="300"/>
      <c r="D208" s="301"/>
      <c r="E208" s="300"/>
      <c r="F208" s="301"/>
      <c r="G208" s="300"/>
      <c r="H208" s="301"/>
      <c r="I208" s="300"/>
      <c r="J208" s="301"/>
      <c r="K208" s="300"/>
      <c r="L208" s="301"/>
      <c r="M208" s="300"/>
      <c r="N208" s="302"/>
      <c r="O208" s="303"/>
      <c r="P208" s="299"/>
      <c r="Q208" s="300"/>
      <c r="R208" s="301"/>
      <c r="S208" s="300"/>
      <c r="T208" s="302"/>
      <c r="U208" s="303"/>
    </row>
    <row r="209" spans="1:21" s="1" customFormat="1" ht="16.5" customHeight="1" hidden="1">
      <c r="A209" s="298" t="s">
        <v>302</v>
      </c>
      <c r="B209" s="299"/>
      <c r="C209" s="300"/>
      <c r="D209" s="301"/>
      <c r="E209" s="300"/>
      <c r="F209" s="301"/>
      <c r="G209" s="300"/>
      <c r="H209" s="301"/>
      <c r="I209" s="300"/>
      <c r="J209" s="301"/>
      <c r="K209" s="300"/>
      <c r="L209" s="301"/>
      <c r="M209" s="300"/>
      <c r="N209" s="302"/>
      <c r="O209" s="303"/>
      <c r="P209" s="299"/>
      <c r="Q209" s="300"/>
      <c r="R209" s="301"/>
      <c r="S209" s="300"/>
      <c r="T209" s="302"/>
      <c r="U209" s="303"/>
    </row>
    <row r="210" spans="1:21" s="1" customFormat="1" ht="16.5" customHeight="1" hidden="1">
      <c r="A210" s="298" t="s">
        <v>303</v>
      </c>
      <c r="B210" s="299"/>
      <c r="C210" s="300"/>
      <c r="D210" s="301"/>
      <c r="E210" s="300"/>
      <c r="F210" s="301"/>
      <c r="G210" s="300"/>
      <c r="H210" s="301"/>
      <c r="I210" s="300"/>
      <c r="J210" s="301"/>
      <c r="K210" s="300"/>
      <c r="L210" s="301"/>
      <c r="M210" s="300"/>
      <c r="N210" s="302"/>
      <c r="O210" s="303"/>
      <c r="P210" s="299"/>
      <c r="Q210" s="300"/>
      <c r="R210" s="301"/>
      <c r="S210" s="300"/>
      <c r="T210" s="302"/>
      <c r="U210" s="303"/>
    </row>
    <row r="211" spans="1:21" s="1" customFormat="1" ht="16.5" customHeight="1" hidden="1">
      <c r="A211" s="298" t="s">
        <v>304</v>
      </c>
      <c r="B211" s="299"/>
      <c r="C211" s="300"/>
      <c r="D211" s="301"/>
      <c r="E211" s="300"/>
      <c r="F211" s="301"/>
      <c r="G211" s="300"/>
      <c r="H211" s="301"/>
      <c r="I211" s="300"/>
      <c r="J211" s="301"/>
      <c r="K211" s="300"/>
      <c r="L211" s="301"/>
      <c r="M211" s="300"/>
      <c r="N211" s="302"/>
      <c r="O211" s="303"/>
      <c r="P211" s="299"/>
      <c r="Q211" s="300"/>
      <c r="R211" s="301"/>
      <c r="S211" s="300"/>
      <c r="T211" s="302"/>
      <c r="U211" s="303"/>
    </row>
    <row r="212" spans="1:21" s="1" customFormat="1" ht="16.5" customHeight="1" hidden="1">
      <c r="A212" s="298" t="s">
        <v>305</v>
      </c>
      <c r="B212" s="299"/>
      <c r="C212" s="300"/>
      <c r="D212" s="301"/>
      <c r="E212" s="300"/>
      <c r="F212" s="301"/>
      <c r="G212" s="300"/>
      <c r="H212" s="301"/>
      <c r="I212" s="300"/>
      <c r="J212" s="301"/>
      <c r="K212" s="300"/>
      <c r="L212" s="301"/>
      <c r="M212" s="300"/>
      <c r="N212" s="302"/>
      <c r="O212" s="303"/>
      <c r="P212" s="299"/>
      <c r="Q212" s="300"/>
      <c r="R212" s="301"/>
      <c r="S212" s="300"/>
      <c r="T212" s="302"/>
      <c r="U212" s="303"/>
    </row>
    <row r="213" spans="1:21" s="1" customFormat="1" ht="16.5" customHeight="1" hidden="1">
      <c r="A213" s="298" t="s">
        <v>306</v>
      </c>
      <c r="B213" s="299"/>
      <c r="C213" s="300"/>
      <c r="D213" s="301"/>
      <c r="E213" s="300"/>
      <c r="F213" s="301"/>
      <c r="G213" s="300"/>
      <c r="H213" s="301"/>
      <c r="I213" s="300"/>
      <c r="J213" s="301"/>
      <c r="K213" s="300"/>
      <c r="L213" s="301"/>
      <c r="M213" s="300"/>
      <c r="N213" s="302"/>
      <c r="O213" s="303"/>
      <c r="P213" s="299"/>
      <c r="Q213" s="300"/>
      <c r="R213" s="301"/>
      <c r="S213" s="300"/>
      <c r="T213" s="302"/>
      <c r="U213" s="303"/>
    </row>
    <row r="214" spans="1:21" s="1" customFormat="1" ht="16.5" customHeight="1" hidden="1">
      <c r="A214" s="298" t="s">
        <v>307</v>
      </c>
      <c r="B214" s="299"/>
      <c r="C214" s="300"/>
      <c r="D214" s="301"/>
      <c r="E214" s="300"/>
      <c r="F214" s="301"/>
      <c r="G214" s="300"/>
      <c r="H214" s="301"/>
      <c r="I214" s="300"/>
      <c r="J214" s="301"/>
      <c r="K214" s="300"/>
      <c r="L214" s="301"/>
      <c r="M214" s="300"/>
      <c r="N214" s="302"/>
      <c r="O214" s="303"/>
      <c r="P214" s="299"/>
      <c r="Q214" s="300"/>
      <c r="R214" s="301"/>
      <c r="S214" s="300"/>
      <c r="T214" s="302"/>
      <c r="U214" s="303"/>
    </row>
    <row r="215" spans="1:21" s="1" customFormat="1" ht="16.5" customHeight="1" hidden="1">
      <c r="A215" s="298" t="s">
        <v>316</v>
      </c>
      <c r="B215" s="299"/>
      <c r="C215" s="300"/>
      <c r="D215" s="301"/>
      <c r="E215" s="300"/>
      <c r="F215" s="301"/>
      <c r="G215" s="300"/>
      <c r="H215" s="301"/>
      <c r="I215" s="300"/>
      <c r="J215" s="301"/>
      <c r="K215" s="300"/>
      <c r="L215" s="301"/>
      <c r="M215" s="300"/>
      <c r="N215" s="302"/>
      <c r="O215" s="303"/>
      <c r="P215" s="299"/>
      <c r="Q215" s="300"/>
      <c r="R215" s="301"/>
      <c r="S215" s="300"/>
      <c r="T215" s="302"/>
      <c r="U215" s="303"/>
    </row>
    <row r="216" spans="1:21" s="234" customFormat="1" ht="16.5" customHeight="1" hidden="1">
      <c r="A216" s="298" t="s">
        <v>297</v>
      </c>
      <c r="B216" s="299"/>
      <c r="C216" s="300"/>
      <c r="D216" s="301"/>
      <c r="E216" s="300"/>
      <c r="F216" s="301"/>
      <c r="G216" s="300"/>
      <c r="H216" s="301"/>
      <c r="I216" s="300"/>
      <c r="J216" s="301"/>
      <c r="K216" s="300"/>
      <c r="L216" s="301"/>
      <c r="M216" s="300"/>
      <c r="N216" s="302"/>
      <c r="O216" s="303"/>
      <c r="P216" s="299"/>
      <c r="Q216" s="300"/>
      <c r="R216" s="301"/>
      <c r="S216" s="300"/>
      <c r="T216" s="302"/>
      <c r="U216" s="303"/>
    </row>
    <row r="217" spans="1:21" s="1" customFormat="1" ht="16.5" customHeight="1" hidden="1">
      <c r="A217" s="298" t="s">
        <v>298</v>
      </c>
      <c r="B217" s="299"/>
      <c r="C217" s="300"/>
      <c r="D217" s="301"/>
      <c r="E217" s="300"/>
      <c r="F217" s="301"/>
      <c r="G217" s="300"/>
      <c r="H217" s="301"/>
      <c r="I217" s="300"/>
      <c r="J217" s="301"/>
      <c r="K217" s="300"/>
      <c r="L217" s="301"/>
      <c r="M217" s="300"/>
      <c r="N217" s="302"/>
      <c r="O217" s="303"/>
      <c r="P217" s="299"/>
      <c r="Q217" s="300"/>
      <c r="R217" s="301"/>
      <c r="S217" s="300"/>
      <c r="T217" s="302"/>
      <c r="U217" s="303"/>
    </row>
    <row r="218" spans="1:21" s="14" customFormat="1" ht="16.5" customHeight="1" hidden="1">
      <c r="A218" s="298" t="s">
        <v>299</v>
      </c>
      <c r="B218" s="299"/>
      <c r="C218" s="300"/>
      <c r="D218" s="301"/>
      <c r="E218" s="300"/>
      <c r="F218" s="301"/>
      <c r="G218" s="300"/>
      <c r="H218" s="301"/>
      <c r="I218" s="300"/>
      <c r="J218" s="301"/>
      <c r="K218" s="300"/>
      <c r="L218" s="301"/>
      <c r="M218" s="300"/>
      <c r="N218" s="302"/>
      <c r="O218" s="303"/>
      <c r="P218" s="299"/>
      <c r="Q218" s="300"/>
      <c r="R218" s="301"/>
      <c r="S218" s="300"/>
      <c r="T218" s="302"/>
      <c r="U218" s="303"/>
    </row>
    <row r="219" spans="1:21" s="1" customFormat="1" ht="16.5" customHeight="1" hidden="1">
      <c r="A219" s="298" t="s">
        <v>300</v>
      </c>
      <c r="B219" s="299"/>
      <c r="C219" s="300"/>
      <c r="D219" s="301"/>
      <c r="E219" s="300"/>
      <c r="F219" s="301"/>
      <c r="G219" s="300"/>
      <c r="H219" s="301"/>
      <c r="I219" s="300"/>
      <c r="J219" s="301"/>
      <c r="K219" s="300"/>
      <c r="L219" s="301"/>
      <c r="M219" s="300"/>
      <c r="N219" s="302"/>
      <c r="O219" s="303"/>
      <c r="P219" s="299"/>
      <c r="Q219" s="300"/>
      <c r="R219" s="301"/>
      <c r="S219" s="300"/>
      <c r="T219" s="302"/>
      <c r="U219" s="303"/>
    </row>
    <row r="220" spans="1:21" s="1" customFormat="1" ht="16.5" customHeight="1" hidden="1">
      <c r="A220" s="298" t="s">
        <v>301</v>
      </c>
      <c r="B220" s="299"/>
      <c r="C220" s="300"/>
      <c r="D220" s="301"/>
      <c r="E220" s="300"/>
      <c r="F220" s="301"/>
      <c r="G220" s="300"/>
      <c r="H220" s="301"/>
      <c r="I220" s="300"/>
      <c r="J220" s="301"/>
      <c r="K220" s="300"/>
      <c r="L220" s="301"/>
      <c r="M220" s="300"/>
      <c r="N220" s="302"/>
      <c r="O220" s="303"/>
      <c r="P220" s="299"/>
      <c r="Q220" s="300"/>
      <c r="R220" s="301"/>
      <c r="S220" s="300"/>
      <c r="T220" s="302"/>
      <c r="U220" s="303"/>
    </row>
    <row r="221" spans="1:21" s="1" customFormat="1" ht="16.5" customHeight="1" hidden="1">
      <c r="A221" s="298" t="s">
        <v>302</v>
      </c>
      <c r="B221" s="299"/>
      <c r="C221" s="300"/>
      <c r="D221" s="301"/>
      <c r="E221" s="300"/>
      <c r="F221" s="301"/>
      <c r="G221" s="300"/>
      <c r="H221" s="301"/>
      <c r="I221" s="300"/>
      <c r="J221" s="301"/>
      <c r="K221" s="300"/>
      <c r="L221" s="301"/>
      <c r="M221" s="300"/>
      <c r="N221" s="302"/>
      <c r="O221" s="303"/>
      <c r="P221" s="299"/>
      <c r="Q221" s="300"/>
      <c r="R221" s="301"/>
      <c r="S221" s="300"/>
      <c r="T221" s="302"/>
      <c r="U221" s="303"/>
    </row>
    <row r="222" spans="1:21" s="1" customFormat="1" ht="16.5" customHeight="1" hidden="1">
      <c r="A222" s="298" t="s">
        <v>303</v>
      </c>
      <c r="B222" s="299"/>
      <c r="C222" s="300"/>
      <c r="D222" s="301"/>
      <c r="E222" s="300"/>
      <c r="F222" s="301"/>
      <c r="G222" s="300"/>
      <c r="H222" s="301"/>
      <c r="I222" s="300"/>
      <c r="J222" s="301"/>
      <c r="K222" s="300"/>
      <c r="L222" s="301"/>
      <c r="M222" s="300"/>
      <c r="N222" s="302"/>
      <c r="O222" s="303"/>
      <c r="P222" s="299"/>
      <c r="Q222" s="300"/>
      <c r="R222" s="301"/>
      <c r="S222" s="300"/>
      <c r="T222" s="302"/>
      <c r="U222" s="303"/>
    </row>
    <row r="223" spans="1:21" s="1" customFormat="1" ht="16.5" customHeight="1" hidden="1">
      <c r="A223" s="298" t="s">
        <v>304</v>
      </c>
      <c r="B223" s="299"/>
      <c r="C223" s="300"/>
      <c r="D223" s="301"/>
      <c r="E223" s="300"/>
      <c r="F223" s="301"/>
      <c r="G223" s="300"/>
      <c r="H223" s="301"/>
      <c r="I223" s="300"/>
      <c r="J223" s="301"/>
      <c r="K223" s="300"/>
      <c r="L223" s="301"/>
      <c r="M223" s="300"/>
      <c r="N223" s="302"/>
      <c r="O223" s="303"/>
      <c r="P223" s="299"/>
      <c r="Q223" s="300"/>
      <c r="R223" s="301"/>
      <c r="S223" s="300"/>
      <c r="T223" s="302"/>
      <c r="U223" s="303"/>
    </row>
    <row r="224" spans="1:21" s="1" customFormat="1" ht="16.5" customHeight="1" hidden="1">
      <c r="A224" s="298" t="s">
        <v>305</v>
      </c>
      <c r="B224" s="299"/>
      <c r="C224" s="300"/>
      <c r="D224" s="301"/>
      <c r="E224" s="300"/>
      <c r="F224" s="301"/>
      <c r="G224" s="300"/>
      <c r="H224" s="301"/>
      <c r="I224" s="300"/>
      <c r="J224" s="301"/>
      <c r="K224" s="300"/>
      <c r="L224" s="301"/>
      <c r="M224" s="300"/>
      <c r="N224" s="302"/>
      <c r="O224" s="303"/>
      <c r="P224" s="299"/>
      <c r="Q224" s="300"/>
      <c r="R224" s="301"/>
      <c r="S224" s="300"/>
      <c r="T224" s="302"/>
      <c r="U224" s="303"/>
    </row>
    <row r="225" spans="1:21" s="1" customFormat="1" ht="16.5" customHeight="1" hidden="1">
      <c r="A225" s="298" t="s">
        <v>306</v>
      </c>
      <c r="B225" s="299"/>
      <c r="C225" s="300"/>
      <c r="D225" s="301"/>
      <c r="E225" s="300"/>
      <c r="F225" s="301"/>
      <c r="G225" s="300"/>
      <c r="H225" s="301"/>
      <c r="I225" s="300"/>
      <c r="J225" s="301"/>
      <c r="K225" s="300"/>
      <c r="L225" s="301"/>
      <c r="M225" s="300"/>
      <c r="N225" s="302"/>
      <c r="O225" s="303"/>
      <c r="P225" s="299"/>
      <c r="Q225" s="300"/>
      <c r="R225" s="301"/>
      <c r="S225" s="300"/>
      <c r="T225" s="302"/>
      <c r="U225" s="303"/>
    </row>
    <row r="226" spans="1:21" s="1" customFormat="1" ht="16.5" customHeight="1" hidden="1">
      <c r="A226" s="298" t="s">
        <v>307</v>
      </c>
      <c r="B226" s="299"/>
      <c r="C226" s="300"/>
      <c r="D226" s="301"/>
      <c r="E226" s="300"/>
      <c r="F226" s="301"/>
      <c r="G226" s="300"/>
      <c r="H226" s="301"/>
      <c r="I226" s="300"/>
      <c r="J226" s="301"/>
      <c r="K226" s="300"/>
      <c r="L226" s="301"/>
      <c r="M226" s="300"/>
      <c r="N226" s="302"/>
      <c r="O226" s="303"/>
      <c r="P226" s="299"/>
      <c r="Q226" s="300"/>
      <c r="R226" s="301"/>
      <c r="S226" s="300"/>
      <c r="T226" s="302"/>
      <c r="U226" s="303"/>
    </row>
    <row r="227" spans="1:21" s="1" customFormat="1" ht="16.5" customHeight="1" hidden="1">
      <c r="A227" s="298" t="s">
        <v>317</v>
      </c>
      <c r="B227" s="299"/>
      <c r="C227" s="300"/>
      <c r="D227" s="301"/>
      <c r="E227" s="300"/>
      <c r="F227" s="301"/>
      <c r="G227" s="300"/>
      <c r="H227" s="301"/>
      <c r="I227" s="300"/>
      <c r="J227" s="301"/>
      <c r="K227" s="300"/>
      <c r="L227" s="301"/>
      <c r="M227" s="300"/>
      <c r="N227" s="302"/>
      <c r="O227" s="303"/>
      <c r="P227" s="299"/>
      <c r="Q227" s="300"/>
      <c r="R227" s="301"/>
      <c r="S227" s="300"/>
      <c r="T227" s="302"/>
      <c r="U227" s="303"/>
    </row>
    <row r="228" spans="1:21" s="234" customFormat="1" ht="16.5" customHeight="1" hidden="1">
      <c r="A228" s="298" t="s">
        <v>297</v>
      </c>
      <c r="B228" s="299"/>
      <c r="C228" s="300"/>
      <c r="D228" s="301"/>
      <c r="E228" s="300"/>
      <c r="F228" s="301"/>
      <c r="G228" s="300"/>
      <c r="H228" s="301"/>
      <c r="I228" s="300"/>
      <c r="J228" s="301"/>
      <c r="K228" s="300"/>
      <c r="L228" s="301"/>
      <c r="M228" s="300"/>
      <c r="N228" s="302"/>
      <c r="O228" s="303"/>
      <c r="P228" s="299"/>
      <c r="Q228" s="300"/>
      <c r="R228" s="301"/>
      <c r="S228" s="300"/>
      <c r="T228" s="302"/>
      <c r="U228" s="303"/>
    </row>
    <row r="229" spans="1:21" s="1" customFormat="1" ht="16.5" customHeight="1" hidden="1">
      <c r="A229" s="298" t="s">
        <v>298</v>
      </c>
      <c r="B229" s="299"/>
      <c r="C229" s="300"/>
      <c r="D229" s="301"/>
      <c r="E229" s="300"/>
      <c r="F229" s="301"/>
      <c r="G229" s="300"/>
      <c r="H229" s="301"/>
      <c r="I229" s="300"/>
      <c r="J229" s="301"/>
      <c r="K229" s="300"/>
      <c r="L229" s="301"/>
      <c r="M229" s="300"/>
      <c r="N229" s="302"/>
      <c r="O229" s="303"/>
      <c r="P229" s="299"/>
      <c r="Q229" s="300"/>
      <c r="R229" s="301"/>
      <c r="S229" s="300"/>
      <c r="T229" s="302"/>
      <c r="U229" s="303"/>
    </row>
    <row r="230" spans="1:21" s="14" customFormat="1" ht="16.5" customHeight="1" hidden="1">
      <c r="A230" s="298" t="s">
        <v>299</v>
      </c>
      <c r="B230" s="299"/>
      <c r="C230" s="300"/>
      <c r="D230" s="301"/>
      <c r="E230" s="300"/>
      <c r="F230" s="301"/>
      <c r="G230" s="300"/>
      <c r="H230" s="301"/>
      <c r="I230" s="300"/>
      <c r="J230" s="301"/>
      <c r="K230" s="300"/>
      <c r="L230" s="301"/>
      <c r="M230" s="300"/>
      <c r="N230" s="302"/>
      <c r="O230" s="303"/>
      <c r="P230" s="299"/>
      <c r="Q230" s="300"/>
      <c r="R230" s="301"/>
      <c r="S230" s="300"/>
      <c r="T230" s="302"/>
      <c r="U230" s="303"/>
    </row>
    <row r="231" spans="1:21" s="1" customFormat="1" ht="16.5" customHeight="1" hidden="1">
      <c r="A231" s="298" t="s">
        <v>300</v>
      </c>
      <c r="B231" s="299"/>
      <c r="C231" s="300"/>
      <c r="D231" s="301"/>
      <c r="E231" s="300"/>
      <c r="F231" s="301"/>
      <c r="G231" s="300"/>
      <c r="H231" s="301"/>
      <c r="I231" s="300"/>
      <c r="J231" s="301"/>
      <c r="K231" s="300"/>
      <c r="L231" s="301"/>
      <c r="M231" s="300"/>
      <c r="N231" s="302"/>
      <c r="O231" s="303"/>
      <c r="P231" s="299"/>
      <c r="Q231" s="300"/>
      <c r="R231" s="301"/>
      <c r="S231" s="300"/>
      <c r="T231" s="302"/>
      <c r="U231" s="303"/>
    </row>
    <row r="232" spans="1:21" s="1" customFormat="1" ht="16.5" customHeight="1" hidden="1">
      <c r="A232" s="298" t="s">
        <v>301</v>
      </c>
      <c r="B232" s="299"/>
      <c r="C232" s="300"/>
      <c r="D232" s="301"/>
      <c r="E232" s="300"/>
      <c r="F232" s="301"/>
      <c r="G232" s="300"/>
      <c r="H232" s="301"/>
      <c r="I232" s="300"/>
      <c r="J232" s="301"/>
      <c r="K232" s="300"/>
      <c r="L232" s="301"/>
      <c r="M232" s="300"/>
      <c r="N232" s="302"/>
      <c r="O232" s="303"/>
      <c r="P232" s="299"/>
      <c r="Q232" s="300"/>
      <c r="R232" s="301"/>
      <c r="S232" s="300"/>
      <c r="T232" s="302"/>
      <c r="U232" s="303"/>
    </row>
    <row r="233" spans="1:21" s="1" customFormat="1" ht="16.5" customHeight="1" hidden="1">
      <c r="A233" s="298" t="s">
        <v>302</v>
      </c>
      <c r="B233" s="299"/>
      <c r="C233" s="300"/>
      <c r="D233" s="301"/>
      <c r="E233" s="300"/>
      <c r="F233" s="301"/>
      <c r="G233" s="300"/>
      <c r="H233" s="301"/>
      <c r="I233" s="300"/>
      <c r="J233" s="301"/>
      <c r="K233" s="300"/>
      <c r="L233" s="301"/>
      <c r="M233" s="300"/>
      <c r="N233" s="302"/>
      <c r="O233" s="303"/>
      <c r="P233" s="299"/>
      <c r="Q233" s="300"/>
      <c r="R233" s="301"/>
      <c r="S233" s="300"/>
      <c r="T233" s="302"/>
      <c r="U233" s="303"/>
    </row>
    <row r="234" spans="1:21" s="1" customFormat="1" ht="16.5" customHeight="1" hidden="1">
      <c r="A234" s="298" t="s">
        <v>303</v>
      </c>
      <c r="B234" s="299"/>
      <c r="C234" s="300"/>
      <c r="D234" s="301"/>
      <c r="E234" s="300"/>
      <c r="F234" s="301"/>
      <c r="G234" s="300"/>
      <c r="H234" s="301"/>
      <c r="I234" s="300"/>
      <c r="J234" s="301"/>
      <c r="K234" s="300"/>
      <c r="L234" s="301"/>
      <c r="M234" s="300"/>
      <c r="N234" s="302"/>
      <c r="O234" s="303"/>
      <c r="P234" s="299"/>
      <c r="Q234" s="300"/>
      <c r="R234" s="301"/>
      <c r="S234" s="300"/>
      <c r="T234" s="302"/>
      <c r="U234" s="303"/>
    </row>
    <row r="235" spans="1:21" s="1" customFormat="1" ht="16.5" customHeight="1" hidden="1">
      <c r="A235" s="298" t="s">
        <v>304</v>
      </c>
      <c r="B235" s="299"/>
      <c r="C235" s="300"/>
      <c r="D235" s="301"/>
      <c r="E235" s="300"/>
      <c r="F235" s="301"/>
      <c r="G235" s="300"/>
      <c r="H235" s="301"/>
      <c r="I235" s="300"/>
      <c r="J235" s="301"/>
      <c r="K235" s="300"/>
      <c r="L235" s="301"/>
      <c r="M235" s="300"/>
      <c r="N235" s="302"/>
      <c r="O235" s="303"/>
      <c r="P235" s="299"/>
      <c r="Q235" s="300"/>
      <c r="R235" s="301"/>
      <c r="S235" s="300"/>
      <c r="T235" s="302"/>
      <c r="U235" s="303"/>
    </row>
    <row r="236" spans="1:21" s="1" customFormat="1" ht="16.5" customHeight="1" hidden="1">
      <c r="A236" s="298" t="s">
        <v>305</v>
      </c>
      <c r="B236" s="299"/>
      <c r="C236" s="300"/>
      <c r="D236" s="301"/>
      <c r="E236" s="300"/>
      <c r="F236" s="301"/>
      <c r="G236" s="300"/>
      <c r="H236" s="301"/>
      <c r="I236" s="300"/>
      <c r="J236" s="301"/>
      <c r="K236" s="300"/>
      <c r="L236" s="301"/>
      <c r="M236" s="300"/>
      <c r="N236" s="302"/>
      <c r="O236" s="303"/>
      <c r="P236" s="299"/>
      <c r="Q236" s="300"/>
      <c r="R236" s="301"/>
      <c r="S236" s="300"/>
      <c r="T236" s="302"/>
      <c r="U236" s="303"/>
    </row>
    <row r="237" spans="1:21" s="1" customFormat="1" ht="16.5" customHeight="1" hidden="1">
      <c r="A237" s="298" t="s">
        <v>306</v>
      </c>
      <c r="B237" s="299"/>
      <c r="C237" s="300"/>
      <c r="D237" s="301"/>
      <c r="E237" s="300"/>
      <c r="F237" s="301"/>
      <c r="G237" s="300"/>
      <c r="H237" s="301"/>
      <c r="I237" s="300"/>
      <c r="J237" s="301"/>
      <c r="K237" s="300"/>
      <c r="L237" s="301"/>
      <c r="M237" s="300"/>
      <c r="N237" s="302"/>
      <c r="O237" s="303"/>
      <c r="P237" s="299"/>
      <c r="Q237" s="300"/>
      <c r="R237" s="301"/>
      <c r="S237" s="300"/>
      <c r="T237" s="302"/>
      <c r="U237" s="303"/>
    </row>
    <row r="238" spans="1:21" s="1" customFormat="1" ht="16.5" customHeight="1" hidden="1">
      <c r="A238" s="298" t="s">
        <v>307</v>
      </c>
      <c r="B238" s="299"/>
      <c r="C238" s="300"/>
      <c r="D238" s="301"/>
      <c r="E238" s="300"/>
      <c r="F238" s="301"/>
      <c r="G238" s="300"/>
      <c r="H238" s="301"/>
      <c r="I238" s="300"/>
      <c r="J238" s="301"/>
      <c r="K238" s="300"/>
      <c r="L238" s="301"/>
      <c r="M238" s="300"/>
      <c r="N238" s="302"/>
      <c r="O238" s="303"/>
      <c r="P238" s="299"/>
      <c r="Q238" s="300"/>
      <c r="R238" s="301"/>
      <c r="S238" s="300"/>
      <c r="T238" s="302"/>
      <c r="U238" s="303"/>
    </row>
    <row r="239" spans="1:21" ht="13.5" hidden="1">
      <c r="A239" s="298"/>
      <c r="B239" s="299"/>
      <c r="C239" s="300"/>
      <c r="D239" s="301"/>
      <c r="E239" s="300"/>
      <c r="F239" s="301"/>
      <c r="G239" s="300"/>
      <c r="H239" s="301"/>
      <c r="I239" s="300"/>
      <c r="J239" s="301"/>
      <c r="K239" s="300"/>
      <c r="L239" s="301"/>
      <c r="M239" s="300"/>
      <c r="N239" s="302"/>
      <c r="O239" s="303"/>
      <c r="P239" s="299"/>
      <c r="Q239" s="300"/>
      <c r="R239" s="301"/>
      <c r="S239" s="300"/>
      <c r="T239" s="302"/>
      <c r="U239" s="303"/>
    </row>
    <row r="240" spans="1:21" ht="13.5" hidden="1">
      <c r="A240" s="298"/>
      <c r="B240" s="299"/>
      <c r="C240" s="300"/>
      <c r="D240" s="301"/>
      <c r="E240" s="300"/>
      <c r="F240" s="301"/>
      <c r="G240" s="300"/>
      <c r="H240" s="301"/>
      <c r="I240" s="300"/>
      <c r="J240" s="301"/>
      <c r="K240" s="300"/>
      <c r="L240" s="301"/>
      <c r="M240" s="300"/>
      <c r="N240" s="302"/>
      <c r="O240" s="303"/>
      <c r="P240" s="299"/>
      <c r="Q240" s="300"/>
      <c r="R240" s="301"/>
      <c r="S240" s="300"/>
      <c r="T240" s="302"/>
      <c r="U240" s="303"/>
    </row>
    <row r="241" spans="1:21" ht="13.5" hidden="1">
      <c r="A241" s="298"/>
      <c r="B241" s="299"/>
      <c r="C241" s="300"/>
      <c r="D241" s="301"/>
      <c r="E241" s="300"/>
      <c r="F241" s="301"/>
      <c r="G241" s="300"/>
      <c r="H241" s="301"/>
      <c r="I241" s="300"/>
      <c r="J241" s="301"/>
      <c r="K241" s="300"/>
      <c r="L241" s="301"/>
      <c r="M241" s="300"/>
      <c r="N241" s="302"/>
      <c r="O241" s="303"/>
      <c r="P241" s="299"/>
      <c r="Q241" s="300"/>
      <c r="R241" s="301"/>
      <c r="S241" s="300"/>
      <c r="T241" s="302"/>
      <c r="U241" s="303"/>
    </row>
    <row r="242" spans="1:21" ht="13.5" hidden="1">
      <c r="A242" s="298"/>
      <c r="B242" s="299"/>
      <c r="C242" s="300"/>
      <c r="D242" s="301"/>
      <c r="E242" s="300"/>
      <c r="F242" s="301"/>
      <c r="G242" s="300"/>
      <c r="H242" s="301"/>
      <c r="I242" s="300"/>
      <c r="J242" s="301"/>
      <c r="K242" s="300"/>
      <c r="L242" s="301"/>
      <c r="M242" s="300"/>
      <c r="N242" s="302"/>
      <c r="O242" s="303"/>
      <c r="P242" s="299"/>
      <c r="Q242" s="300"/>
      <c r="R242" s="301"/>
      <c r="S242" s="300"/>
      <c r="T242" s="302"/>
      <c r="U242" s="303"/>
    </row>
    <row r="243" spans="1:21" ht="13.5" hidden="1">
      <c r="A243" s="298"/>
      <c r="B243" s="299"/>
      <c r="C243" s="300"/>
      <c r="D243" s="301"/>
      <c r="E243" s="300"/>
      <c r="F243" s="301"/>
      <c r="G243" s="300"/>
      <c r="H243" s="301"/>
      <c r="I243" s="300"/>
      <c r="J243" s="301"/>
      <c r="K243" s="300"/>
      <c r="L243" s="301"/>
      <c r="M243" s="300"/>
      <c r="N243" s="302"/>
      <c r="O243" s="303"/>
      <c r="P243" s="299"/>
      <c r="Q243" s="300"/>
      <c r="R243" s="301"/>
      <c r="S243" s="300"/>
      <c r="T243" s="302"/>
      <c r="U243" s="303"/>
    </row>
    <row r="244" spans="1:21" ht="13.5" hidden="1">
      <c r="A244" s="298"/>
      <c r="B244" s="299"/>
      <c r="C244" s="300"/>
      <c r="D244" s="301"/>
      <c r="E244" s="300"/>
      <c r="F244" s="301"/>
      <c r="G244" s="300"/>
      <c r="H244" s="301"/>
      <c r="I244" s="300"/>
      <c r="J244" s="301"/>
      <c r="K244" s="300"/>
      <c r="L244" s="301"/>
      <c r="M244" s="300"/>
      <c r="N244" s="302"/>
      <c r="O244" s="303"/>
      <c r="P244" s="299"/>
      <c r="Q244" s="300"/>
      <c r="R244" s="301"/>
      <c r="S244" s="300"/>
      <c r="T244" s="302"/>
      <c r="U244" s="303"/>
    </row>
    <row r="245" spans="1:21" ht="13.5" hidden="1">
      <c r="A245" s="298"/>
      <c r="B245" s="299"/>
      <c r="C245" s="300"/>
      <c r="D245" s="301"/>
      <c r="E245" s="300"/>
      <c r="F245" s="301"/>
      <c r="G245" s="300"/>
      <c r="H245" s="301"/>
      <c r="I245" s="300"/>
      <c r="J245" s="301"/>
      <c r="K245" s="300"/>
      <c r="L245" s="301"/>
      <c r="M245" s="300"/>
      <c r="N245" s="302"/>
      <c r="O245" s="303"/>
      <c r="P245" s="299"/>
      <c r="Q245" s="300"/>
      <c r="R245" s="301"/>
      <c r="S245" s="300"/>
      <c r="T245" s="302"/>
      <c r="U245" s="303"/>
    </row>
    <row r="246" spans="1:21" ht="13.5" hidden="1">
      <c r="A246" s="298"/>
      <c r="B246" s="299"/>
      <c r="C246" s="300"/>
      <c r="D246" s="301"/>
      <c r="E246" s="300"/>
      <c r="F246" s="301"/>
      <c r="G246" s="300"/>
      <c r="H246" s="301"/>
      <c r="I246" s="300"/>
      <c r="J246" s="301"/>
      <c r="K246" s="300"/>
      <c r="L246" s="301"/>
      <c r="M246" s="300"/>
      <c r="N246" s="302"/>
      <c r="O246" s="303"/>
      <c r="P246" s="299"/>
      <c r="Q246" s="300"/>
      <c r="R246" s="301"/>
      <c r="S246" s="300"/>
      <c r="T246" s="302"/>
      <c r="U246" s="303"/>
    </row>
    <row r="247" spans="1:21" ht="13.5" hidden="1">
      <c r="A247" s="298"/>
      <c r="B247" s="299"/>
      <c r="C247" s="300"/>
      <c r="D247" s="301"/>
      <c r="E247" s="300"/>
      <c r="F247" s="301"/>
      <c r="G247" s="300"/>
      <c r="H247" s="301"/>
      <c r="I247" s="300"/>
      <c r="J247" s="301"/>
      <c r="K247" s="300"/>
      <c r="L247" s="301"/>
      <c r="M247" s="300"/>
      <c r="N247" s="302"/>
      <c r="O247" s="303"/>
      <c r="P247" s="299"/>
      <c r="Q247" s="300"/>
      <c r="R247" s="301"/>
      <c r="S247" s="300"/>
      <c r="T247" s="302"/>
      <c r="U247" s="303"/>
    </row>
    <row r="248" spans="1:21" ht="13.5" hidden="1">
      <c r="A248" s="298"/>
      <c r="B248" s="299"/>
      <c r="C248" s="300"/>
      <c r="D248" s="301"/>
      <c r="E248" s="300"/>
      <c r="F248" s="301"/>
      <c r="G248" s="300"/>
      <c r="H248" s="301"/>
      <c r="I248" s="300"/>
      <c r="J248" s="301"/>
      <c r="K248" s="300"/>
      <c r="L248" s="301"/>
      <c r="M248" s="300"/>
      <c r="N248" s="302"/>
      <c r="O248" s="303"/>
      <c r="P248" s="299"/>
      <c r="Q248" s="300"/>
      <c r="R248" s="301"/>
      <c r="S248" s="300"/>
      <c r="T248" s="302"/>
      <c r="U248" s="303"/>
    </row>
    <row r="249" spans="1:21" ht="13.5" hidden="1">
      <c r="A249" s="298"/>
      <c r="B249" s="299"/>
      <c r="C249" s="300"/>
      <c r="D249" s="301"/>
      <c r="E249" s="300"/>
      <c r="F249" s="301"/>
      <c r="G249" s="300"/>
      <c r="H249" s="301"/>
      <c r="I249" s="300"/>
      <c r="J249" s="301"/>
      <c r="K249" s="300"/>
      <c r="L249" s="301"/>
      <c r="M249" s="300"/>
      <c r="N249" s="302"/>
      <c r="O249" s="303"/>
      <c r="P249" s="299"/>
      <c r="Q249" s="300"/>
      <c r="R249" s="301"/>
      <c r="S249" s="300"/>
      <c r="T249" s="302"/>
      <c r="U249" s="303"/>
    </row>
    <row r="250" spans="1:21" ht="13.5" hidden="1">
      <c r="A250" s="298"/>
      <c r="B250" s="299"/>
      <c r="C250" s="300"/>
      <c r="D250" s="301"/>
      <c r="E250" s="300"/>
      <c r="F250" s="301"/>
      <c r="G250" s="300"/>
      <c r="H250" s="301"/>
      <c r="I250" s="300"/>
      <c r="J250" s="301"/>
      <c r="K250" s="300"/>
      <c r="L250" s="301"/>
      <c r="M250" s="300"/>
      <c r="N250" s="302"/>
      <c r="O250" s="303"/>
      <c r="P250" s="299"/>
      <c r="Q250" s="300"/>
      <c r="R250" s="301"/>
      <c r="S250" s="300"/>
      <c r="T250" s="302"/>
      <c r="U250" s="303"/>
    </row>
    <row r="251" spans="1:21" ht="13.5" hidden="1">
      <c r="A251" s="298"/>
      <c r="B251" s="299"/>
      <c r="C251" s="300"/>
      <c r="D251" s="301"/>
      <c r="E251" s="300"/>
      <c r="F251" s="301"/>
      <c r="G251" s="300"/>
      <c r="H251" s="301"/>
      <c r="I251" s="300"/>
      <c r="J251" s="301"/>
      <c r="K251" s="300"/>
      <c r="L251" s="301"/>
      <c r="M251" s="300"/>
      <c r="N251" s="302"/>
      <c r="O251" s="303"/>
      <c r="P251" s="299"/>
      <c r="Q251" s="300"/>
      <c r="R251" s="301"/>
      <c r="S251" s="300"/>
      <c r="T251" s="302"/>
      <c r="U251" s="303"/>
    </row>
    <row r="252" spans="1:21" ht="13.5" hidden="1">
      <c r="A252" s="298"/>
      <c r="B252" s="299"/>
      <c r="C252" s="300"/>
      <c r="D252" s="301"/>
      <c r="E252" s="300"/>
      <c r="F252" s="301"/>
      <c r="G252" s="300"/>
      <c r="H252" s="301"/>
      <c r="I252" s="300"/>
      <c r="J252" s="301"/>
      <c r="K252" s="300"/>
      <c r="L252" s="301"/>
      <c r="M252" s="300"/>
      <c r="N252" s="302"/>
      <c r="O252" s="303"/>
      <c r="P252" s="299"/>
      <c r="Q252" s="300"/>
      <c r="R252" s="301"/>
      <c r="S252" s="300"/>
      <c r="T252" s="302"/>
      <c r="U252" s="303"/>
    </row>
    <row r="253" spans="1:21" ht="13.5" hidden="1">
      <c r="A253" s="298"/>
      <c r="B253" s="299"/>
      <c r="C253" s="300"/>
      <c r="D253" s="301"/>
      <c r="E253" s="300"/>
      <c r="F253" s="301"/>
      <c r="G253" s="300"/>
      <c r="H253" s="301"/>
      <c r="I253" s="300"/>
      <c r="J253" s="301"/>
      <c r="K253" s="300"/>
      <c r="L253" s="301"/>
      <c r="M253" s="300"/>
      <c r="N253" s="302"/>
      <c r="O253" s="303"/>
      <c r="P253" s="299"/>
      <c r="Q253" s="300"/>
      <c r="R253" s="301"/>
      <c r="S253" s="300"/>
      <c r="T253" s="302"/>
      <c r="U253" s="303"/>
    </row>
    <row r="254" spans="1:21" ht="13.5" hidden="1">
      <c r="A254" s="298"/>
      <c r="B254" s="299"/>
      <c r="C254" s="300"/>
      <c r="D254" s="301"/>
      <c r="E254" s="300"/>
      <c r="F254" s="301"/>
      <c r="G254" s="300"/>
      <c r="H254" s="301"/>
      <c r="I254" s="300"/>
      <c r="J254" s="301"/>
      <c r="K254" s="300"/>
      <c r="L254" s="301"/>
      <c r="M254" s="300"/>
      <c r="N254" s="302"/>
      <c r="O254" s="303"/>
      <c r="P254" s="299"/>
      <c r="Q254" s="300"/>
      <c r="R254" s="301"/>
      <c r="S254" s="300"/>
      <c r="T254" s="302"/>
      <c r="U254" s="303"/>
    </row>
    <row r="255" spans="1:21" ht="13.5" hidden="1">
      <c r="A255" s="298"/>
      <c r="B255" s="299"/>
      <c r="C255" s="300"/>
      <c r="D255" s="301"/>
      <c r="E255" s="300"/>
      <c r="F255" s="301"/>
      <c r="G255" s="300"/>
      <c r="H255" s="301"/>
      <c r="I255" s="300"/>
      <c r="J255" s="301"/>
      <c r="K255" s="300"/>
      <c r="L255" s="301"/>
      <c r="M255" s="300"/>
      <c r="N255" s="302"/>
      <c r="O255" s="303"/>
      <c r="P255" s="299"/>
      <c r="Q255" s="300"/>
      <c r="R255" s="301"/>
      <c r="S255" s="300"/>
      <c r="T255" s="302"/>
      <c r="U255" s="303"/>
    </row>
    <row r="256" spans="1:21" ht="13.5" hidden="1">
      <c r="A256" s="298"/>
      <c r="B256" s="299"/>
      <c r="C256" s="300"/>
      <c r="D256" s="301"/>
      <c r="E256" s="300"/>
      <c r="F256" s="301"/>
      <c r="G256" s="300"/>
      <c r="H256" s="301"/>
      <c r="I256" s="300"/>
      <c r="J256" s="301"/>
      <c r="K256" s="300"/>
      <c r="L256" s="301"/>
      <c r="M256" s="300"/>
      <c r="N256" s="302"/>
      <c r="O256" s="303"/>
      <c r="P256" s="299"/>
      <c r="Q256" s="300"/>
      <c r="R256" s="301"/>
      <c r="S256" s="300"/>
      <c r="T256" s="302"/>
      <c r="U256" s="303"/>
    </row>
    <row r="257" spans="1:21" ht="13.5" hidden="1">
      <c r="A257" s="298"/>
      <c r="B257" s="299"/>
      <c r="C257" s="300"/>
      <c r="D257" s="301"/>
      <c r="E257" s="300"/>
      <c r="F257" s="301"/>
      <c r="G257" s="300"/>
      <c r="H257" s="301"/>
      <c r="I257" s="300"/>
      <c r="J257" s="301"/>
      <c r="K257" s="300"/>
      <c r="L257" s="301"/>
      <c r="M257" s="300"/>
      <c r="N257" s="302"/>
      <c r="O257" s="303"/>
      <c r="P257" s="299"/>
      <c r="Q257" s="300"/>
      <c r="R257" s="301"/>
      <c r="S257" s="300"/>
      <c r="T257" s="302"/>
      <c r="U257" s="303"/>
    </row>
    <row r="258" spans="1:21" ht="13.5" hidden="1">
      <c r="A258" s="298"/>
      <c r="B258" s="299"/>
      <c r="C258" s="300"/>
      <c r="D258" s="301"/>
      <c r="E258" s="300"/>
      <c r="F258" s="301"/>
      <c r="G258" s="300"/>
      <c r="H258" s="301"/>
      <c r="I258" s="300"/>
      <c r="J258" s="301"/>
      <c r="K258" s="300"/>
      <c r="L258" s="301"/>
      <c r="M258" s="300"/>
      <c r="N258" s="302"/>
      <c r="O258" s="303"/>
      <c r="P258" s="299"/>
      <c r="Q258" s="300"/>
      <c r="R258" s="301"/>
      <c r="S258" s="300"/>
      <c r="T258" s="302"/>
      <c r="U258" s="303"/>
    </row>
    <row r="259" spans="1:21" ht="13.5" hidden="1">
      <c r="A259" s="298"/>
      <c r="B259" s="299"/>
      <c r="C259" s="300"/>
      <c r="D259" s="301"/>
      <c r="E259" s="300"/>
      <c r="F259" s="301"/>
      <c r="G259" s="300"/>
      <c r="H259" s="301"/>
      <c r="I259" s="300"/>
      <c r="J259" s="301"/>
      <c r="K259" s="300"/>
      <c r="L259" s="301"/>
      <c r="M259" s="300"/>
      <c r="N259" s="302"/>
      <c r="O259" s="303"/>
      <c r="P259" s="299"/>
      <c r="Q259" s="300"/>
      <c r="R259" s="301"/>
      <c r="S259" s="300"/>
      <c r="T259" s="302"/>
      <c r="U259" s="303"/>
    </row>
    <row r="260" spans="1:21" ht="13.5" hidden="1">
      <c r="A260" s="298"/>
      <c r="B260" s="299"/>
      <c r="C260" s="300"/>
      <c r="D260" s="301"/>
      <c r="E260" s="300"/>
      <c r="F260" s="301"/>
      <c r="G260" s="300"/>
      <c r="H260" s="301"/>
      <c r="I260" s="300"/>
      <c r="J260" s="301"/>
      <c r="K260" s="300"/>
      <c r="L260" s="301"/>
      <c r="M260" s="300"/>
      <c r="N260" s="302"/>
      <c r="O260" s="303"/>
      <c r="P260" s="299"/>
      <c r="Q260" s="300"/>
      <c r="R260" s="301"/>
      <c r="S260" s="300"/>
      <c r="T260" s="302"/>
      <c r="U260" s="303"/>
    </row>
    <row r="261" spans="1:21" ht="13.5" hidden="1">
      <c r="A261" s="298"/>
      <c r="B261" s="299"/>
      <c r="C261" s="300"/>
      <c r="D261" s="301"/>
      <c r="E261" s="300"/>
      <c r="F261" s="301"/>
      <c r="G261" s="300"/>
      <c r="H261" s="301"/>
      <c r="I261" s="300"/>
      <c r="J261" s="301"/>
      <c r="K261" s="300"/>
      <c r="L261" s="301"/>
      <c r="M261" s="300"/>
      <c r="N261" s="302"/>
      <c r="O261" s="303"/>
      <c r="P261" s="299"/>
      <c r="Q261" s="300"/>
      <c r="R261" s="301"/>
      <c r="S261" s="300"/>
      <c r="T261" s="302"/>
      <c r="U261" s="303"/>
    </row>
    <row r="262" spans="1:21" ht="13.5" hidden="1">
      <c r="A262" s="298"/>
      <c r="B262" s="299"/>
      <c r="C262" s="300"/>
      <c r="D262" s="301"/>
      <c r="E262" s="300"/>
      <c r="F262" s="301"/>
      <c r="G262" s="300"/>
      <c r="H262" s="301"/>
      <c r="I262" s="300"/>
      <c r="J262" s="301"/>
      <c r="K262" s="300"/>
      <c r="L262" s="301"/>
      <c r="M262" s="300"/>
      <c r="N262" s="302"/>
      <c r="O262" s="303"/>
      <c r="P262" s="299"/>
      <c r="Q262" s="300"/>
      <c r="R262" s="301"/>
      <c r="S262" s="300"/>
      <c r="T262" s="302"/>
      <c r="U262" s="303"/>
    </row>
    <row r="263" spans="1:21" ht="13.5" hidden="1">
      <c r="A263" s="298"/>
      <c r="B263" s="299"/>
      <c r="C263" s="300"/>
      <c r="D263" s="301"/>
      <c r="E263" s="300"/>
      <c r="F263" s="301"/>
      <c r="G263" s="300"/>
      <c r="H263" s="301"/>
      <c r="I263" s="300"/>
      <c r="J263" s="301"/>
      <c r="K263" s="300"/>
      <c r="L263" s="301"/>
      <c r="M263" s="300"/>
      <c r="N263" s="302"/>
      <c r="O263" s="303"/>
      <c r="P263" s="299"/>
      <c r="Q263" s="300"/>
      <c r="R263" s="301"/>
      <c r="S263" s="300"/>
      <c r="T263" s="302"/>
      <c r="U263" s="303"/>
    </row>
    <row r="264" spans="1:21" ht="13.5" hidden="1">
      <c r="A264" s="298"/>
      <c r="B264" s="299"/>
      <c r="C264" s="300"/>
      <c r="D264" s="301"/>
      <c r="E264" s="300"/>
      <c r="F264" s="301"/>
      <c r="G264" s="300"/>
      <c r="H264" s="301"/>
      <c r="I264" s="300"/>
      <c r="J264" s="301"/>
      <c r="K264" s="300"/>
      <c r="L264" s="301"/>
      <c r="M264" s="300"/>
      <c r="N264" s="302"/>
      <c r="O264" s="303"/>
      <c r="P264" s="299"/>
      <c r="Q264" s="300"/>
      <c r="R264" s="301"/>
      <c r="S264" s="300"/>
      <c r="T264" s="302"/>
      <c r="U264" s="303"/>
    </row>
    <row r="265" spans="1:21" ht="13.5" hidden="1">
      <c r="A265" s="298"/>
      <c r="B265" s="299"/>
      <c r="C265" s="300"/>
      <c r="D265" s="301"/>
      <c r="E265" s="300"/>
      <c r="F265" s="301"/>
      <c r="G265" s="300"/>
      <c r="H265" s="301"/>
      <c r="I265" s="300"/>
      <c r="J265" s="301"/>
      <c r="K265" s="300"/>
      <c r="L265" s="301"/>
      <c r="M265" s="300"/>
      <c r="N265" s="302"/>
      <c r="O265" s="303"/>
      <c r="P265" s="299"/>
      <c r="Q265" s="300"/>
      <c r="R265" s="301"/>
      <c r="S265" s="300"/>
      <c r="T265" s="302"/>
      <c r="U265" s="303"/>
    </row>
    <row r="266" spans="1:21" ht="13.5" hidden="1">
      <c r="A266" s="298"/>
      <c r="B266" s="299"/>
      <c r="C266" s="300"/>
      <c r="D266" s="301"/>
      <c r="E266" s="300"/>
      <c r="F266" s="301"/>
      <c r="G266" s="300"/>
      <c r="H266" s="301"/>
      <c r="I266" s="300"/>
      <c r="J266" s="301"/>
      <c r="K266" s="300"/>
      <c r="L266" s="301"/>
      <c r="M266" s="300"/>
      <c r="N266" s="302"/>
      <c r="O266" s="303"/>
      <c r="P266" s="299"/>
      <c r="Q266" s="300"/>
      <c r="R266" s="301"/>
      <c r="S266" s="300"/>
      <c r="T266" s="302"/>
      <c r="U266" s="303"/>
    </row>
    <row r="267" spans="1:21" ht="13.5" hidden="1">
      <c r="A267" s="298"/>
      <c r="B267" s="299"/>
      <c r="C267" s="300"/>
      <c r="D267" s="301"/>
      <c r="E267" s="300"/>
      <c r="F267" s="301"/>
      <c r="G267" s="300"/>
      <c r="H267" s="301"/>
      <c r="I267" s="300"/>
      <c r="J267" s="301"/>
      <c r="K267" s="300"/>
      <c r="L267" s="301"/>
      <c r="M267" s="300"/>
      <c r="N267" s="302"/>
      <c r="O267" s="303"/>
      <c r="P267" s="299"/>
      <c r="Q267" s="300"/>
      <c r="R267" s="301"/>
      <c r="S267" s="300"/>
      <c r="T267" s="302"/>
      <c r="U267" s="303"/>
    </row>
    <row r="268" spans="1:21" ht="13.5" hidden="1">
      <c r="A268" s="298"/>
      <c r="B268" s="299"/>
      <c r="C268" s="300"/>
      <c r="D268" s="301"/>
      <c r="E268" s="300"/>
      <c r="F268" s="301"/>
      <c r="G268" s="300"/>
      <c r="H268" s="301"/>
      <c r="I268" s="300"/>
      <c r="J268" s="301"/>
      <c r="K268" s="300"/>
      <c r="L268" s="301"/>
      <c r="M268" s="300"/>
      <c r="N268" s="302"/>
      <c r="O268" s="303"/>
      <c r="P268" s="299"/>
      <c r="Q268" s="300"/>
      <c r="R268" s="301"/>
      <c r="S268" s="300"/>
      <c r="T268" s="302"/>
      <c r="U268" s="303"/>
    </row>
    <row r="269" spans="1:21" ht="13.5" hidden="1">
      <c r="A269" s="298"/>
      <c r="B269" s="299"/>
      <c r="C269" s="300"/>
      <c r="D269" s="301"/>
      <c r="E269" s="300"/>
      <c r="F269" s="301"/>
      <c r="G269" s="300"/>
      <c r="H269" s="301"/>
      <c r="I269" s="300"/>
      <c r="J269" s="301"/>
      <c r="K269" s="300"/>
      <c r="L269" s="301"/>
      <c r="M269" s="300"/>
      <c r="N269" s="302"/>
      <c r="O269" s="303"/>
      <c r="P269" s="299"/>
      <c r="Q269" s="300"/>
      <c r="R269" s="301"/>
      <c r="S269" s="300"/>
      <c r="T269" s="302"/>
      <c r="U269" s="303"/>
    </row>
    <row r="270" spans="1:21" ht="13.5" hidden="1">
      <c r="A270" s="298"/>
      <c r="B270" s="299"/>
      <c r="C270" s="300"/>
      <c r="D270" s="301"/>
      <c r="E270" s="300"/>
      <c r="F270" s="301"/>
      <c r="G270" s="300"/>
      <c r="H270" s="301"/>
      <c r="I270" s="300"/>
      <c r="J270" s="301"/>
      <c r="K270" s="300"/>
      <c r="L270" s="301"/>
      <c r="M270" s="300"/>
      <c r="N270" s="302"/>
      <c r="O270" s="303"/>
      <c r="P270" s="299"/>
      <c r="Q270" s="300"/>
      <c r="R270" s="301"/>
      <c r="S270" s="300"/>
      <c r="T270" s="302"/>
      <c r="U270" s="303"/>
    </row>
    <row r="271" spans="1:21" ht="13.5" hidden="1">
      <c r="A271" s="298"/>
      <c r="B271" s="299"/>
      <c r="C271" s="300"/>
      <c r="D271" s="301"/>
      <c r="E271" s="300"/>
      <c r="F271" s="301"/>
      <c r="G271" s="300"/>
      <c r="H271" s="301"/>
      <c r="I271" s="300"/>
      <c r="J271" s="301"/>
      <c r="K271" s="300"/>
      <c r="L271" s="301"/>
      <c r="M271" s="300"/>
      <c r="N271" s="302"/>
      <c r="O271" s="303"/>
      <c r="P271" s="299"/>
      <c r="Q271" s="300"/>
      <c r="R271" s="301"/>
      <c r="S271" s="300"/>
      <c r="T271" s="302"/>
      <c r="U271" s="303"/>
    </row>
    <row r="272" spans="1:21" ht="13.5" hidden="1">
      <c r="A272" s="298"/>
      <c r="B272" s="299"/>
      <c r="C272" s="300"/>
      <c r="D272" s="301"/>
      <c r="E272" s="300"/>
      <c r="F272" s="301"/>
      <c r="G272" s="300"/>
      <c r="H272" s="301"/>
      <c r="I272" s="300"/>
      <c r="J272" s="301"/>
      <c r="K272" s="300"/>
      <c r="L272" s="301"/>
      <c r="M272" s="300"/>
      <c r="N272" s="302"/>
      <c r="O272" s="303"/>
      <c r="P272" s="299"/>
      <c r="Q272" s="300"/>
      <c r="R272" s="301"/>
      <c r="S272" s="300"/>
      <c r="T272" s="302"/>
      <c r="U272" s="303"/>
    </row>
    <row r="273" spans="1:21" ht="13.5" hidden="1">
      <c r="A273" s="298"/>
      <c r="B273" s="299"/>
      <c r="C273" s="300"/>
      <c r="D273" s="301"/>
      <c r="E273" s="300"/>
      <c r="F273" s="301"/>
      <c r="G273" s="300"/>
      <c r="H273" s="301"/>
      <c r="I273" s="300"/>
      <c r="J273" s="301"/>
      <c r="K273" s="300"/>
      <c r="L273" s="301"/>
      <c r="M273" s="300"/>
      <c r="N273" s="302"/>
      <c r="O273" s="303"/>
      <c r="P273" s="299"/>
      <c r="Q273" s="300"/>
      <c r="R273" s="301"/>
      <c r="S273" s="300"/>
      <c r="T273" s="302"/>
      <c r="U273" s="303"/>
    </row>
    <row r="274" spans="1:21" ht="13.5" hidden="1">
      <c r="A274" s="298"/>
      <c r="B274" s="299"/>
      <c r="C274" s="300"/>
      <c r="D274" s="301"/>
      <c r="E274" s="300"/>
      <c r="F274" s="301"/>
      <c r="G274" s="300"/>
      <c r="H274" s="301"/>
      <c r="I274" s="300"/>
      <c r="J274" s="301"/>
      <c r="K274" s="300"/>
      <c r="L274" s="301"/>
      <c r="M274" s="300"/>
      <c r="N274" s="302"/>
      <c r="O274" s="303"/>
      <c r="P274" s="299"/>
      <c r="Q274" s="300"/>
      <c r="R274" s="301"/>
      <c r="S274" s="300"/>
      <c r="T274" s="302"/>
      <c r="U274" s="303"/>
    </row>
    <row r="275" spans="1:21" ht="13.5" hidden="1">
      <c r="A275" s="298"/>
      <c r="B275" s="299"/>
      <c r="C275" s="300"/>
      <c r="D275" s="301"/>
      <c r="E275" s="300"/>
      <c r="F275" s="301"/>
      <c r="G275" s="300"/>
      <c r="H275" s="301"/>
      <c r="I275" s="300"/>
      <c r="J275" s="301"/>
      <c r="K275" s="300"/>
      <c r="L275" s="301"/>
      <c r="M275" s="300"/>
      <c r="N275" s="302"/>
      <c r="O275" s="303"/>
      <c r="P275" s="299"/>
      <c r="Q275" s="300"/>
      <c r="R275" s="301"/>
      <c r="S275" s="300"/>
      <c r="T275" s="302"/>
      <c r="U275" s="303"/>
    </row>
    <row r="276" spans="1:21" ht="13.5" hidden="1">
      <c r="A276" s="298"/>
      <c r="B276" s="299"/>
      <c r="C276" s="300"/>
      <c r="D276" s="301"/>
      <c r="E276" s="300"/>
      <c r="F276" s="301"/>
      <c r="G276" s="300"/>
      <c r="H276" s="301"/>
      <c r="I276" s="300"/>
      <c r="J276" s="301"/>
      <c r="K276" s="300"/>
      <c r="L276" s="301"/>
      <c r="M276" s="300"/>
      <c r="N276" s="302"/>
      <c r="O276" s="303"/>
      <c r="P276" s="299"/>
      <c r="Q276" s="300"/>
      <c r="R276" s="301"/>
      <c r="S276" s="300"/>
      <c r="T276" s="302"/>
      <c r="U276" s="303"/>
    </row>
    <row r="277" spans="1:21" ht="13.5" hidden="1">
      <c r="A277" s="298"/>
      <c r="B277" s="299"/>
      <c r="C277" s="300"/>
      <c r="D277" s="301"/>
      <c r="E277" s="300"/>
      <c r="F277" s="301"/>
      <c r="G277" s="300"/>
      <c r="H277" s="301"/>
      <c r="I277" s="300"/>
      <c r="J277" s="301"/>
      <c r="K277" s="300"/>
      <c r="L277" s="301"/>
      <c r="M277" s="300"/>
      <c r="N277" s="302"/>
      <c r="O277" s="303"/>
      <c r="P277" s="299"/>
      <c r="Q277" s="300"/>
      <c r="R277" s="301"/>
      <c r="S277" s="300"/>
      <c r="T277" s="302"/>
      <c r="U277" s="303"/>
    </row>
    <row r="278" spans="1:21" ht="13.5" hidden="1">
      <c r="A278" s="298"/>
      <c r="B278" s="299"/>
      <c r="C278" s="300"/>
      <c r="D278" s="301"/>
      <c r="E278" s="300"/>
      <c r="F278" s="301"/>
      <c r="G278" s="300"/>
      <c r="H278" s="301"/>
      <c r="I278" s="300"/>
      <c r="J278" s="301"/>
      <c r="K278" s="300"/>
      <c r="L278" s="301"/>
      <c r="M278" s="300"/>
      <c r="N278" s="302"/>
      <c r="O278" s="303"/>
      <c r="P278" s="299"/>
      <c r="Q278" s="300"/>
      <c r="R278" s="301"/>
      <c r="S278" s="300"/>
      <c r="T278" s="302"/>
      <c r="U278" s="303"/>
    </row>
    <row r="279" spans="1:21" ht="13.5" hidden="1">
      <c r="A279" s="298"/>
      <c r="B279" s="299"/>
      <c r="C279" s="300"/>
      <c r="D279" s="301"/>
      <c r="E279" s="300"/>
      <c r="F279" s="301"/>
      <c r="G279" s="300"/>
      <c r="H279" s="301"/>
      <c r="I279" s="300"/>
      <c r="J279" s="301"/>
      <c r="K279" s="300"/>
      <c r="L279" s="301"/>
      <c r="M279" s="300"/>
      <c r="N279" s="302"/>
      <c r="O279" s="303"/>
      <c r="P279" s="299"/>
      <c r="Q279" s="300"/>
      <c r="R279" s="301"/>
      <c r="S279" s="300"/>
      <c r="T279" s="302"/>
      <c r="U279" s="303"/>
    </row>
    <row r="280" spans="1:21" ht="13.5" hidden="1">
      <c r="A280" s="298"/>
      <c r="B280" s="299"/>
      <c r="C280" s="300"/>
      <c r="D280" s="301"/>
      <c r="E280" s="300"/>
      <c r="F280" s="301"/>
      <c r="G280" s="300"/>
      <c r="H280" s="301"/>
      <c r="I280" s="300"/>
      <c r="J280" s="301"/>
      <c r="K280" s="300"/>
      <c r="L280" s="301"/>
      <c r="M280" s="300"/>
      <c r="N280" s="302"/>
      <c r="O280" s="303"/>
      <c r="P280" s="299"/>
      <c r="Q280" s="300"/>
      <c r="R280" s="301"/>
      <c r="S280" s="300"/>
      <c r="T280" s="302"/>
      <c r="U280" s="303"/>
    </row>
    <row r="281" spans="1:21" ht="13.5" hidden="1">
      <c r="A281" s="298"/>
      <c r="B281" s="299"/>
      <c r="C281" s="300"/>
      <c r="D281" s="301"/>
      <c r="E281" s="300"/>
      <c r="F281" s="301"/>
      <c r="G281" s="300"/>
      <c r="H281" s="301"/>
      <c r="I281" s="300"/>
      <c r="J281" s="301"/>
      <c r="K281" s="300"/>
      <c r="L281" s="301"/>
      <c r="M281" s="300"/>
      <c r="N281" s="302"/>
      <c r="O281" s="303"/>
      <c r="P281" s="299"/>
      <c r="Q281" s="300"/>
      <c r="R281" s="301"/>
      <c r="S281" s="300"/>
      <c r="T281" s="302"/>
      <c r="U281" s="303"/>
    </row>
    <row r="282" spans="1:21" ht="13.5" hidden="1">
      <c r="A282" s="298"/>
      <c r="B282" s="299"/>
      <c r="C282" s="300"/>
      <c r="D282" s="301"/>
      <c r="E282" s="300"/>
      <c r="F282" s="301"/>
      <c r="G282" s="300"/>
      <c r="H282" s="301"/>
      <c r="I282" s="300"/>
      <c r="J282" s="301"/>
      <c r="K282" s="300"/>
      <c r="L282" s="301"/>
      <c r="M282" s="300"/>
      <c r="N282" s="302"/>
      <c r="O282" s="303"/>
      <c r="P282" s="299"/>
      <c r="Q282" s="300"/>
      <c r="R282" s="301"/>
      <c r="S282" s="300"/>
      <c r="T282" s="302"/>
      <c r="U282" s="303"/>
    </row>
    <row r="283"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codeName="Sheet6">
    <tabColor theme="8" tint="0.7999799847602844"/>
    <pageSetUpPr fitToPage="1"/>
  </sheetPr>
  <dimension ref="A2:O53"/>
  <sheetViews>
    <sheetView view="pageBreakPreview" zoomScale="60" zoomScalePageLayoutView="0" workbookViewId="0" topLeftCell="A1">
      <selection activeCell="X19" sqref="Z19"/>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6"/>
      <c r="F2" s="246"/>
      <c r="G2" s="246"/>
      <c r="H2" s="246"/>
      <c r="I2" s="246"/>
      <c r="J2" s="246"/>
      <c r="K2" s="246"/>
      <c r="L2" s="246"/>
      <c r="M2" s="246"/>
      <c r="N2" s="246"/>
    </row>
    <row r="5" ht="14.25" thickBot="1"/>
    <row r="6" spans="1:14" s="14" customFormat="1" ht="14.25" customHeight="1">
      <c r="A6" s="83" t="s">
        <v>78</v>
      </c>
      <c r="B6" s="598" t="s">
        <v>79</v>
      </c>
      <c r="C6" s="599"/>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600"/>
      <c r="C7" s="601"/>
      <c r="D7" s="48" t="s">
        <v>89</v>
      </c>
      <c r="E7" s="235"/>
      <c r="F7" s="235"/>
      <c r="G7" s="235"/>
      <c r="H7" s="235"/>
      <c r="I7" s="235"/>
      <c r="J7" s="235"/>
      <c r="K7" s="235"/>
      <c r="L7" s="235"/>
      <c r="M7" s="236"/>
      <c r="N7" s="89" t="s">
        <v>90</v>
      </c>
    </row>
    <row r="8" spans="1:15" s="14" customFormat="1" ht="14.25" customHeight="1" thickBot="1">
      <c r="A8" s="237" t="s">
        <v>91</v>
      </c>
      <c r="B8" s="602"/>
      <c r="C8" s="603"/>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604" t="s">
        <v>100</v>
      </c>
      <c r="C9" s="284" t="str">
        <f>'表紙'!P6&amp;"年"&amp;'表紙'!U6&amp;"月"</f>
        <v>5年5月</v>
      </c>
      <c r="D9" s="233">
        <v>0.947867298578199</v>
      </c>
      <c r="E9" s="356">
        <v>6.62650602409639</v>
      </c>
      <c r="F9" s="357">
        <v>3.38983050847458</v>
      </c>
      <c r="G9" s="356">
        <v>0</v>
      </c>
      <c r="H9" s="356">
        <v>0</v>
      </c>
      <c r="I9" s="356">
        <v>0</v>
      </c>
      <c r="J9" s="356">
        <v>1.49253731343284</v>
      </c>
      <c r="K9" s="356">
        <v>0</v>
      </c>
      <c r="L9" s="356">
        <v>-2.32558139534884</v>
      </c>
      <c r="M9" s="356">
        <v>0</v>
      </c>
      <c r="N9" s="60">
        <v>1.51515151515152</v>
      </c>
    </row>
    <row r="10" spans="1:14" ht="13.5">
      <c r="A10" s="94" t="s">
        <v>201</v>
      </c>
      <c r="B10" s="605" t="s">
        <v>101</v>
      </c>
      <c r="C10" s="285" t="str">
        <f>'表紙'!P6-1&amp;"年"&amp;'表紙'!U6&amp;"月"</f>
        <v>4年5月</v>
      </c>
      <c r="D10" s="358">
        <v>-1.52671755725191</v>
      </c>
      <c r="E10" s="359">
        <v>2.20588235294118</v>
      </c>
      <c r="F10" s="360">
        <v>-0.11441647597254</v>
      </c>
      <c r="G10" s="359">
        <v>0</v>
      </c>
      <c r="H10" s="359">
        <v>0</v>
      </c>
      <c r="I10" s="359">
        <v>0</v>
      </c>
      <c r="J10" s="359">
        <v>0</v>
      </c>
      <c r="K10" s="359">
        <v>0</v>
      </c>
      <c r="L10" s="359">
        <v>6.45161290322581</v>
      </c>
      <c r="M10" s="359">
        <v>0</v>
      </c>
      <c r="N10" s="95">
        <v>0</v>
      </c>
    </row>
    <row r="11" spans="1:14" ht="13.5">
      <c r="A11" s="94" t="s">
        <v>102</v>
      </c>
      <c r="B11" s="96" t="s">
        <v>103</v>
      </c>
      <c r="C11" s="284" t="str">
        <f>'地域別'!K32&amp;"月見通し"</f>
        <v>7月見通し</v>
      </c>
      <c r="D11" s="361" t="s">
        <v>163</v>
      </c>
      <c r="E11" s="357" t="s">
        <v>163</v>
      </c>
      <c r="F11" s="357" t="s">
        <v>163</v>
      </c>
      <c r="G11" s="357" t="s">
        <v>163</v>
      </c>
      <c r="H11" s="357" t="s">
        <v>163</v>
      </c>
      <c r="I11" s="357" t="s">
        <v>163</v>
      </c>
      <c r="J11" s="357" t="s">
        <v>163</v>
      </c>
      <c r="K11" s="357" t="s">
        <v>163</v>
      </c>
      <c r="L11" s="357" t="s">
        <v>163</v>
      </c>
      <c r="M11" s="357" t="s">
        <v>163</v>
      </c>
      <c r="N11" s="61" t="s">
        <v>163</v>
      </c>
    </row>
    <row r="12" spans="1:14" ht="13.5">
      <c r="A12" s="97"/>
      <c r="B12" s="96" t="s">
        <v>104</v>
      </c>
      <c r="C12" s="286" t="str">
        <f>'地域別'!AA32&amp;"月見通し"</f>
        <v>8月見通し</v>
      </c>
      <c r="D12" s="362" t="s">
        <v>322</v>
      </c>
      <c r="E12" s="363" t="s">
        <v>163</v>
      </c>
      <c r="F12" s="363" t="s">
        <v>163</v>
      </c>
      <c r="G12" s="363" t="s">
        <v>163</v>
      </c>
      <c r="H12" s="363" t="s">
        <v>163</v>
      </c>
      <c r="I12" s="363" t="s">
        <v>163</v>
      </c>
      <c r="J12" s="363" t="s">
        <v>163</v>
      </c>
      <c r="K12" s="363" t="s">
        <v>163</v>
      </c>
      <c r="L12" s="363" t="s">
        <v>163</v>
      </c>
      <c r="M12" s="363" t="s">
        <v>163</v>
      </c>
      <c r="N12" s="99" t="s">
        <v>163</v>
      </c>
    </row>
    <row r="13" spans="1:14" ht="13.5">
      <c r="A13" s="100"/>
      <c r="B13" s="606" t="s">
        <v>100</v>
      </c>
      <c r="C13" s="277" t="str">
        <f>C9</f>
        <v>5年5月</v>
      </c>
      <c r="D13" s="233">
        <v>0.806451612903226</v>
      </c>
      <c r="E13" s="356">
        <v>0</v>
      </c>
      <c r="F13" s="357">
        <v>0.403225806451613</v>
      </c>
      <c r="G13" s="356">
        <v>0</v>
      </c>
      <c r="H13" s="356">
        <v>-1.49253731343284</v>
      </c>
      <c r="I13" s="356">
        <v>4.83870967741936</v>
      </c>
      <c r="J13" s="356">
        <v>0</v>
      </c>
      <c r="K13" s="356">
        <v>0</v>
      </c>
      <c r="L13" s="356">
        <v>1.54241645244216</v>
      </c>
      <c r="M13" s="356">
        <v>0</v>
      </c>
      <c r="N13" s="60">
        <v>0.583244962884412</v>
      </c>
    </row>
    <row r="14" spans="1:14" ht="13.5">
      <c r="A14" s="94" t="s">
        <v>201</v>
      </c>
      <c r="B14" s="605" t="s">
        <v>101</v>
      </c>
      <c r="C14" s="278" t="str">
        <f>C10</f>
        <v>4年5月</v>
      </c>
      <c r="D14" s="358">
        <v>-4.296875</v>
      </c>
      <c r="E14" s="359">
        <v>0</v>
      </c>
      <c r="F14" s="360">
        <v>4.92700729927007</v>
      </c>
      <c r="G14" s="359">
        <v>0</v>
      </c>
      <c r="H14" s="359">
        <v>0</v>
      </c>
      <c r="I14" s="359">
        <v>0</v>
      </c>
      <c r="J14" s="359">
        <v>0</v>
      </c>
      <c r="K14" s="359">
        <v>0</v>
      </c>
      <c r="L14" s="359">
        <v>0</v>
      </c>
      <c r="M14" s="359">
        <v>0</v>
      </c>
      <c r="N14" s="95">
        <v>2.69145394006659</v>
      </c>
    </row>
    <row r="15" spans="1:14" ht="13.5">
      <c r="A15" s="94" t="s">
        <v>105</v>
      </c>
      <c r="B15" s="96" t="s">
        <v>103</v>
      </c>
      <c r="C15" s="277" t="str">
        <f>C11</f>
        <v>7月見通し</v>
      </c>
      <c r="D15" s="361" t="s">
        <v>163</v>
      </c>
      <c r="E15" s="357" t="s">
        <v>163</v>
      </c>
      <c r="F15" s="357" t="s">
        <v>163</v>
      </c>
      <c r="G15" s="364" t="s">
        <v>163</v>
      </c>
      <c r="H15" s="364" t="s">
        <v>163</v>
      </c>
      <c r="I15" s="364" t="s">
        <v>163</v>
      </c>
      <c r="J15" s="364" t="s">
        <v>163</v>
      </c>
      <c r="K15" s="357" t="s">
        <v>163</v>
      </c>
      <c r="L15" s="357" t="s">
        <v>163</v>
      </c>
      <c r="M15" s="357" t="s">
        <v>163</v>
      </c>
      <c r="N15" s="61" t="s">
        <v>163</v>
      </c>
    </row>
    <row r="16" spans="1:14" ht="13.5">
      <c r="A16" s="97"/>
      <c r="B16" s="98" t="s">
        <v>104</v>
      </c>
      <c r="C16" s="279" t="str">
        <f>C12</f>
        <v>8月見通し</v>
      </c>
      <c r="D16" s="362" t="s">
        <v>322</v>
      </c>
      <c r="E16" s="363" t="s">
        <v>163</v>
      </c>
      <c r="F16" s="363" t="s">
        <v>163</v>
      </c>
      <c r="G16" s="363" t="s">
        <v>163</v>
      </c>
      <c r="H16" s="363" t="s">
        <v>163</v>
      </c>
      <c r="I16" s="363" t="s">
        <v>163</v>
      </c>
      <c r="J16" s="363" t="s">
        <v>163</v>
      </c>
      <c r="K16" s="363" t="s">
        <v>163</v>
      </c>
      <c r="L16" s="363" t="s">
        <v>163</v>
      </c>
      <c r="M16" s="363" t="s">
        <v>163</v>
      </c>
      <c r="N16" s="99" t="s">
        <v>163</v>
      </c>
    </row>
    <row r="17" spans="1:14" ht="13.5">
      <c r="A17" s="607" t="s">
        <v>202</v>
      </c>
      <c r="B17" s="606" t="s">
        <v>100</v>
      </c>
      <c r="C17" s="284" t="str">
        <f aca="true" t="shared" si="0" ref="C17:C48">C13</f>
        <v>5年5月</v>
      </c>
      <c r="D17" s="233">
        <v>1.26582278481013</v>
      </c>
      <c r="E17" s="356">
        <v>11.3636363636364</v>
      </c>
      <c r="F17" s="357">
        <v>10.8108108108108</v>
      </c>
      <c r="G17" s="356">
        <v>0</v>
      </c>
      <c r="H17" s="356">
        <v>0</v>
      </c>
      <c r="I17" s="356">
        <v>0</v>
      </c>
      <c r="J17" s="356">
        <v>0</v>
      </c>
      <c r="K17" s="356">
        <v>3.8961038961039</v>
      </c>
      <c r="L17" s="356">
        <v>1.96078431372549</v>
      </c>
      <c r="M17" s="356">
        <v>0</v>
      </c>
      <c r="N17" s="60">
        <v>3.78378378378378</v>
      </c>
    </row>
    <row r="18" spans="1:14" ht="13.5">
      <c r="A18" s="608"/>
      <c r="B18" s="605" t="s">
        <v>101</v>
      </c>
      <c r="C18" s="285" t="str">
        <f t="shared" si="0"/>
        <v>4年5月</v>
      </c>
      <c r="D18" s="358">
        <v>0</v>
      </c>
      <c r="E18" s="359">
        <v>15.3846153846154</v>
      </c>
      <c r="F18" s="360">
        <v>-3.03030303030303</v>
      </c>
      <c r="G18" s="359">
        <v>0</v>
      </c>
      <c r="H18" s="359">
        <v>15.7894736842105</v>
      </c>
      <c r="I18" s="359">
        <v>0</v>
      </c>
      <c r="J18" s="359">
        <v>0</v>
      </c>
      <c r="K18" s="359">
        <v>0</v>
      </c>
      <c r="L18" s="359">
        <v>0</v>
      </c>
      <c r="M18" s="359">
        <v>0</v>
      </c>
      <c r="N18" s="95">
        <v>0.369458128078818</v>
      </c>
    </row>
    <row r="19" spans="1:14" ht="13.5">
      <c r="A19" s="608"/>
      <c r="B19" s="96" t="s">
        <v>103</v>
      </c>
      <c r="C19" s="284" t="str">
        <f t="shared" si="0"/>
        <v>7月見通し</v>
      </c>
      <c r="D19" s="238" t="s">
        <v>163</v>
      </c>
      <c r="E19" s="357" t="s">
        <v>163</v>
      </c>
      <c r="F19" s="357" t="s">
        <v>163</v>
      </c>
      <c r="G19" s="364" t="s">
        <v>163</v>
      </c>
      <c r="H19" s="364" t="s">
        <v>163</v>
      </c>
      <c r="I19" s="364" t="s">
        <v>163</v>
      </c>
      <c r="J19" s="364" t="s">
        <v>163</v>
      </c>
      <c r="K19" s="364" t="s">
        <v>163</v>
      </c>
      <c r="L19" s="357" t="s">
        <v>163</v>
      </c>
      <c r="M19" s="357" t="s">
        <v>163</v>
      </c>
      <c r="N19" s="61" t="s">
        <v>163</v>
      </c>
    </row>
    <row r="20" spans="1:14" ht="13.5">
      <c r="A20" s="609"/>
      <c r="B20" s="98" t="s">
        <v>104</v>
      </c>
      <c r="C20" s="286" t="str">
        <f t="shared" si="0"/>
        <v>8月見通し</v>
      </c>
      <c r="D20" s="362" t="s">
        <v>163</v>
      </c>
      <c r="E20" s="363" t="s">
        <v>163</v>
      </c>
      <c r="F20" s="363" t="s">
        <v>163</v>
      </c>
      <c r="G20" s="363" t="s">
        <v>163</v>
      </c>
      <c r="H20" s="363" t="s">
        <v>163</v>
      </c>
      <c r="I20" s="363" t="s">
        <v>163</v>
      </c>
      <c r="J20" s="363" t="s">
        <v>163</v>
      </c>
      <c r="K20" s="363" t="s">
        <v>163</v>
      </c>
      <c r="L20" s="363" t="s">
        <v>163</v>
      </c>
      <c r="M20" s="363" t="s">
        <v>163</v>
      </c>
      <c r="N20" s="99" t="s">
        <v>163</v>
      </c>
    </row>
    <row r="21" spans="1:14" ht="13.5">
      <c r="A21" s="607" t="s">
        <v>106</v>
      </c>
      <c r="B21" s="606" t="s">
        <v>100</v>
      </c>
      <c r="C21" s="284" t="str">
        <f t="shared" si="0"/>
        <v>5年5月</v>
      </c>
      <c r="D21" s="233">
        <v>2.03291384317522</v>
      </c>
      <c r="E21" s="356">
        <v>-1.12612612612613</v>
      </c>
      <c r="F21" s="357">
        <v>0.73469387755102</v>
      </c>
      <c r="G21" s="356">
        <v>0</v>
      </c>
      <c r="H21" s="356">
        <v>0</v>
      </c>
      <c r="I21" s="356">
        <v>0.854700854700855</v>
      </c>
      <c r="J21" s="356">
        <v>2.21518987341772</v>
      </c>
      <c r="K21" s="356">
        <v>3.84615384615385</v>
      </c>
      <c r="L21" s="356">
        <v>-0.980392156862745</v>
      </c>
      <c r="M21" s="356">
        <v>0</v>
      </c>
      <c r="N21" s="60">
        <v>0.790709167284408</v>
      </c>
    </row>
    <row r="22" spans="1:15" ht="13.5">
      <c r="A22" s="608"/>
      <c r="B22" s="605" t="s">
        <v>101</v>
      </c>
      <c r="C22" s="285" t="str">
        <f t="shared" si="0"/>
        <v>4年5月</v>
      </c>
      <c r="D22" s="358">
        <v>-1.06508875739645</v>
      </c>
      <c r="E22" s="359">
        <v>1.90735694822888</v>
      </c>
      <c r="F22" s="360">
        <v>1.68413816807012</v>
      </c>
      <c r="G22" s="359">
        <v>0</v>
      </c>
      <c r="H22" s="359">
        <v>0</v>
      </c>
      <c r="I22" s="359">
        <v>0.346020761245675</v>
      </c>
      <c r="J22" s="359">
        <v>1.44230769230769</v>
      </c>
      <c r="K22" s="359">
        <v>0</v>
      </c>
      <c r="L22" s="359">
        <v>0</v>
      </c>
      <c r="M22" s="359">
        <v>0</v>
      </c>
      <c r="N22" s="95">
        <v>1.19932837610938</v>
      </c>
      <c r="O22" s="233"/>
    </row>
    <row r="23" spans="1:14" ht="13.5">
      <c r="A23" s="608"/>
      <c r="B23" s="96" t="s">
        <v>103</v>
      </c>
      <c r="C23" s="284" t="str">
        <f t="shared" si="0"/>
        <v>7月見通し</v>
      </c>
      <c r="D23" s="238" t="s">
        <v>322</v>
      </c>
      <c r="E23" s="357" t="s">
        <v>163</v>
      </c>
      <c r="F23" s="357" t="s">
        <v>163</v>
      </c>
      <c r="G23" s="357" t="s">
        <v>163</v>
      </c>
      <c r="H23" s="357" t="s">
        <v>163</v>
      </c>
      <c r="I23" s="357" t="s">
        <v>163</v>
      </c>
      <c r="J23" s="357" t="s">
        <v>163</v>
      </c>
      <c r="K23" s="357" t="s">
        <v>163</v>
      </c>
      <c r="L23" s="357" t="s">
        <v>163</v>
      </c>
      <c r="M23" s="357" t="s">
        <v>163</v>
      </c>
      <c r="N23" s="61" t="s">
        <v>163</v>
      </c>
    </row>
    <row r="24" spans="1:14" ht="13.5">
      <c r="A24" s="609"/>
      <c r="B24" s="98" t="s">
        <v>104</v>
      </c>
      <c r="C24" s="286" t="str">
        <f t="shared" si="0"/>
        <v>8月見通し</v>
      </c>
      <c r="D24" s="365" t="s">
        <v>322</v>
      </c>
      <c r="E24" s="363" t="s">
        <v>163</v>
      </c>
      <c r="F24" s="363" t="s">
        <v>163</v>
      </c>
      <c r="G24" s="363" t="s">
        <v>163</v>
      </c>
      <c r="H24" s="363" t="s">
        <v>163</v>
      </c>
      <c r="I24" s="363" t="s">
        <v>163</v>
      </c>
      <c r="J24" s="363" t="s">
        <v>163</v>
      </c>
      <c r="K24" s="363" t="s">
        <v>163</v>
      </c>
      <c r="L24" s="363" t="s">
        <v>163</v>
      </c>
      <c r="M24" s="363" t="s">
        <v>163</v>
      </c>
      <c r="N24" s="99" t="s">
        <v>163</v>
      </c>
    </row>
    <row r="25" spans="1:14" ht="13.5">
      <c r="A25" s="100"/>
      <c r="B25" s="606" t="s">
        <v>100</v>
      </c>
      <c r="C25" s="284" t="str">
        <f t="shared" si="0"/>
        <v>5年5月</v>
      </c>
      <c r="D25" s="233">
        <v>0</v>
      </c>
      <c r="E25" s="356">
        <v>0</v>
      </c>
      <c r="F25" s="357">
        <v>0.314465408805031</v>
      </c>
      <c r="G25" s="356">
        <v>0</v>
      </c>
      <c r="H25" s="356">
        <v>-1.76991150442478</v>
      </c>
      <c r="I25" s="356">
        <v>0</v>
      </c>
      <c r="J25" s="356">
        <v>1.08695652173913</v>
      </c>
      <c r="K25" s="356">
        <v>0</v>
      </c>
      <c r="L25" s="356">
        <v>-1.96078431372549</v>
      </c>
      <c r="M25" s="356">
        <v>0</v>
      </c>
      <c r="N25" s="60">
        <v>-0.0886524822695035</v>
      </c>
    </row>
    <row r="26" spans="1:14" ht="13.5">
      <c r="A26" s="94" t="s">
        <v>107</v>
      </c>
      <c r="B26" s="605" t="s">
        <v>101</v>
      </c>
      <c r="C26" s="285" t="str">
        <f t="shared" si="0"/>
        <v>4年5月</v>
      </c>
      <c r="D26" s="358">
        <v>-1.39664804469274</v>
      </c>
      <c r="E26" s="359">
        <v>0</v>
      </c>
      <c r="F26" s="360">
        <v>2.27979274611399</v>
      </c>
      <c r="G26" s="359">
        <v>0</v>
      </c>
      <c r="H26" s="359">
        <v>0</v>
      </c>
      <c r="I26" s="359">
        <v>0</v>
      </c>
      <c r="J26" s="359">
        <v>-1.75438596491228</v>
      </c>
      <c r="K26" s="359">
        <v>0</v>
      </c>
      <c r="L26" s="359">
        <v>0</v>
      </c>
      <c r="M26" s="359">
        <v>0</v>
      </c>
      <c r="N26" s="95">
        <v>0.96969696969697</v>
      </c>
    </row>
    <row r="27" spans="1:14" ht="13.5">
      <c r="A27" s="94" t="s">
        <v>102</v>
      </c>
      <c r="B27" s="96" t="s">
        <v>103</v>
      </c>
      <c r="C27" s="284" t="str">
        <f t="shared" si="0"/>
        <v>7月見通し</v>
      </c>
      <c r="D27" s="238" t="s">
        <v>163</v>
      </c>
      <c r="E27" s="357" t="s">
        <v>163</v>
      </c>
      <c r="F27" s="357" t="s">
        <v>163</v>
      </c>
      <c r="G27" s="357" t="s">
        <v>163</v>
      </c>
      <c r="H27" s="357" t="s">
        <v>163</v>
      </c>
      <c r="I27" s="357" t="s">
        <v>163</v>
      </c>
      <c r="J27" s="357" t="s">
        <v>163</v>
      </c>
      <c r="K27" s="357" t="s">
        <v>163</v>
      </c>
      <c r="L27" s="357" t="s">
        <v>163</v>
      </c>
      <c r="M27" s="357" t="s">
        <v>163</v>
      </c>
      <c r="N27" s="61" t="s">
        <v>163</v>
      </c>
    </row>
    <row r="28" spans="1:14" ht="13.5">
      <c r="A28" s="97"/>
      <c r="B28" s="98" t="s">
        <v>104</v>
      </c>
      <c r="C28" s="286" t="str">
        <f t="shared" si="0"/>
        <v>8月見通し</v>
      </c>
      <c r="D28" s="365" t="s">
        <v>163</v>
      </c>
      <c r="E28" s="363" t="s">
        <v>163</v>
      </c>
      <c r="F28" s="363" t="s">
        <v>163</v>
      </c>
      <c r="G28" s="363" t="s">
        <v>163</v>
      </c>
      <c r="H28" s="363" t="s">
        <v>163</v>
      </c>
      <c r="I28" s="363" t="s">
        <v>163</v>
      </c>
      <c r="J28" s="363" t="s">
        <v>163</v>
      </c>
      <c r="K28" s="363" t="s">
        <v>163</v>
      </c>
      <c r="L28" s="363" t="s">
        <v>163</v>
      </c>
      <c r="M28" s="363" t="s">
        <v>163</v>
      </c>
      <c r="N28" s="99" t="s">
        <v>163</v>
      </c>
    </row>
    <row r="29" spans="1:14" ht="13.5">
      <c r="A29" s="100"/>
      <c r="B29" s="606" t="s">
        <v>100</v>
      </c>
      <c r="C29" s="284" t="str">
        <f t="shared" si="0"/>
        <v>5年5月</v>
      </c>
      <c r="D29" s="233">
        <v>0.649350649350649</v>
      </c>
      <c r="E29" s="356">
        <v>0</v>
      </c>
      <c r="F29" s="357">
        <v>0</v>
      </c>
      <c r="G29" s="356">
        <v>-2.25563909774436</v>
      </c>
      <c r="H29" s="356">
        <v>-3.8961038961039</v>
      </c>
      <c r="I29" s="356">
        <v>0</v>
      </c>
      <c r="J29" s="356">
        <v>0</v>
      </c>
      <c r="K29" s="356">
        <v>0</v>
      </c>
      <c r="L29" s="356">
        <v>0</v>
      </c>
      <c r="M29" s="356">
        <v>0</v>
      </c>
      <c r="N29" s="60">
        <v>-0.226372382569327</v>
      </c>
    </row>
    <row r="30" spans="1:14" ht="13.5">
      <c r="A30" s="94" t="s">
        <v>107</v>
      </c>
      <c r="B30" s="605" t="s">
        <v>101</v>
      </c>
      <c r="C30" s="285" t="str">
        <f t="shared" si="0"/>
        <v>4年5月</v>
      </c>
      <c r="D30" s="358">
        <v>0</v>
      </c>
      <c r="E30" s="359">
        <v>0</v>
      </c>
      <c r="F30" s="360">
        <v>3.21951219512195</v>
      </c>
      <c r="G30" s="359">
        <v>2.06185567010309</v>
      </c>
      <c r="H30" s="359">
        <v>4.10958904109589</v>
      </c>
      <c r="I30" s="359">
        <v>4.76190476190476</v>
      </c>
      <c r="J30" s="359">
        <v>0</v>
      </c>
      <c r="K30" s="359">
        <v>0</v>
      </c>
      <c r="L30" s="359">
        <v>0</v>
      </c>
      <c r="M30" s="359">
        <v>0</v>
      </c>
      <c r="N30" s="95">
        <v>1.95891065456283</v>
      </c>
    </row>
    <row r="31" spans="1:14" ht="13.5">
      <c r="A31" s="94" t="s">
        <v>105</v>
      </c>
      <c r="B31" s="96" t="s">
        <v>103</v>
      </c>
      <c r="C31" s="284" t="str">
        <f t="shared" si="0"/>
        <v>7月見通し</v>
      </c>
      <c r="D31" s="238" t="s">
        <v>163</v>
      </c>
      <c r="E31" s="357" t="s">
        <v>163</v>
      </c>
      <c r="F31" s="357" t="s">
        <v>163</v>
      </c>
      <c r="G31" s="357" t="s">
        <v>163</v>
      </c>
      <c r="H31" s="357" t="s">
        <v>163</v>
      </c>
      <c r="I31" s="357" t="s">
        <v>163</v>
      </c>
      <c r="J31" s="357" t="s">
        <v>163</v>
      </c>
      <c r="K31" s="357" t="s">
        <v>163</v>
      </c>
      <c r="L31" s="357" t="s">
        <v>163</v>
      </c>
      <c r="M31" s="357" t="s">
        <v>163</v>
      </c>
      <c r="N31" s="61" t="s">
        <v>163</v>
      </c>
    </row>
    <row r="32" spans="1:14" ht="14.25" thickBot="1">
      <c r="A32" s="101"/>
      <c r="B32" s="102" t="s">
        <v>104</v>
      </c>
      <c r="C32" s="287" t="str">
        <f t="shared" si="0"/>
        <v>8月見通し</v>
      </c>
      <c r="D32" s="366" t="s">
        <v>163</v>
      </c>
      <c r="E32" s="367" t="s">
        <v>163</v>
      </c>
      <c r="F32" s="367" t="s">
        <v>163</v>
      </c>
      <c r="G32" s="367" t="s">
        <v>163</v>
      </c>
      <c r="H32" s="367" t="s">
        <v>163</v>
      </c>
      <c r="I32" s="367" t="s">
        <v>163</v>
      </c>
      <c r="J32" s="367" t="s">
        <v>163</v>
      </c>
      <c r="K32" s="367" t="s">
        <v>163</v>
      </c>
      <c r="L32" s="367" t="s">
        <v>163</v>
      </c>
      <c r="M32" s="368" t="s">
        <v>163</v>
      </c>
      <c r="N32" s="103" t="s">
        <v>163</v>
      </c>
    </row>
    <row r="33" spans="1:14" ht="13.5">
      <c r="A33" s="611" t="s">
        <v>108</v>
      </c>
      <c r="B33" s="613" t="s">
        <v>100</v>
      </c>
      <c r="C33" s="288" t="str">
        <f t="shared" si="0"/>
        <v>5年5月</v>
      </c>
      <c r="D33" s="369">
        <v>1.32333480370534</v>
      </c>
      <c r="E33" s="104">
        <v>1.52963671128107</v>
      </c>
      <c r="F33" s="105">
        <v>1.21986639558525</v>
      </c>
      <c r="G33" s="104">
        <v>-1.4018691588785</v>
      </c>
      <c r="H33" s="104">
        <v>-0.89628681177977</v>
      </c>
      <c r="I33" s="104">
        <v>1.16618075801749</v>
      </c>
      <c r="J33" s="104">
        <v>1.34770889487871</v>
      </c>
      <c r="K33" s="104">
        <v>1.0752688172043</v>
      </c>
      <c r="L33" s="104">
        <v>0.185701021355617</v>
      </c>
      <c r="M33" s="104">
        <v>0</v>
      </c>
      <c r="N33" s="60">
        <v>0.839041095890411</v>
      </c>
    </row>
    <row r="34" spans="1:14" ht="13.5">
      <c r="A34" s="608"/>
      <c r="B34" s="614" t="s">
        <v>101</v>
      </c>
      <c r="C34" s="289" t="str">
        <f t="shared" si="0"/>
        <v>4年5月</v>
      </c>
      <c r="D34" s="106">
        <v>-1.37900355871886</v>
      </c>
      <c r="E34" s="107">
        <v>2.65095729013255</v>
      </c>
      <c r="F34" s="108">
        <v>2.26232157285214</v>
      </c>
      <c r="G34" s="107">
        <v>0.630914826498423</v>
      </c>
      <c r="H34" s="107">
        <v>1.04347826086957</v>
      </c>
      <c r="I34" s="107">
        <v>0.539811066126856</v>
      </c>
      <c r="J34" s="107">
        <v>0.429184549356223</v>
      </c>
      <c r="K34" s="107">
        <v>0</v>
      </c>
      <c r="L34" s="107">
        <v>0.727272727272727</v>
      </c>
      <c r="M34" s="107">
        <v>0</v>
      </c>
      <c r="N34" s="95">
        <v>1.37147126314104</v>
      </c>
    </row>
    <row r="35" spans="1:14" ht="13.5">
      <c r="A35" s="608"/>
      <c r="B35" s="109" t="s">
        <v>103</v>
      </c>
      <c r="C35" s="288" t="str">
        <f t="shared" si="0"/>
        <v>7月見通し</v>
      </c>
      <c r="D35" s="370"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612"/>
      <c r="B36" s="110" t="s">
        <v>104</v>
      </c>
      <c r="C36" s="290" t="str">
        <f t="shared" si="0"/>
        <v>8月見通し</v>
      </c>
      <c r="D36" s="111" t="s">
        <v>322</v>
      </c>
      <c r="E36" s="112" t="s">
        <v>163</v>
      </c>
      <c r="F36" s="112" t="s">
        <v>163</v>
      </c>
      <c r="G36" s="112" t="s">
        <v>163</v>
      </c>
      <c r="H36" s="112" t="s">
        <v>163</v>
      </c>
      <c r="I36" s="112" t="s">
        <v>163</v>
      </c>
      <c r="J36" s="112" t="s">
        <v>163</v>
      </c>
      <c r="K36" s="112" t="s">
        <v>163</v>
      </c>
      <c r="L36" s="112" t="s">
        <v>163</v>
      </c>
      <c r="M36" s="113" t="s">
        <v>163</v>
      </c>
      <c r="N36" s="103" t="s">
        <v>163</v>
      </c>
    </row>
    <row r="37" spans="1:14" ht="13.5">
      <c r="A37" s="615" t="s">
        <v>109</v>
      </c>
      <c r="B37" s="606" t="s">
        <v>100</v>
      </c>
      <c r="C37" s="284" t="str">
        <f t="shared" si="0"/>
        <v>5年5月</v>
      </c>
      <c r="D37" s="233">
        <v>2.25352112676056</v>
      </c>
      <c r="E37" s="356">
        <v>0.588620013080445</v>
      </c>
      <c r="F37" s="357">
        <v>1.80769230769231</v>
      </c>
      <c r="G37" s="356">
        <v>0.930232558139535</v>
      </c>
      <c r="H37" s="356">
        <v>0</v>
      </c>
      <c r="I37" s="356">
        <v>0.614754098360656</v>
      </c>
      <c r="J37" s="356">
        <v>0</v>
      </c>
      <c r="K37" s="356">
        <v>0</v>
      </c>
      <c r="L37" s="356">
        <v>2.91666666666667</v>
      </c>
      <c r="M37" s="356">
        <v>0</v>
      </c>
      <c r="N37" s="60">
        <v>1.2465146793505</v>
      </c>
    </row>
    <row r="38" spans="1:14" ht="13.5">
      <c r="A38" s="608"/>
      <c r="B38" s="605" t="s">
        <v>101</v>
      </c>
      <c r="C38" s="285" t="str">
        <f t="shared" si="0"/>
        <v>4年5月</v>
      </c>
      <c r="D38" s="358">
        <v>0</v>
      </c>
      <c r="E38" s="359">
        <v>0.42042042042042</v>
      </c>
      <c r="F38" s="360">
        <v>0.0333333333333333</v>
      </c>
      <c r="G38" s="359">
        <v>0</v>
      </c>
      <c r="H38" s="359">
        <v>0</v>
      </c>
      <c r="I38" s="359">
        <v>0.0605326876513317</v>
      </c>
      <c r="J38" s="359">
        <v>0</v>
      </c>
      <c r="K38" s="359">
        <v>0</v>
      </c>
      <c r="L38" s="359">
        <v>0.719424460431655</v>
      </c>
      <c r="M38" s="359">
        <v>0</v>
      </c>
      <c r="N38" s="95">
        <v>0.13801756587202</v>
      </c>
    </row>
    <row r="39" spans="1:15" ht="13.5">
      <c r="A39" s="608"/>
      <c r="B39" s="96" t="s">
        <v>103</v>
      </c>
      <c r="C39" s="284" t="str">
        <f t="shared" si="0"/>
        <v>7月見通し</v>
      </c>
      <c r="D39" s="238" t="s">
        <v>163</v>
      </c>
      <c r="E39" s="357" t="s">
        <v>163</v>
      </c>
      <c r="F39" s="357" t="s">
        <v>163</v>
      </c>
      <c r="G39" s="357" t="s">
        <v>163</v>
      </c>
      <c r="H39" s="357" t="s">
        <v>163</v>
      </c>
      <c r="I39" s="357" t="s">
        <v>163</v>
      </c>
      <c r="J39" s="357" t="s">
        <v>163</v>
      </c>
      <c r="K39" s="357" t="s">
        <v>163</v>
      </c>
      <c r="L39" s="357" t="s">
        <v>163</v>
      </c>
      <c r="M39" s="357" t="s">
        <v>163</v>
      </c>
      <c r="N39" s="61" t="s">
        <v>163</v>
      </c>
      <c r="O39" s="238"/>
    </row>
    <row r="40" spans="1:14" ht="13.5">
      <c r="A40" s="609"/>
      <c r="B40" s="98" t="s">
        <v>104</v>
      </c>
      <c r="C40" s="286" t="str">
        <f t="shared" si="0"/>
        <v>8月見通し</v>
      </c>
      <c r="D40" s="365" t="s">
        <v>163</v>
      </c>
      <c r="E40" s="363" t="s">
        <v>163</v>
      </c>
      <c r="F40" s="363" t="s">
        <v>163</v>
      </c>
      <c r="G40" s="363" t="s">
        <v>163</v>
      </c>
      <c r="H40" s="371" t="s">
        <v>163</v>
      </c>
      <c r="I40" s="363" t="s">
        <v>163</v>
      </c>
      <c r="J40" s="363" t="s">
        <v>163</v>
      </c>
      <c r="K40" s="363" t="s">
        <v>163</v>
      </c>
      <c r="L40" s="363" t="s">
        <v>163</v>
      </c>
      <c r="M40" s="363" t="s">
        <v>163</v>
      </c>
      <c r="N40" s="99" t="s">
        <v>163</v>
      </c>
    </row>
    <row r="41" spans="1:14" ht="13.5">
      <c r="A41" s="607" t="s">
        <v>110</v>
      </c>
      <c r="B41" s="606" t="s">
        <v>100</v>
      </c>
      <c r="C41" s="284" t="str">
        <f t="shared" si="0"/>
        <v>5年5月</v>
      </c>
      <c r="D41" s="233">
        <v>0</v>
      </c>
      <c r="E41" s="356">
        <v>0</v>
      </c>
      <c r="F41" s="357">
        <v>2.21198156682028</v>
      </c>
      <c r="G41" s="356">
        <v>0</v>
      </c>
      <c r="H41" s="356">
        <v>0</v>
      </c>
      <c r="I41" s="356">
        <v>1.45985401459854</v>
      </c>
      <c r="J41" s="356">
        <v>0.701754385964912</v>
      </c>
      <c r="K41" s="356">
        <v>0</v>
      </c>
      <c r="L41" s="356">
        <v>0</v>
      </c>
      <c r="M41" s="356">
        <v>0</v>
      </c>
      <c r="N41" s="60">
        <v>1.24172185430464</v>
      </c>
    </row>
    <row r="42" spans="1:14" ht="13.5">
      <c r="A42" s="608"/>
      <c r="B42" s="605" t="s">
        <v>101</v>
      </c>
      <c r="C42" s="285" t="str">
        <f t="shared" si="0"/>
        <v>4年5月</v>
      </c>
      <c r="D42" s="358">
        <v>0</v>
      </c>
      <c r="E42" s="359">
        <v>0</v>
      </c>
      <c r="F42" s="360">
        <v>1.85676392572944</v>
      </c>
      <c r="G42" s="359">
        <v>0</v>
      </c>
      <c r="H42" s="359">
        <v>0</v>
      </c>
      <c r="I42" s="359">
        <v>1.95439739413681</v>
      </c>
      <c r="J42" s="359">
        <v>0</v>
      </c>
      <c r="K42" s="359">
        <v>5.26315789473684</v>
      </c>
      <c r="L42" s="359">
        <v>0</v>
      </c>
      <c r="M42" s="359">
        <v>0</v>
      </c>
      <c r="N42" s="95">
        <v>1.16845180136319</v>
      </c>
    </row>
    <row r="43" spans="1:14" ht="13.5">
      <c r="A43" s="608"/>
      <c r="B43" s="96" t="s">
        <v>103</v>
      </c>
      <c r="C43" s="284" t="str">
        <f t="shared" si="0"/>
        <v>7月見通し</v>
      </c>
      <c r="D43" s="238" t="s">
        <v>163</v>
      </c>
      <c r="E43" s="357" t="s">
        <v>163</v>
      </c>
      <c r="F43" s="357" t="s">
        <v>163</v>
      </c>
      <c r="G43" s="357" t="s">
        <v>163</v>
      </c>
      <c r="H43" s="357" t="s">
        <v>163</v>
      </c>
      <c r="I43" s="357" t="s">
        <v>163</v>
      </c>
      <c r="J43" s="357" t="s">
        <v>163</v>
      </c>
      <c r="K43" s="357" t="s">
        <v>163</v>
      </c>
      <c r="L43" s="357" t="s">
        <v>163</v>
      </c>
      <c r="M43" s="357" t="s">
        <v>163</v>
      </c>
      <c r="N43" s="61" t="s">
        <v>163</v>
      </c>
    </row>
    <row r="44" spans="1:14" ht="14.25" thickBot="1">
      <c r="A44" s="612"/>
      <c r="B44" s="102" t="s">
        <v>104</v>
      </c>
      <c r="C44" s="287" t="str">
        <f t="shared" si="0"/>
        <v>8月見通し</v>
      </c>
      <c r="D44" s="372" t="s">
        <v>163</v>
      </c>
      <c r="E44" s="368" t="s">
        <v>163</v>
      </c>
      <c r="F44" s="368" t="s">
        <v>163</v>
      </c>
      <c r="G44" s="368" t="s">
        <v>163</v>
      </c>
      <c r="H44" s="368" t="s">
        <v>163</v>
      </c>
      <c r="I44" s="368" t="s">
        <v>163</v>
      </c>
      <c r="J44" s="368" t="s">
        <v>163</v>
      </c>
      <c r="K44" s="368" t="s">
        <v>163</v>
      </c>
      <c r="L44" s="368" t="s">
        <v>163</v>
      </c>
      <c r="M44" s="368" t="s">
        <v>163</v>
      </c>
      <c r="N44" s="103" t="s">
        <v>163</v>
      </c>
    </row>
    <row r="45" spans="1:14" ht="13.5">
      <c r="A45" s="611" t="s">
        <v>111</v>
      </c>
      <c r="B45" s="613" t="s">
        <v>100</v>
      </c>
      <c r="C45" s="288" t="str">
        <f t="shared" si="0"/>
        <v>5年5月</v>
      </c>
      <c r="D45" s="369">
        <v>1.39911634756996</v>
      </c>
      <c r="E45" s="104">
        <v>0.904159132007233</v>
      </c>
      <c r="F45" s="105">
        <v>1.58529741863075</v>
      </c>
      <c r="G45" s="104">
        <v>-0.214592274678112</v>
      </c>
      <c r="H45" s="104">
        <v>-0.72840790842872</v>
      </c>
      <c r="I45" s="104">
        <v>0.995475113122172</v>
      </c>
      <c r="J45" s="104">
        <v>0.992555831265509</v>
      </c>
      <c r="K45" s="104">
        <v>0.610687022900763</v>
      </c>
      <c r="L45" s="104">
        <v>0.644237652111668</v>
      </c>
      <c r="M45" s="104">
        <v>0</v>
      </c>
      <c r="N45" s="60">
        <v>1.01025107710593</v>
      </c>
    </row>
    <row r="46" spans="1:14" ht="13.5">
      <c r="A46" s="608"/>
      <c r="B46" s="614" t="s">
        <v>101</v>
      </c>
      <c r="C46" s="289" t="str">
        <f t="shared" si="0"/>
        <v>4年5月</v>
      </c>
      <c r="D46" s="106">
        <v>-1.16235470566179</v>
      </c>
      <c r="E46" s="107">
        <v>0.974658869395711</v>
      </c>
      <c r="F46" s="108">
        <v>1.79587141305042</v>
      </c>
      <c r="G46" s="107">
        <v>0.354609929078014</v>
      </c>
      <c r="H46" s="107">
        <v>0.782268578878748</v>
      </c>
      <c r="I46" s="107">
        <v>0.407407407407407</v>
      </c>
      <c r="J46" s="107">
        <v>0.208333333333333</v>
      </c>
      <c r="K46" s="107">
        <v>0.412371134020619</v>
      </c>
      <c r="L46" s="107">
        <v>0.599400599400599</v>
      </c>
      <c r="M46" s="107">
        <v>0</v>
      </c>
      <c r="N46" s="95">
        <v>1.0204766700235</v>
      </c>
    </row>
    <row r="47" spans="1:14" ht="13.5">
      <c r="A47" s="608"/>
      <c r="B47" s="109" t="s">
        <v>103</v>
      </c>
      <c r="C47" s="288" t="str">
        <f t="shared" si="0"/>
        <v>7月見通し</v>
      </c>
      <c r="D47" s="370"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612"/>
      <c r="B48" s="110" t="s">
        <v>104</v>
      </c>
      <c r="C48" s="290" t="str">
        <f t="shared" si="0"/>
        <v>8月見通し</v>
      </c>
      <c r="D48" s="111" t="s">
        <v>322</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618"/>
      <c r="C49" s="618"/>
      <c r="D49" s="618"/>
      <c r="E49" s="618"/>
      <c r="F49" s="618"/>
      <c r="G49" s="618"/>
      <c r="H49" s="618"/>
      <c r="I49" s="618"/>
      <c r="J49" s="618"/>
      <c r="K49" s="618"/>
      <c r="L49" s="618"/>
      <c r="M49" s="618"/>
      <c r="N49" s="618"/>
    </row>
    <row r="50" spans="1:14" s="14" customFormat="1" ht="16.5" customHeight="1">
      <c r="A50" s="36" t="s">
        <v>112</v>
      </c>
      <c r="B50" s="610" t="s">
        <v>283</v>
      </c>
      <c r="C50" s="610"/>
      <c r="D50" s="610"/>
      <c r="E50" s="610"/>
      <c r="F50" s="610"/>
      <c r="G50" s="610"/>
      <c r="H50" s="610"/>
      <c r="I50" s="610"/>
      <c r="J50" s="610"/>
      <c r="K50" s="610"/>
      <c r="L50" s="610"/>
      <c r="M50" s="610"/>
      <c r="N50" s="610"/>
    </row>
    <row r="51" spans="1:14" s="14" customFormat="1" ht="16.5" customHeight="1">
      <c r="A51" s="36"/>
      <c r="B51" s="610" t="s">
        <v>113</v>
      </c>
      <c r="C51" s="610"/>
      <c r="D51" s="610"/>
      <c r="E51" s="610"/>
      <c r="F51" s="610"/>
      <c r="G51" s="610"/>
      <c r="H51" s="610"/>
      <c r="I51" s="610"/>
      <c r="J51" s="610"/>
      <c r="K51" s="610"/>
      <c r="L51" s="610"/>
      <c r="M51" s="610"/>
      <c r="N51" s="610"/>
    </row>
    <row r="52" spans="1:14" s="14" customFormat="1" ht="16.5" customHeight="1">
      <c r="A52" s="239" t="s">
        <v>114</v>
      </c>
      <c r="B52" s="616" t="s">
        <v>115</v>
      </c>
      <c r="C52" s="617"/>
      <c r="D52" s="617"/>
      <c r="E52" s="617"/>
      <c r="F52" s="617"/>
      <c r="G52" s="617"/>
      <c r="H52" s="617"/>
      <c r="I52" s="617"/>
      <c r="J52" s="617"/>
      <c r="K52" s="617"/>
      <c r="L52" s="617"/>
      <c r="M52" s="617"/>
      <c r="N52" s="617"/>
    </row>
    <row r="53" spans="1:14" s="252" customFormat="1" ht="16.5" customHeight="1">
      <c r="A53" s="239" t="s">
        <v>116</v>
      </c>
      <c r="B53" s="610" t="str">
        <f>C48&amp;"は、「容易」「普通」「困難」「不明」のうちからの回答である。"</f>
        <v>8月見通しは、「容易」「普通」「困難」「不明」のうちからの回答である。</v>
      </c>
      <c r="C53" s="617"/>
      <c r="D53" s="617"/>
      <c r="E53" s="617"/>
      <c r="F53" s="617"/>
      <c r="G53" s="617"/>
      <c r="H53" s="617"/>
      <c r="I53" s="617"/>
      <c r="J53" s="617"/>
      <c r="K53" s="617"/>
      <c r="L53" s="617"/>
      <c r="M53" s="617"/>
      <c r="N53" s="617"/>
    </row>
  </sheetData>
  <sheetProtection/>
  <mergeCells count="22">
    <mergeCell ref="B53:N53"/>
    <mergeCell ref="A41:A44"/>
    <mergeCell ref="B41:B42"/>
    <mergeCell ref="A45:A48"/>
    <mergeCell ref="B45:B46"/>
    <mergeCell ref="B49:N49"/>
    <mergeCell ref="A33:A36"/>
    <mergeCell ref="B33:B34"/>
    <mergeCell ref="A37:A40"/>
    <mergeCell ref="B37:B38"/>
    <mergeCell ref="B51:N51"/>
    <mergeCell ref="B52:N52"/>
    <mergeCell ref="B6:C8"/>
    <mergeCell ref="B9:B10"/>
    <mergeCell ref="B13:B14"/>
    <mergeCell ref="A17:A20"/>
    <mergeCell ref="B17:B18"/>
    <mergeCell ref="B50:N50"/>
    <mergeCell ref="A21:A24"/>
    <mergeCell ref="B21:B22"/>
    <mergeCell ref="B25:B26"/>
    <mergeCell ref="B29:B3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5"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codeName="Sheet7">
    <tabColor theme="8" tint="0.7999799847602844"/>
  </sheetPr>
  <dimension ref="A1:AT483"/>
  <sheetViews>
    <sheetView view="pageBreakPreview" zoomScale="70" zoomScaleNormal="85" zoomScaleSheetLayoutView="70" zoomScalePageLayoutView="0" workbookViewId="0" topLeftCell="A3">
      <selection activeCell="X19" sqref="Z19"/>
    </sheetView>
  </sheetViews>
  <sheetFormatPr defaultColWidth="9.00390625" defaultRowHeight="13.5"/>
  <cols>
    <col min="1" max="1" width="9.00390625" style="259" customWidth="1"/>
    <col min="2" max="2" width="9.00390625" style="255" customWidth="1"/>
    <col min="3" max="3" width="10.25390625" style="255"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1" t="s">
        <v>117</v>
      </c>
      <c r="C2" s="231" t="s">
        <v>118</v>
      </c>
    </row>
    <row r="3" spans="2:46" ht="13.5">
      <c r="B3"/>
      <c r="C3"/>
      <c r="AS3" s="253"/>
      <c r="AT3" s="253"/>
    </row>
    <row r="4" spans="1:3" ht="14.25" customHeight="1">
      <c r="A4" s="260" t="s">
        <v>231</v>
      </c>
      <c r="B4" s="254">
        <v>0.9</v>
      </c>
      <c r="C4" s="254">
        <v>0.8</v>
      </c>
    </row>
    <row r="5" spans="2:6" ht="14.25" customHeight="1">
      <c r="B5" s="254">
        <v>0.7</v>
      </c>
      <c r="C5" s="254">
        <v>0.8</v>
      </c>
      <c r="F5" s="253"/>
    </row>
    <row r="6" spans="2:3" ht="14.25" customHeight="1">
      <c r="B6" s="254">
        <v>0.6</v>
      </c>
      <c r="C6" s="254">
        <v>0.7</v>
      </c>
    </row>
    <row r="7" spans="1:3" ht="14.25" customHeight="1">
      <c r="A7" s="260" t="s">
        <v>232</v>
      </c>
      <c r="B7" s="254">
        <v>0.1</v>
      </c>
      <c r="C7" s="254">
        <v>0.6</v>
      </c>
    </row>
    <row r="8" spans="2:6" ht="14.25" customHeight="1">
      <c r="B8" s="254">
        <v>0.2</v>
      </c>
      <c r="C8" s="254">
        <v>0.4</v>
      </c>
      <c r="F8" s="253"/>
    </row>
    <row r="9" spans="2:3" ht="14.25" customHeight="1">
      <c r="B9" s="254">
        <v>0.1</v>
      </c>
      <c r="C9" s="254">
        <v>0.4</v>
      </c>
    </row>
    <row r="10" spans="1:3" ht="14.25" customHeight="1">
      <c r="A10" s="260" t="s">
        <v>233</v>
      </c>
      <c r="B10" s="254">
        <v>0.2</v>
      </c>
      <c r="C10" s="254">
        <v>0.3</v>
      </c>
    </row>
    <row r="11" spans="2:3" ht="14.25" customHeight="1">
      <c r="B11" s="254">
        <v>0.1</v>
      </c>
      <c r="C11" s="254">
        <v>0.1</v>
      </c>
    </row>
    <row r="12" spans="2:3" ht="14.25" customHeight="1">
      <c r="B12" s="254">
        <v>0.4</v>
      </c>
      <c r="C12" s="254">
        <v>0.1</v>
      </c>
    </row>
    <row r="13" spans="1:3" ht="14.25" customHeight="1">
      <c r="A13" s="260" t="s">
        <v>234</v>
      </c>
      <c r="B13" s="254">
        <v>0.4</v>
      </c>
      <c r="C13" s="254">
        <v>0.1</v>
      </c>
    </row>
    <row r="14" spans="2:5" ht="14.25" customHeight="1">
      <c r="B14" s="254">
        <v>0.4</v>
      </c>
      <c r="C14" s="254">
        <v>0.1</v>
      </c>
      <c r="E14" s="253"/>
    </row>
    <row r="15" spans="2:5" ht="14.25" customHeight="1">
      <c r="B15" s="254">
        <v>0.3</v>
      </c>
      <c r="C15" s="254">
        <v>0</v>
      </c>
      <c r="E15" s="253"/>
    </row>
    <row r="16" spans="1:3" ht="14.25" customHeight="1">
      <c r="A16" s="261" t="s">
        <v>235</v>
      </c>
      <c r="B16" s="254">
        <v>0.3</v>
      </c>
      <c r="C16" s="254">
        <v>0.2</v>
      </c>
    </row>
    <row r="17" spans="2:3" ht="14.25" customHeight="1">
      <c r="B17" s="254">
        <v>0.3</v>
      </c>
      <c r="C17" s="254">
        <v>0.4</v>
      </c>
    </row>
    <row r="18" spans="2:3" ht="13.5">
      <c r="B18" s="254">
        <v>-0.1</v>
      </c>
      <c r="C18" s="254">
        <v>0</v>
      </c>
    </row>
    <row r="19" spans="1:6" ht="13.5">
      <c r="A19" s="260" t="s">
        <v>232</v>
      </c>
      <c r="B19" s="254">
        <v>0.4</v>
      </c>
      <c r="C19" s="254">
        <v>0.9</v>
      </c>
      <c r="F19" s="253"/>
    </row>
    <row r="20" spans="2:3" ht="13.5">
      <c r="B20" s="254">
        <v>0.5</v>
      </c>
      <c r="C20" s="254">
        <v>0.8</v>
      </c>
    </row>
    <row r="21" spans="2:3" ht="13.5">
      <c r="B21" s="254">
        <v>0.5</v>
      </c>
      <c r="C21" s="254">
        <v>0.8</v>
      </c>
    </row>
    <row r="22" spans="1:6" ht="13.5">
      <c r="A22" s="260" t="s">
        <v>233</v>
      </c>
      <c r="B22" s="254">
        <v>0.6</v>
      </c>
      <c r="C22" s="254">
        <v>0.7</v>
      </c>
      <c r="F22" s="253"/>
    </row>
    <row r="23" spans="2:3" ht="13.5">
      <c r="B23" s="254">
        <v>0.7</v>
      </c>
      <c r="C23" s="254">
        <v>0.7</v>
      </c>
    </row>
    <row r="24" spans="2:3" ht="13.5">
      <c r="B24" s="254">
        <v>1</v>
      </c>
      <c r="C24" s="254">
        <v>0.7</v>
      </c>
    </row>
    <row r="25" spans="1:3" ht="13.5">
      <c r="A25" s="260" t="s">
        <v>234</v>
      </c>
      <c r="B25" s="254">
        <v>1.1</v>
      </c>
      <c r="C25" s="254">
        <v>0.8</v>
      </c>
    </row>
    <row r="26" spans="2:5" ht="13.5">
      <c r="B26" s="254">
        <v>1</v>
      </c>
      <c r="C26" s="254">
        <v>0.7</v>
      </c>
      <c r="E26" s="253"/>
    </row>
    <row r="27" spans="2:5" ht="13.5">
      <c r="B27" s="254">
        <v>1.1</v>
      </c>
      <c r="C27" s="254">
        <v>0.8</v>
      </c>
      <c r="E27" s="253"/>
    </row>
    <row r="28" spans="1:3" ht="13.5">
      <c r="A28" s="261" t="s">
        <v>236</v>
      </c>
      <c r="B28" s="254">
        <v>0.7</v>
      </c>
      <c r="C28" s="254">
        <v>0.6</v>
      </c>
    </row>
    <row r="29" spans="2:3" ht="13.5">
      <c r="B29" s="254">
        <v>0.5</v>
      </c>
      <c r="C29" s="254">
        <v>0.6</v>
      </c>
    </row>
    <row r="30" spans="2:3" ht="13.5">
      <c r="B30" s="254">
        <v>0.5</v>
      </c>
      <c r="C30" s="254">
        <v>0.6</v>
      </c>
    </row>
    <row r="31" spans="1:3" ht="13.5">
      <c r="A31" s="260" t="s">
        <v>232</v>
      </c>
      <c r="B31" s="254">
        <v>0</v>
      </c>
      <c r="C31" s="254">
        <v>0.5</v>
      </c>
    </row>
    <row r="32" spans="2:3" ht="13.5">
      <c r="B32" s="254">
        <v>0.4</v>
      </c>
      <c r="C32" s="254">
        <v>0.7</v>
      </c>
    </row>
    <row r="33" spans="2:3" ht="13.5">
      <c r="B33" s="254">
        <v>0.4</v>
      </c>
      <c r="C33" s="254">
        <v>0.7</v>
      </c>
    </row>
    <row r="34" spans="1:3" ht="13.5">
      <c r="A34" s="260" t="s">
        <v>233</v>
      </c>
      <c r="B34" s="254">
        <v>0.6</v>
      </c>
      <c r="C34" s="254">
        <v>0.7</v>
      </c>
    </row>
    <row r="35" spans="2:3" ht="13.5">
      <c r="B35" s="254">
        <v>0.8</v>
      </c>
      <c r="C35" s="254">
        <v>0.8</v>
      </c>
    </row>
    <row r="36" spans="2:3" ht="13.5">
      <c r="B36" s="254">
        <v>0.6</v>
      </c>
      <c r="C36" s="254">
        <v>0.3</v>
      </c>
    </row>
    <row r="37" spans="1:3" ht="13.5">
      <c r="A37" s="260" t="s">
        <v>234</v>
      </c>
      <c r="B37" s="254">
        <v>0.8</v>
      </c>
      <c r="C37" s="254">
        <v>0.5</v>
      </c>
    </row>
    <row r="38" spans="2:5" ht="14.25" customHeight="1">
      <c r="B38" s="254">
        <v>0.8</v>
      </c>
      <c r="C38" s="254">
        <v>0.5</v>
      </c>
      <c r="E38" s="253"/>
    </row>
    <row r="39" spans="2:5" ht="14.25" customHeight="1">
      <c r="B39" s="254">
        <v>0.8</v>
      </c>
      <c r="C39" s="254">
        <v>0.5</v>
      </c>
      <c r="E39" s="253"/>
    </row>
    <row r="40" spans="1:3" ht="14.25" customHeight="1">
      <c r="A40" s="261" t="s">
        <v>237</v>
      </c>
      <c r="B40" s="254">
        <v>0.7</v>
      </c>
      <c r="C40" s="254">
        <v>0.6</v>
      </c>
    </row>
    <row r="41" spans="2:7" ht="14.25" customHeight="1">
      <c r="B41" s="254">
        <v>0.4</v>
      </c>
      <c r="C41" s="254">
        <v>0.5</v>
      </c>
      <c r="F41" s="51"/>
      <c r="G41" s="51"/>
    </row>
    <row r="42" spans="2:7" ht="14.25" customHeight="1">
      <c r="B42" s="254">
        <v>0.3</v>
      </c>
      <c r="C42" s="254">
        <v>0.4</v>
      </c>
      <c r="F42" s="51"/>
      <c r="G42" s="51"/>
    </row>
    <row r="43" spans="1:3" ht="14.25" customHeight="1">
      <c r="A43" s="260" t="s">
        <v>232</v>
      </c>
      <c r="B43" s="254">
        <v>0.1</v>
      </c>
      <c r="C43" s="254">
        <v>0.6</v>
      </c>
    </row>
    <row r="44" spans="2:3" ht="14.25" customHeight="1">
      <c r="B44" s="254">
        <v>0</v>
      </c>
      <c r="C44" s="254">
        <v>0.3</v>
      </c>
    </row>
    <row r="45" spans="2:3" ht="14.25" customHeight="1">
      <c r="B45" s="254">
        <v>0</v>
      </c>
      <c r="C45" s="254">
        <v>0.3</v>
      </c>
    </row>
    <row r="46" spans="1:3" ht="13.5">
      <c r="A46" s="260" t="s">
        <v>233</v>
      </c>
      <c r="B46" s="254">
        <v>0.3</v>
      </c>
      <c r="C46" s="254">
        <v>0.4</v>
      </c>
    </row>
    <row r="47" spans="2:3" ht="13.5">
      <c r="B47" s="254">
        <v>0.7</v>
      </c>
      <c r="C47" s="254">
        <v>0.6</v>
      </c>
    </row>
    <row r="48" spans="2:3" ht="13.5">
      <c r="B48" s="254">
        <v>1</v>
      </c>
      <c r="C48" s="254">
        <v>0.7</v>
      </c>
    </row>
    <row r="49" spans="1:3" ht="13.5">
      <c r="A49" s="260" t="s">
        <v>234</v>
      </c>
      <c r="B49" s="254">
        <v>1</v>
      </c>
      <c r="C49" s="254">
        <v>0.6</v>
      </c>
    </row>
    <row r="50" spans="2:5" ht="13.5">
      <c r="B50" s="254">
        <v>0.9</v>
      </c>
      <c r="C50" s="254">
        <v>0.6</v>
      </c>
      <c r="E50" s="253"/>
    </row>
    <row r="51" spans="2:5" ht="13.5">
      <c r="B51" s="254">
        <v>1</v>
      </c>
      <c r="C51" s="254">
        <v>0.7</v>
      </c>
      <c r="E51" s="253"/>
    </row>
    <row r="52" spans="1:3" ht="13.5">
      <c r="A52" s="261" t="s">
        <v>238</v>
      </c>
      <c r="B52" s="254">
        <v>0.5</v>
      </c>
      <c r="C52" s="254">
        <v>0.4</v>
      </c>
    </row>
    <row r="53" spans="2:3" ht="13.5">
      <c r="B53" s="254">
        <v>0.6</v>
      </c>
      <c r="C53" s="254">
        <v>0.6</v>
      </c>
    </row>
    <row r="54" spans="2:3" ht="13.5">
      <c r="B54" s="254">
        <v>0.5</v>
      </c>
      <c r="C54" s="254">
        <v>0.6</v>
      </c>
    </row>
    <row r="55" spans="1:3" ht="13.5">
      <c r="A55" s="260" t="s">
        <v>232</v>
      </c>
      <c r="B55" s="254">
        <v>0.1</v>
      </c>
      <c r="C55" s="254">
        <v>0.6</v>
      </c>
    </row>
    <row r="56" spans="2:3" ht="13.5">
      <c r="B56" s="254">
        <v>0.2</v>
      </c>
      <c r="C56" s="254">
        <v>0.6</v>
      </c>
    </row>
    <row r="57" spans="2:3" ht="13.5">
      <c r="B57" s="254">
        <v>0.1</v>
      </c>
      <c r="C57" s="254">
        <v>0.5</v>
      </c>
    </row>
    <row r="58" spans="1:3" ht="13.5">
      <c r="A58" s="260" t="s">
        <v>233</v>
      </c>
      <c r="B58" s="254">
        <v>0.3</v>
      </c>
      <c r="C58" s="254">
        <v>0.4</v>
      </c>
    </row>
    <row r="59" spans="2:3" ht="13.5">
      <c r="B59" s="254">
        <v>0.4</v>
      </c>
      <c r="C59" s="254">
        <v>0.3</v>
      </c>
    </row>
    <row r="60" spans="2:3" ht="13.5">
      <c r="B60" s="254">
        <v>0.7</v>
      </c>
      <c r="C60" s="254">
        <v>0.3</v>
      </c>
    </row>
    <row r="61" spans="1:3" ht="13.5">
      <c r="A61" s="260" t="s">
        <v>234</v>
      </c>
      <c r="B61" s="254">
        <v>0.2</v>
      </c>
      <c r="C61" s="254">
        <v>-0.2</v>
      </c>
    </row>
    <row r="62" spans="2:5" ht="13.5">
      <c r="B62" s="254">
        <v>0.5</v>
      </c>
      <c r="C62" s="254">
        <v>0.1</v>
      </c>
      <c r="E62" s="253"/>
    </row>
    <row r="63" spans="2:5" ht="13.5">
      <c r="B63" s="254">
        <v>0.4</v>
      </c>
      <c r="C63" s="254">
        <v>0.1</v>
      </c>
      <c r="E63" s="253"/>
    </row>
    <row r="64" spans="1:3" ht="13.5">
      <c r="A64" s="261" t="s">
        <v>239</v>
      </c>
      <c r="B64" s="254">
        <v>0.1</v>
      </c>
      <c r="C64" s="254">
        <v>0.1</v>
      </c>
    </row>
    <row r="65" spans="2:3" ht="13.5">
      <c r="B65" s="254">
        <v>-0.1</v>
      </c>
      <c r="C65" s="254">
        <v>-0.1</v>
      </c>
    </row>
    <row r="66" spans="2:6" ht="13.5">
      <c r="B66" s="254">
        <v>-0.3</v>
      </c>
      <c r="C66" s="254">
        <v>-0.1</v>
      </c>
      <c r="F66" s="253"/>
    </row>
    <row r="67" spans="1:3" ht="13.5">
      <c r="A67" s="260" t="s">
        <v>232</v>
      </c>
      <c r="B67" s="254">
        <v>-0.7</v>
      </c>
      <c r="C67" s="254">
        <v>-0.2</v>
      </c>
    </row>
    <row r="68" spans="2:3" ht="13.5">
      <c r="B68" s="254">
        <v>-0.8</v>
      </c>
      <c r="C68" s="254">
        <v>-0.4</v>
      </c>
    </row>
    <row r="69" spans="2:3" ht="13.5">
      <c r="B69" s="254">
        <v>-0.8</v>
      </c>
      <c r="C69" s="254">
        <v>-0.4</v>
      </c>
    </row>
    <row r="70" spans="1:3" ht="13.5">
      <c r="A70" s="260" t="s">
        <v>233</v>
      </c>
      <c r="B70" s="254">
        <v>-0.5</v>
      </c>
      <c r="C70" s="254">
        <v>-0.4</v>
      </c>
    </row>
    <row r="71" spans="2:3" ht="13.5">
      <c r="B71" s="254">
        <v>-0.4</v>
      </c>
      <c r="C71" s="254">
        <v>-0.5</v>
      </c>
    </row>
    <row r="72" spans="2:3" ht="13.5">
      <c r="B72" s="254">
        <v>-0.3</v>
      </c>
      <c r="C72" s="254">
        <v>-0.7</v>
      </c>
    </row>
    <row r="73" spans="1:3" ht="13.5">
      <c r="A73" s="260" t="s">
        <v>234</v>
      </c>
      <c r="B73" s="254">
        <v>0.1</v>
      </c>
      <c r="C73" s="254">
        <v>-0.4</v>
      </c>
    </row>
    <row r="74" spans="2:5" ht="13.5">
      <c r="B74" s="254">
        <v>0.1</v>
      </c>
      <c r="C74" s="254">
        <v>-0.3</v>
      </c>
      <c r="E74" s="253"/>
    </row>
    <row r="75" spans="2:5" ht="13.5">
      <c r="B75" s="254">
        <v>-0.2</v>
      </c>
      <c r="C75" s="254">
        <v>-0.5</v>
      </c>
      <c r="E75" s="253"/>
    </row>
    <row r="76" spans="1:3" ht="13.5">
      <c r="A76" s="261" t="s">
        <v>240</v>
      </c>
      <c r="B76" s="254">
        <v>-0.2</v>
      </c>
      <c r="C76" s="254">
        <v>-0.2</v>
      </c>
    </row>
    <row r="77" spans="2:3" ht="13.5">
      <c r="B77" s="254">
        <v>-0.4</v>
      </c>
      <c r="C77" s="254">
        <v>-0.4</v>
      </c>
    </row>
    <row r="78" spans="2:6" ht="13.5">
      <c r="B78" s="254">
        <v>-0.6</v>
      </c>
      <c r="C78" s="254">
        <v>-0.4</v>
      </c>
      <c r="F78" s="253"/>
    </row>
    <row r="79" spans="1:6" ht="13.5">
      <c r="A79" s="260" t="s">
        <v>232</v>
      </c>
      <c r="B79" s="254">
        <v>-1</v>
      </c>
      <c r="C79" s="254">
        <v>-0.4</v>
      </c>
      <c r="F79" s="253"/>
    </row>
    <row r="80" spans="2:3" ht="13.5">
      <c r="B80" s="254">
        <v>-0.8</v>
      </c>
      <c r="C80" s="254">
        <v>-0.3</v>
      </c>
    </row>
    <row r="81" spans="2:3" ht="13.5">
      <c r="B81" s="254">
        <v>-0.8</v>
      </c>
      <c r="C81" s="254">
        <v>-0.4</v>
      </c>
    </row>
    <row r="82" spans="1:6" ht="13.5">
      <c r="A82" s="260" t="s">
        <v>233</v>
      </c>
      <c r="B82" s="254">
        <v>-0.7</v>
      </c>
      <c r="C82" s="254">
        <v>-0.6</v>
      </c>
      <c r="F82" s="253"/>
    </row>
    <row r="83" spans="2:6" ht="13.5">
      <c r="B83" s="254">
        <v>-0.3</v>
      </c>
      <c r="C83" s="254">
        <v>-0.4</v>
      </c>
      <c r="F83" s="253"/>
    </row>
    <row r="84" spans="2:3" ht="13.5">
      <c r="B84" s="254">
        <v>-0.2</v>
      </c>
      <c r="C84" s="254">
        <v>-0.6</v>
      </c>
    </row>
    <row r="85" spans="1:6" ht="13.5">
      <c r="A85" s="260" t="s">
        <v>234</v>
      </c>
      <c r="B85" s="254">
        <v>0.1</v>
      </c>
      <c r="C85" s="254">
        <v>-0.5</v>
      </c>
      <c r="F85" s="253"/>
    </row>
    <row r="86" spans="2:5" ht="13.5">
      <c r="B86" s="254">
        <v>-0.1</v>
      </c>
      <c r="C86" s="254">
        <v>-0.6</v>
      </c>
      <c r="E86" s="253"/>
    </row>
    <row r="87" spans="2:40" ht="13.5">
      <c r="B87" s="254">
        <v>0.2</v>
      </c>
      <c r="C87" s="254">
        <v>-0.1</v>
      </c>
      <c r="E87" s="253"/>
      <c r="AN87" s="253"/>
    </row>
    <row r="88" spans="1:3" ht="13.5">
      <c r="A88" s="261" t="s">
        <v>241</v>
      </c>
      <c r="B88" s="254">
        <v>-0.5</v>
      </c>
      <c r="C88" s="254">
        <v>-0.4</v>
      </c>
    </row>
    <row r="89" spans="2:40" ht="13.5">
      <c r="B89" s="254">
        <v>-0.4</v>
      </c>
      <c r="C89" s="254">
        <v>-0.3</v>
      </c>
      <c r="F89" s="253"/>
      <c r="AN89" s="253"/>
    </row>
    <row r="90" spans="2:6" ht="13.5">
      <c r="B90" s="254">
        <v>-0.4</v>
      </c>
      <c r="C90" s="254">
        <v>-0.2</v>
      </c>
      <c r="F90" s="253"/>
    </row>
    <row r="91" spans="1:3" ht="13.5">
      <c r="A91" s="260" t="s">
        <v>232</v>
      </c>
      <c r="B91" s="254">
        <v>-0.9</v>
      </c>
      <c r="C91" s="254">
        <v>-0.2</v>
      </c>
    </row>
    <row r="92" spans="2:6" ht="13.5">
      <c r="B92" s="254">
        <v>-0.5</v>
      </c>
      <c r="C92" s="254">
        <v>0</v>
      </c>
      <c r="F92" s="253"/>
    </row>
    <row r="93" spans="2:6" ht="13.5">
      <c r="B93" s="254">
        <v>-0.3</v>
      </c>
      <c r="C93" s="254">
        <v>0.1</v>
      </c>
      <c r="F93" s="253"/>
    </row>
    <row r="94" spans="1:3" ht="13.5">
      <c r="A94" s="260" t="s">
        <v>233</v>
      </c>
      <c r="B94" s="254">
        <v>0</v>
      </c>
      <c r="C94" s="254">
        <v>0.1</v>
      </c>
    </row>
    <row r="95" spans="2:6" ht="13.5">
      <c r="B95" s="254">
        <v>0.2</v>
      </c>
      <c r="C95" s="254">
        <v>0</v>
      </c>
      <c r="F95" s="253"/>
    </row>
    <row r="96" spans="2:6" ht="13.5">
      <c r="B96" s="254">
        <v>0.7</v>
      </c>
      <c r="C96" s="254">
        <v>0.2</v>
      </c>
      <c r="F96" s="253"/>
    </row>
    <row r="97" spans="1:3" ht="13.5">
      <c r="A97" s="260" t="s">
        <v>234</v>
      </c>
      <c r="B97" s="254">
        <v>0.8</v>
      </c>
      <c r="C97" s="254">
        <v>0.2</v>
      </c>
    </row>
    <row r="98" spans="2:6" ht="13.5">
      <c r="B98" s="254">
        <v>0.7</v>
      </c>
      <c r="C98" s="254">
        <v>0.2</v>
      </c>
      <c r="F98" s="253"/>
    </row>
    <row r="99" spans="2:6" ht="13.5">
      <c r="B99" s="254">
        <v>0.3</v>
      </c>
      <c r="C99" s="254">
        <v>-0.1</v>
      </c>
      <c r="F99" s="253"/>
    </row>
    <row r="100" spans="1:3" ht="13.5">
      <c r="A100" s="261" t="s">
        <v>242</v>
      </c>
      <c r="B100" s="254">
        <v>-0.1</v>
      </c>
      <c r="C100" s="254">
        <v>0</v>
      </c>
    </row>
    <row r="101" spans="2:6" ht="13.5">
      <c r="B101" s="254">
        <v>0</v>
      </c>
      <c r="C101" s="254">
        <v>0.1</v>
      </c>
      <c r="F101" s="253"/>
    </row>
    <row r="102" spans="2:6" ht="13.5">
      <c r="B102" s="254">
        <v>-0.3</v>
      </c>
      <c r="C102" s="254">
        <v>0</v>
      </c>
      <c r="F102" s="253"/>
    </row>
    <row r="103" spans="1:3" ht="13.5">
      <c r="A103" s="260" t="s">
        <v>232</v>
      </c>
      <c r="B103" s="254">
        <v>-0.7</v>
      </c>
      <c r="C103" s="254">
        <v>0</v>
      </c>
    </row>
    <row r="104" spans="2:3" ht="13.5">
      <c r="B104" s="254">
        <v>-0.7</v>
      </c>
      <c r="C104" s="254">
        <v>-0.1</v>
      </c>
    </row>
    <row r="105" spans="2:3" ht="13.5">
      <c r="B105" s="254">
        <v>-0.2</v>
      </c>
      <c r="C105" s="254">
        <v>0.2</v>
      </c>
    </row>
    <row r="106" spans="1:3" ht="13.5">
      <c r="A106" s="260" t="s">
        <v>233</v>
      </c>
      <c r="B106" s="254">
        <v>0.2</v>
      </c>
      <c r="C106" s="254">
        <v>0.2</v>
      </c>
    </row>
    <row r="107" spans="2:3" ht="13.5">
      <c r="B107" s="254">
        <v>0.3</v>
      </c>
      <c r="C107" s="254">
        <v>0</v>
      </c>
    </row>
    <row r="108" spans="2:3" ht="13.5">
      <c r="B108" s="254">
        <v>0.3</v>
      </c>
      <c r="C108" s="254">
        <v>-0.2</v>
      </c>
    </row>
    <row r="109" spans="1:3" ht="13.5">
      <c r="A109" s="260" t="s">
        <v>234</v>
      </c>
      <c r="B109" s="254">
        <v>0.4</v>
      </c>
      <c r="C109" s="254">
        <v>-0.2</v>
      </c>
    </row>
    <row r="110" spans="2:3" ht="13.5">
      <c r="B110" s="254">
        <v>0.3</v>
      </c>
      <c r="C110" s="254">
        <v>-0.2</v>
      </c>
    </row>
    <row r="111" spans="2:3" ht="13.5">
      <c r="B111" s="254">
        <v>0.2</v>
      </c>
      <c r="C111" s="254">
        <v>-0.1</v>
      </c>
    </row>
    <row r="112" spans="1:3" ht="13.5">
      <c r="A112" s="261" t="s">
        <v>243</v>
      </c>
      <c r="B112" s="254">
        <v>-0.6</v>
      </c>
      <c r="C112" s="254">
        <v>-0.5</v>
      </c>
    </row>
    <row r="113" spans="2:3" ht="13.5">
      <c r="B113" s="254">
        <v>-0.9</v>
      </c>
      <c r="C113" s="254">
        <v>-0.8</v>
      </c>
    </row>
    <row r="114" spans="2:3" ht="13.5">
      <c r="B114" s="254">
        <v>-0.6</v>
      </c>
      <c r="C114" s="254">
        <v>-0.3</v>
      </c>
    </row>
    <row r="115" spans="1:3" ht="13.5">
      <c r="A115" s="260" t="s">
        <v>232</v>
      </c>
      <c r="B115" s="254">
        <v>-1</v>
      </c>
      <c r="C115" s="254">
        <v>-0.3</v>
      </c>
    </row>
    <row r="116" spans="2:3" ht="13.5">
      <c r="B116" s="254">
        <v>-1</v>
      </c>
      <c r="C116" s="254">
        <v>-0.4</v>
      </c>
    </row>
    <row r="117" spans="2:3" ht="13.5">
      <c r="B117" s="254">
        <v>-0.8</v>
      </c>
      <c r="C117" s="254">
        <v>-0.4</v>
      </c>
    </row>
    <row r="118" spans="1:3" ht="13.5">
      <c r="A118" s="260" t="s">
        <v>233</v>
      </c>
      <c r="B118" s="254">
        <v>-0.3</v>
      </c>
      <c r="C118" s="254">
        <v>-0.3</v>
      </c>
    </row>
    <row r="119" spans="2:3" ht="13.5">
      <c r="B119" s="254">
        <v>0.1</v>
      </c>
      <c r="C119" s="254">
        <v>-0.2</v>
      </c>
    </row>
    <row r="120" spans="2:3" ht="13.5">
      <c r="B120" s="254">
        <v>0.5</v>
      </c>
      <c r="C120" s="254">
        <v>-0.1</v>
      </c>
    </row>
    <row r="121" spans="1:3" ht="13.5">
      <c r="A121" s="260" t="s">
        <v>234</v>
      </c>
      <c r="B121" s="254">
        <v>0</v>
      </c>
      <c r="C121" s="254">
        <v>-0.6</v>
      </c>
    </row>
    <row r="122" spans="2:3" ht="13.5">
      <c r="B122" s="254">
        <v>0.2</v>
      </c>
      <c r="C122" s="254">
        <v>-0.3</v>
      </c>
    </row>
    <row r="123" spans="2:3" ht="13.5">
      <c r="B123" s="254">
        <v>0</v>
      </c>
      <c r="C123" s="254">
        <v>-0.4</v>
      </c>
    </row>
    <row r="124" spans="1:3" ht="13.5">
      <c r="A124" s="261" t="s">
        <v>244</v>
      </c>
      <c r="B124" s="254">
        <v>-0.3</v>
      </c>
      <c r="C124" s="254">
        <v>-0.2</v>
      </c>
    </row>
    <row r="125" spans="1:3" ht="13.5">
      <c r="A125" s="262"/>
      <c r="B125" s="254">
        <v>-0.6</v>
      </c>
      <c r="C125" s="254">
        <v>-0.4</v>
      </c>
    </row>
    <row r="126" spans="2:3" ht="13.5">
      <c r="B126" s="254">
        <v>-0.7</v>
      </c>
      <c r="C126" s="254">
        <v>-0.3</v>
      </c>
    </row>
    <row r="127" spans="1:3" ht="13.5">
      <c r="A127" s="260" t="s">
        <v>232</v>
      </c>
      <c r="B127" s="254">
        <v>-1.2</v>
      </c>
      <c r="C127" s="254">
        <v>-0.5</v>
      </c>
    </row>
    <row r="128" spans="2:3" ht="13.5">
      <c r="B128" s="254">
        <v>-1.1</v>
      </c>
      <c r="C128" s="254">
        <v>-0.4</v>
      </c>
    </row>
    <row r="129" spans="2:3" ht="13.5">
      <c r="B129" s="254">
        <v>-0.7</v>
      </c>
      <c r="C129" s="254">
        <v>-0.3</v>
      </c>
    </row>
    <row r="130" spans="1:3" ht="14.25" customHeight="1">
      <c r="A130" s="260" t="s">
        <v>233</v>
      </c>
      <c r="B130" s="254">
        <v>-0.9</v>
      </c>
      <c r="C130" s="254">
        <v>-1</v>
      </c>
    </row>
    <row r="131" spans="2:3" ht="14.25" customHeight="1">
      <c r="B131" s="254">
        <v>-0.4</v>
      </c>
      <c r="C131" s="254">
        <v>-0.8</v>
      </c>
    </row>
    <row r="132" spans="2:3" ht="13.5">
      <c r="B132" s="254">
        <v>-0.2</v>
      </c>
      <c r="C132" s="254">
        <v>-0.8</v>
      </c>
    </row>
    <row r="133" spans="1:3" ht="13.5">
      <c r="A133" s="260" t="s">
        <v>234</v>
      </c>
      <c r="B133" s="254">
        <v>-0.1</v>
      </c>
      <c r="C133" s="254">
        <v>-0.7</v>
      </c>
    </row>
    <row r="134" spans="2:3" ht="13.5">
      <c r="B134" s="254">
        <v>0</v>
      </c>
      <c r="C134" s="254">
        <v>-0.5</v>
      </c>
    </row>
    <row r="135" spans="2:3" ht="13.5">
      <c r="B135" s="254">
        <v>-0.2</v>
      </c>
      <c r="C135" s="254">
        <v>-0.5</v>
      </c>
    </row>
    <row r="136" spans="1:3" ht="13.5">
      <c r="A136" s="261" t="s">
        <v>245</v>
      </c>
      <c r="B136" s="255">
        <v>-0.5</v>
      </c>
      <c r="C136" s="255">
        <v>-0.4</v>
      </c>
    </row>
    <row r="137" spans="1:3" ht="13.5">
      <c r="A137"/>
      <c r="B137" s="255">
        <v>-0.5</v>
      </c>
      <c r="C137" s="255">
        <v>-0.2</v>
      </c>
    </row>
    <row r="138" spans="1:3" ht="13.5">
      <c r="A138"/>
      <c r="B138" s="255">
        <v>-0.8</v>
      </c>
      <c r="C138" s="255">
        <v>-0.3</v>
      </c>
    </row>
    <row r="139" spans="1:3" ht="13.5">
      <c r="A139" s="260" t="s">
        <v>232</v>
      </c>
      <c r="B139" s="255">
        <v>-1</v>
      </c>
      <c r="C139" s="255">
        <v>-0.3</v>
      </c>
    </row>
    <row r="140" spans="2:3" ht="13.5">
      <c r="B140" s="255">
        <v>-1</v>
      </c>
      <c r="C140" s="255">
        <v>-0.3</v>
      </c>
    </row>
    <row r="141" spans="2:3" ht="13.5">
      <c r="B141" s="255">
        <v>-0.7</v>
      </c>
      <c r="C141" s="255">
        <v>-0.3</v>
      </c>
    </row>
    <row r="142" spans="1:3" ht="13.5">
      <c r="A142" s="260" t="s">
        <v>233</v>
      </c>
      <c r="B142" s="255">
        <v>-0.1</v>
      </c>
      <c r="C142" s="255">
        <v>-0.2</v>
      </c>
    </row>
    <row r="143" spans="2:3" ht="13.5">
      <c r="B143" s="255">
        <v>0.4</v>
      </c>
      <c r="C143" s="255">
        <v>-0.1</v>
      </c>
    </row>
    <row r="144" spans="2:3" ht="13.5">
      <c r="B144" s="255">
        <v>0.4</v>
      </c>
      <c r="C144" s="255">
        <v>-0.3</v>
      </c>
    </row>
    <row r="145" spans="1:3" ht="13.5">
      <c r="A145" s="260" t="s">
        <v>234</v>
      </c>
      <c r="B145" s="255">
        <v>0.1</v>
      </c>
      <c r="C145" s="255">
        <v>-0.5</v>
      </c>
    </row>
    <row r="146" spans="1:3" ht="13.5">
      <c r="A146"/>
      <c r="B146" s="255">
        <v>0.4</v>
      </c>
      <c r="C146" s="255">
        <v>-0.1</v>
      </c>
    </row>
    <row r="147" spans="1:3" ht="13.5">
      <c r="A147"/>
      <c r="B147" s="255">
        <v>0.3</v>
      </c>
      <c r="C147" s="255">
        <v>0</v>
      </c>
    </row>
    <row r="148" spans="1:3" ht="13.5">
      <c r="A148" s="261" t="s">
        <v>246</v>
      </c>
      <c r="B148" s="255">
        <v>0.1</v>
      </c>
      <c r="C148" s="255">
        <v>0.1</v>
      </c>
    </row>
    <row r="149" spans="1:3" ht="13.5">
      <c r="A149"/>
      <c r="B149" s="255">
        <v>0</v>
      </c>
      <c r="C149" s="255">
        <v>0.3</v>
      </c>
    </row>
    <row r="150" spans="1:3" ht="13.5">
      <c r="A150"/>
      <c r="B150" s="255">
        <v>-0.2</v>
      </c>
      <c r="C150" s="255">
        <v>0.3</v>
      </c>
    </row>
    <row r="151" spans="1:3" ht="13.5">
      <c r="A151" s="260" t="s">
        <v>232</v>
      </c>
      <c r="B151" s="255">
        <v>-0.2</v>
      </c>
      <c r="C151" s="255">
        <v>0.5</v>
      </c>
    </row>
    <row r="152" spans="2:3" ht="13.5">
      <c r="B152" s="255">
        <v>-0.2</v>
      </c>
      <c r="C152" s="255">
        <v>0.5</v>
      </c>
    </row>
    <row r="153" spans="2:3" ht="13.5">
      <c r="B153" s="255">
        <v>0.3</v>
      </c>
      <c r="C153" s="255">
        <v>0.7</v>
      </c>
    </row>
    <row r="154" spans="1:3" ht="13.5">
      <c r="A154" s="260" t="s">
        <v>233</v>
      </c>
      <c r="B154" s="255">
        <v>0.9</v>
      </c>
      <c r="C154" s="255">
        <v>0.8</v>
      </c>
    </row>
    <row r="155" spans="2:3" ht="13.5">
      <c r="B155" s="255">
        <v>1.3</v>
      </c>
      <c r="C155" s="255">
        <v>0.7</v>
      </c>
    </row>
    <row r="156" spans="2:3" ht="13.5">
      <c r="B156" s="255">
        <v>2</v>
      </c>
      <c r="C156" s="255">
        <v>1.3</v>
      </c>
    </row>
    <row r="157" spans="1:3" ht="13.5">
      <c r="A157" s="260" t="s">
        <v>234</v>
      </c>
      <c r="B157" s="255">
        <v>2.1</v>
      </c>
      <c r="C157" s="255">
        <v>1.5</v>
      </c>
    </row>
    <row r="158" spans="1:3" ht="13.5">
      <c r="A158"/>
      <c r="B158" s="255">
        <v>1.4</v>
      </c>
      <c r="C158" s="255">
        <v>0.9</v>
      </c>
    </row>
    <row r="159" spans="1:3" ht="13.5">
      <c r="A159"/>
      <c r="B159" s="255">
        <v>1.3</v>
      </c>
      <c r="C159" s="255">
        <v>1</v>
      </c>
    </row>
    <row r="160" spans="1:3" ht="13.5">
      <c r="A160" s="261" t="s">
        <v>247</v>
      </c>
      <c r="B160" s="255">
        <v>0.3</v>
      </c>
      <c r="C160" s="255">
        <v>0.3</v>
      </c>
    </row>
    <row r="161" spans="1:3" ht="13.5">
      <c r="A161"/>
      <c r="B161" s="255">
        <v>0.3</v>
      </c>
      <c r="C161" s="255">
        <v>0.7</v>
      </c>
    </row>
    <row r="162" spans="1:3" ht="13.5">
      <c r="A162"/>
      <c r="B162" s="255">
        <v>0.1</v>
      </c>
      <c r="C162" s="255">
        <v>0.7</v>
      </c>
    </row>
    <row r="163" spans="1:3" ht="13.5">
      <c r="A163" s="260" t="s">
        <v>232</v>
      </c>
      <c r="B163" s="255">
        <v>0.1</v>
      </c>
      <c r="C163" s="255">
        <v>0.8</v>
      </c>
    </row>
    <row r="164" spans="2:3" ht="13.5">
      <c r="B164" s="255">
        <v>0.1</v>
      </c>
      <c r="C164" s="255">
        <v>0.9</v>
      </c>
    </row>
    <row r="165" spans="2:3" ht="13.5">
      <c r="B165" s="255">
        <v>0.7</v>
      </c>
      <c r="C165" s="255">
        <v>1.1</v>
      </c>
    </row>
    <row r="166" spans="1:3" ht="13.5">
      <c r="A166" s="260" t="s">
        <v>233</v>
      </c>
      <c r="B166" s="255">
        <v>1.9</v>
      </c>
      <c r="C166" s="255">
        <v>1.7</v>
      </c>
    </row>
    <row r="167" spans="2:3" ht="13.5">
      <c r="B167" s="255">
        <v>2.3</v>
      </c>
      <c r="C167" s="255">
        <v>1.7</v>
      </c>
    </row>
    <row r="168" spans="2:3" ht="13.5">
      <c r="B168" s="255">
        <v>2.8</v>
      </c>
      <c r="C168" s="255">
        <v>2.1</v>
      </c>
    </row>
    <row r="169" spans="1:3" ht="13.5">
      <c r="A169" s="260" t="s">
        <v>234</v>
      </c>
      <c r="B169" s="255">
        <v>2.3</v>
      </c>
      <c r="C169" s="255">
        <v>1.7</v>
      </c>
    </row>
    <row r="170" spans="1:3" ht="13.5">
      <c r="A170"/>
      <c r="B170" s="255">
        <v>2.1</v>
      </c>
      <c r="C170" s="255">
        <v>1.6</v>
      </c>
    </row>
    <row r="171" spans="1:3" ht="13.5">
      <c r="A171"/>
      <c r="B171" s="255">
        <v>1.6</v>
      </c>
      <c r="C171" s="255">
        <v>1.4</v>
      </c>
    </row>
    <row r="172" spans="1:3" ht="13.5">
      <c r="A172" s="261" t="s">
        <v>248</v>
      </c>
      <c r="B172" s="255">
        <v>1.3</v>
      </c>
      <c r="C172" s="255">
        <v>1.3</v>
      </c>
    </row>
    <row r="173" spans="1:3" ht="13.5">
      <c r="A173"/>
      <c r="B173" s="255">
        <v>0.8</v>
      </c>
      <c r="C173" s="255">
        <v>1.2</v>
      </c>
    </row>
    <row r="174" spans="1:3" ht="13.5">
      <c r="A174"/>
      <c r="B174" s="255">
        <v>0.6</v>
      </c>
      <c r="C174" s="255">
        <v>1.2</v>
      </c>
    </row>
    <row r="175" spans="1:3" ht="13.5">
      <c r="A175" s="260" t="s">
        <v>232</v>
      </c>
      <c r="B175" s="255">
        <v>0.5</v>
      </c>
      <c r="C175" s="255">
        <v>1.3</v>
      </c>
    </row>
    <row r="176" spans="2:3" ht="13.5">
      <c r="B176" s="255">
        <v>0.3</v>
      </c>
      <c r="C176" s="255">
        <v>1</v>
      </c>
    </row>
    <row r="177" spans="2:3" ht="13.5">
      <c r="B177" s="255">
        <v>0.5</v>
      </c>
      <c r="C177" s="255">
        <v>0.9</v>
      </c>
    </row>
    <row r="178" spans="1:3" ht="13.5">
      <c r="A178" s="260" t="s">
        <v>233</v>
      </c>
      <c r="B178" s="255">
        <v>1</v>
      </c>
      <c r="C178" s="255">
        <v>0.8</v>
      </c>
    </row>
    <row r="179" spans="2:3" ht="13.5">
      <c r="B179" s="255">
        <v>1.3</v>
      </c>
      <c r="C179" s="255">
        <v>0.7</v>
      </c>
    </row>
    <row r="180" spans="2:3" ht="13.5">
      <c r="B180" s="255">
        <v>1.3</v>
      </c>
      <c r="C180" s="255">
        <v>0.6</v>
      </c>
    </row>
    <row r="181" spans="1:3" ht="13.5">
      <c r="A181" s="260" t="s">
        <v>234</v>
      </c>
      <c r="B181" s="255">
        <v>0.8</v>
      </c>
      <c r="C181" s="255">
        <v>0.2</v>
      </c>
    </row>
    <row r="182" spans="1:3" ht="13.5">
      <c r="A182"/>
      <c r="B182" s="255">
        <v>0.3</v>
      </c>
      <c r="C182" s="255">
        <v>-0.2</v>
      </c>
    </row>
    <row r="183" spans="1:3" ht="13.5">
      <c r="A183"/>
      <c r="B183" s="255">
        <v>0</v>
      </c>
      <c r="C183" s="255">
        <v>-0.2</v>
      </c>
    </row>
    <row r="184" spans="1:3" ht="13.5">
      <c r="A184" s="261" t="s">
        <v>249</v>
      </c>
      <c r="B184" s="255">
        <v>-0.3</v>
      </c>
      <c r="C184" s="255">
        <v>-0.3</v>
      </c>
    </row>
    <row r="185" spans="1:3" ht="13.5">
      <c r="A185"/>
      <c r="B185" s="255">
        <v>-0.8</v>
      </c>
      <c r="C185" s="255">
        <v>-0.5</v>
      </c>
    </row>
    <row r="186" spans="1:3" ht="13.5">
      <c r="A186"/>
      <c r="B186" s="255">
        <v>-1</v>
      </c>
      <c r="C186" s="255">
        <v>-0.5</v>
      </c>
    </row>
    <row r="187" spans="1:3" ht="13.5">
      <c r="A187" s="260" t="s">
        <v>232</v>
      </c>
      <c r="B187" s="255">
        <v>-1.3</v>
      </c>
      <c r="C187" s="255">
        <v>-0.5</v>
      </c>
    </row>
    <row r="188" spans="2:3" ht="13.5">
      <c r="B188" s="255">
        <v>-1</v>
      </c>
      <c r="C188" s="255">
        <v>-0.3</v>
      </c>
    </row>
    <row r="189" spans="2:3" ht="13.5">
      <c r="B189" s="255">
        <v>-0.9</v>
      </c>
      <c r="C189" s="255">
        <v>-0.6</v>
      </c>
    </row>
    <row r="190" spans="1:3" ht="13.5">
      <c r="A190" s="260" t="s">
        <v>233</v>
      </c>
      <c r="B190" s="255">
        <v>-0.8</v>
      </c>
      <c r="C190" s="255">
        <v>-1</v>
      </c>
    </row>
    <row r="191" spans="2:3" ht="13.5">
      <c r="B191" s="255">
        <v>-0.2</v>
      </c>
      <c r="C191" s="255">
        <v>-0.8</v>
      </c>
    </row>
    <row r="192" spans="2:3" ht="13.5">
      <c r="B192" s="255">
        <v>-0.3</v>
      </c>
      <c r="C192" s="255">
        <v>-1</v>
      </c>
    </row>
    <row r="193" spans="1:3" ht="13.5">
      <c r="A193" s="260" t="s">
        <v>234</v>
      </c>
      <c r="B193" s="255">
        <v>-0.3</v>
      </c>
      <c r="C193" s="255">
        <v>-0.9</v>
      </c>
    </row>
    <row r="194" spans="1:3" ht="13.5">
      <c r="A194"/>
      <c r="B194" s="255">
        <v>-0.3</v>
      </c>
      <c r="C194" s="255">
        <v>-0.7</v>
      </c>
    </row>
    <row r="195" spans="1:3" ht="13.5">
      <c r="A195"/>
      <c r="B195" s="255">
        <v>-0.6</v>
      </c>
      <c r="C195" s="255">
        <v>-0.8</v>
      </c>
    </row>
    <row r="196" spans="1:3" ht="13.5">
      <c r="A196" s="261" t="s">
        <v>250</v>
      </c>
      <c r="B196" s="255">
        <v>-0.7</v>
      </c>
      <c r="C196" s="255">
        <v>-0.7</v>
      </c>
    </row>
    <row r="197" spans="1:3" ht="13.5">
      <c r="A197"/>
      <c r="B197" s="255">
        <v>-0.9</v>
      </c>
      <c r="C197" s="255">
        <v>-0.6</v>
      </c>
    </row>
    <row r="198" spans="1:3" ht="13.5">
      <c r="A198"/>
      <c r="B198" s="255">
        <v>-1.5</v>
      </c>
      <c r="C198" s="255">
        <v>-1</v>
      </c>
    </row>
    <row r="199" spans="1:3" ht="13.5">
      <c r="A199" s="260" t="s">
        <v>232</v>
      </c>
      <c r="B199" s="255">
        <v>-2.2</v>
      </c>
      <c r="C199" s="255">
        <v>-1.4</v>
      </c>
    </row>
    <row r="200" spans="2:3" ht="13.5">
      <c r="B200" s="255">
        <v>-2.3</v>
      </c>
      <c r="C200" s="255">
        <v>-1.6</v>
      </c>
    </row>
    <row r="201" spans="2:3" ht="13.5">
      <c r="B201" s="255">
        <v>-1.6</v>
      </c>
      <c r="C201" s="255">
        <v>-1.2</v>
      </c>
    </row>
    <row r="202" spans="1:3" ht="13.5">
      <c r="A202" s="260" t="s">
        <v>233</v>
      </c>
      <c r="B202" s="255">
        <v>-1.4</v>
      </c>
      <c r="C202" s="255">
        <v>-1.6</v>
      </c>
    </row>
    <row r="203" spans="2:3" ht="13.5">
      <c r="B203" s="255">
        <v>-1.3</v>
      </c>
      <c r="C203" s="255">
        <v>-1.9</v>
      </c>
    </row>
    <row r="204" spans="2:3" ht="13.5">
      <c r="B204" s="255">
        <v>-1.3</v>
      </c>
      <c r="C204" s="255">
        <v>-1.9</v>
      </c>
    </row>
    <row r="205" spans="1:3" ht="13.5">
      <c r="A205" s="260" t="s">
        <v>234</v>
      </c>
      <c r="B205" s="255">
        <v>-1.4</v>
      </c>
      <c r="C205" s="255">
        <v>-2</v>
      </c>
    </row>
    <row r="206" spans="1:3" ht="13.5">
      <c r="A206"/>
      <c r="B206" s="255">
        <v>-1.3</v>
      </c>
      <c r="C206" s="255">
        <v>-1.7</v>
      </c>
    </row>
    <row r="207" spans="1:3" ht="13.5">
      <c r="A207"/>
      <c r="B207" s="255">
        <v>-1.3</v>
      </c>
      <c r="C207" s="255">
        <v>-1.5</v>
      </c>
    </row>
    <row r="208" spans="1:3" ht="13.5">
      <c r="A208" s="261" t="s">
        <v>251</v>
      </c>
      <c r="B208" s="255">
        <v>-1.4</v>
      </c>
      <c r="C208" s="255">
        <v>-1.4</v>
      </c>
    </row>
    <row r="209" spans="1:3" ht="13.5">
      <c r="A209"/>
      <c r="B209" s="255">
        <v>-1.3</v>
      </c>
      <c r="C209" s="255">
        <v>-1.1</v>
      </c>
    </row>
    <row r="210" spans="1:3" ht="13.5">
      <c r="A210"/>
      <c r="B210" s="255">
        <v>-1.2</v>
      </c>
      <c r="C210" s="255">
        <v>-0.7</v>
      </c>
    </row>
    <row r="211" spans="1:3" ht="13.5">
      <c r="A211" s="260" t="s">
        <v>232</v>
      </c>
      <c r="B211" s="255">
        <v>-1.7</v>
      </c>
      <c r="C211" s="255">
        <v>-1</v>
      </c>
    </row>
    <row r="212" spans="2:3" ht="13.5">
      <c r="B212" s="255">
        <v>-1.3</v>
      </c>
      <c r="C212" s="255">
        <v>-0.6</v>
      </c>
    </row>
    <row r="213" spans="2:3" ht="13.5">
      <c r="B213" s="255">
        <v>-1.1</v>
      </c>
      <c r="C213" s="255">
        <v>-0.7</v>
      </c>
    </row>
    <row r="214" spans="1:3" ht="13.5">
      <c r="A214" s="260" t="s">
        <v>233</v>
      </c>
      <c r="B214" s="255">
        <v>-0.5</v>
      </c>
      <c r="C214" s="255">
        <v>-0.6</v>
      </c>
    </row>
    <row r="215" spans="2:3" ht="13.5">
      <c r="B215" s="255">
        <v>-0.2</v>
      </c>
      <c r="C215" s="255">
        <v>-0.8</v>
      </c>
    </row>
    <row r="216" spans="2:3" ht="13.5">
      <c r="B216" s="255">
        <v>0</v>
      </c>
      <c r="C216" s="255">
        <v>-0.6</v>
      </c>
    </row>
    <row r="217" spans="1:3" ht="13.5">
      <c r="A217" s="260" t="s">
        <v>234</v>
      </c>
      <c r="B217" s="255">
        <v>0.3</v>
      </c>
      <c r="C217" s="255">
        <v>-0.3</v>
      </c>
    </row>
    <row r="218" spans="1:3" ht="13.5">
      <c r="A218"/>
      <c r="B218" s="255">
        <v>0.3</v>
      </c>
      <c r="C218" s="255">
        <v>-0.1</v>
      </c>
    </row>
    <row r="219" spans="1:3" ht="13.5">
      <c r="A219"/>
      <c r="B219" s="255">
        <v>0.1</v>
      </c>
      <c r="C219" s="255">
        <v>-0.1</v>
      </c>
    </row>
    <row r="220" spans="1:3" ht="13.5">
      <c r="A220" s="261" t="s">
        <v>252</v>
      </c>
      <c r="B220" s="255">
        <v>-0.1</v>
      </c>
      <c r="C220" s="255">
        <v>-0.1</v>
      </c>
    </row>
    <row r="221" spans="1:3" ht="13.5">
      <c r="A221"/>
      <c r="B221" s="255">
        <v>-0.2</v>
      </c>
      <c r="C221" s="255">
        <v>0</v>
      </c>
    </row>
    <row r="222" spans="1:3" ht="13.5">
      <c r="A222"/>
      <c r="B222" s="255">
        <v>-0.6</v>
      </c>
      <c r="C222" s="255">
        <v>-0.1</v>
      </c>
    </row>
    <row r="223" spans="1:3" ht="13.5">
      <c r="A223" s="260" t="s">
        <v>232</v>
      </c>
      <c r="B223" s="255">
        <v>-0.8</v>
      </c>
      <c r="C223" s="255">
        <v>-0.2</v>
      </c>
    </row>
    <row r="224" spans="2:3" ht="13.5">
      <c r="B224" s="255">
        <v>-0.3</v>
      </c>
      <c r="C224" s="255">
        <v>0.3</v>
      </c>
    </row>
    <row r="225" spans="2:3" ht="13.5">
      <c r="B225" s="255">
        <v>-0.1</v>
      </c>
      <c r="C225" s="255">
        <v>0.3</v>
      </c>
    </row>
    <row r="226" spans="1:3" ht="13.5">
      <c r="A226" s="260" t="s">
        <v>233</v>
      </c>
      <c r="B226" s="255">
        <v>1.5</v>
      </c>
      <c r="C226" s="255">
        <v>1.4</v>
      </c>
    </row>
    <row r="227" spans="2:3" ht="13.5">
      <c r="B227" s="255">
        <v>2.1</v>
      </c>
      <c r="C227" s="255">
        <v>1.5</v>
      </c>
    </row>
    <row r="228" spans="2:3" ht="13.5">
      <c r="B228" s="255">
        <v>2.2</v>
      </c>
      <c r="C228" s="255">
        <v>1.6</v>
      </c>
    </row>
    <row r="229" spans="1:3" ht="13.5">
      <c r="A229" s="260" t="s">
        <v>234</v>
      </c>
      <c r="B229" s="255">
        <v>2</v>
      </c>
      <c r="C229" s="255">
        <v>1.4</v>
      </c>
    </row>
    <row r="230" spans="1:3" ht="13.5">
      <c r="A230"/>
      <c r="B230" s="255">
        <v>1.6</v>
      </c>
      <c r="C230" s="255">
        <v>1.2</v>
      </c>
    </row>
    <row r="231" spans="1:3" ht="13.5">
      <c r="A231"/>
      <c r="B231" s="255">
        <v>0.8</v>
      </c>
      <c r="C231" s="255">
        <v>0.6</v>
      </c>
    </row>
    <row r="232" spans="1:3" ht="13.5">
      <c r="A232" s="261" t="s">
        <v>253</v>
      </c>
      <c r="B232" s="255">
        <v>1.2</v>
      </c>
      <c r="C232" s="255">
        <v>1.3</v>
      </c>
    </row>
    <row r="233" spans="1:3" ht="13.5">
      <c r="A233"/>
      <c r="B233" s="255">
        <v>0.9</v>
      </c>
      <c r="C233" s="255">
        <v>1.1</v>
      </c>
    </row>
    <row r="234" spans="1:3" ht="13.5">
      <c r="A234"/>
      <c r="B234" s="255">
        <v>0.6</v>
      </c>
      <c r="C234" s="255">
        <v>1.1</v>
      </c>
    </row>
    <row r="235" spans="1:3" ht="13.5">
      <c r="A235" s="260" t="s">
        <v>232</v>
      </c>
      <c r="B235" s="255">
        <v>0.8</v>
      </c>
      <c r="C235" s="255">
        <v>1.3</v>
      </c>
    </row>
    <row r="236" spans="2:3" ht="13.5">
      <c r="B236" s="255">
        <v>0.4</v>
      </c>
      <c r="C236" s="255">
        <v>1</v>
      </c>
    </row>
    <row r="237" spans="2:3" ht="13.5">
      <c r="B237" s="255">
        <v>0.5</v>
      </c>
      <c r="C237" s="255">
        <v>0.9</v>
      </c>
    </row>
    <row r="238" spans="1:3" ht="13.5">
      <c r="A238" s="260" t="s">
        <v>233</v>
      </c>
      <c r="B238" s="255">
        <v>0.8</v>
      </c>
      <c r="C238" s="255">
        <v>0.7</v>
      </c>
    </row>
    <row r="239" spans="2:3" ht="13.5">
      <c r="B239" s="255">
        <v>1.6</v>
      </c>
      <c r="C239" s="255">
        <v>1</v>
      </c>
    </row>
    <row r="240" spans="2:3" ht="13.5">
      <c r="B240" s="255">
        <v>1.5</v>
      </c>
      <c r="C240" s="255">
        <v>0.9</v>
      </c>
    </row>
    <row r="241" spans="1:3" ht="13.5">
      <c r="A241" s="260" t="s">
        <v>234</v>
      </c>
      <c r="B241" s="255">
        <v>1.5</v>
      </c>
      <c r="C241" s="255">
        <v>0.9</v>
      </c>
    </row>
    <row r="242" spans="1:3" ht="13.5">
      <c r="A242"/>
      <c r="B242" s="255">
        <v>1.3</v>
      </c>
      <c r="C242" s="255">
        <v>1</v>
      </c>
    </row>
    <row r="243" spans="1:3" ht="13.5">
      <c r="A243"/>
      <c r="B243" s="255">
        <v>1</v>
      </c>
      <c r="C243" s="255">
        <v>0.8</v>
      </c>
    </row>
    <row r="244" spans="1:3" ht="13.5">
      <c r="A244" s="261" t="s">
        <v>254</v>
      </c>
      <c r="B244" s="255">
        <v>0.8</v>
      </c>
      <c r="C244" s="255">
        <v>0.9</v>
      </c>
    </row>
    <row r="245" spans="1:3" ht="13.5">
      <c r="A245"/>
      <c r="B245" s="255">
        <v>0.8</v>
      </c>
      <c r="C245" s="255">
        <v>1</v>
      </c>
    </row>
    <row r="246" spans="1:3" ht="13.5">
      <c r="A246"/>
      <c r="B246" s="255">
        <v>0.3</v>
      </c>
      <c r="C246" s="255">
        <v>0.8</v>
      </c>
    </row>
    <row r="247" spans="1:3" ht="13.5">
      <c r="A247" s="260" t="s">
        <v>232</v>
      </c>
      <c r="B247" s="255">
        <v>1</v>
      </c>
      <c r="C247" s="255">
        <v>1.4</v>
      </c>
    </row>
    <row r="248" spans="2:3" ht="13.5">
      <c r="B248" s="255">
        <v>1.4</v>
      </c>
      <c r="C248" s="255">
        <v>1.9</v>
      </c>
    </row>
    <row r="249" spans="2:3" ht="13.5">
      <c r="B249" s="255">
        <v>1</v>
      </c>
      <c r="C249" s="255">
        <v>1.4</v>
      </c>
    </row>
    <row r="250" spans="1:3" ht="13.5">
      <c r="A250" s="260" t="s">
        <v>233</v>
      </c>
      <c r="B250" s="255">
        <v>1.5</v>
      </c>
      <c r="C250" s="255">
        <v>1.4</v>
      </c>
    </row>
    <row r="251" spans="2:3" ht="13.5">
      <c r="B251" s="255">
        <v>2.1</v>
      </c>
      <c r="C251" s="255">
        <v>1.6</v>
      </c>
    </row>
    <row r="252" spans="2:3" ht="13.5">
      <c r="B252" s="255">
        <v>2.5</v>
      </c>
      <c r="C252" s="255">
        <v>2</v>
      </c>
    </row>
    <row r="253" spans="1:3" ht="13.5">
      <c r="A253" s="260" t="s">
        <v>234</v>
      </c>
      <c r="B253" s="255">
        <v>2.6</v>
      </c>
      <c r="C253" s="255">
        <v>2</v>
      </c>
    </row>
    <row r="254" spans="1:3" ht="13.5">
      <c r="A254"/>
      <c r="B254" s="255">
        <v>2.1</v>
      </c>
      <c r="C254" s="255">
        <v>1.8</v>
      </c>
    </row>
    <row r="255" spans="1:3" ht="13.5">
      <c r="A255"/>
      <c r="B255" s="255">
        <v>2.5</v>
      </c>
      <c r="C255" s="255">
        <v>2.3</v>
      </c>
    </row>
    <row r="256" spans="1:3" ht="13.5">
      <c r="A256" s="261" t="s">
        <v>255</v>
      </c>
      <c r="B256" s="255">
        <v>2.1</v>
      </c>
      <c r="C256" s="255">
        <v>2.2</v>
      </c>
    </row>
    <row r="257" spans="1:3" ht="13.5">
      <c r="A257"/>
      <c r="B257" s="255">
        <v>2.3</v>
      </c>
      <c r="C257" s="255">
        <v>2.5</v>
      </c>
    </row>
    <row r="258" spans="1:3" ht="13.5">
      <c r="A258"/>
      <c r="B258" s="255">
        <v>2.8</v>
      </c>
      <c r="C258" s="255">
        <v>3.2</v>
      </c>
    </row>
    <row r="259" spans="1:3" ht="13.5">
      <c r="A259" s="260" t="s">
        <v>232</v>
      </c>
      <c r="B259" s="255">
        <v>1.9</v>
      </c>
      <c r="C259" s="255">
        <v>2.3</v>
      </c>
    </row>
    <row r="260" spans="2:3" ht="13.5">
      <c r="B260" s="255">
        <v>1.4</v>
      </c>
      <c r="C260" s="255">
        <v>1.9</v>
      </c>
    </row>
    <row r="261" spans="2:3" ht="13.5">
      <c r="B261" s="255">
        <v>1.3</v>
      </c>
      <c r="C261" s="255">
        <v>1.7</v>
      </c>
    </row>
    <row r="262" spans="1:3" ht="13.5">
      <c r="A262" s="260" t="s">
        <v>233</v>
      </c>
      <c r="B262" s="255">
        <v>1.7</v>
      </c>
      <c r="C262" s="255">
        <v>1.6</v>
      </c>
    </row>
    <row r="263" spans="2:3" ht="13.5">
      <c r="B263" s="255">
        <v>1.9</v>
      </c>
      <c r="C263" s="255">
        <v>1.5</v>
      </c>
    </row>
    <row r="264" spans="2:3" ht="13.5">
      <c r="B264" s="255">
        <v>1.5</v>
      </c>
      <c r="C264" s="255">
        <v>1.1</v>
      </c>
    </row>
    <row r="265" spans="1:3" ht="13.5">
      <c r="A265" s="260" t="s">
        <v>234</v>
      </c>
      <c r="B265" s="255">
        <v>1.1</v>
      </c>
      <c r="C265" s="255">
        <v>0.6</v>
      </c>
    </row>
    <row r="266" spans="1:3" ht="13.5">
      <c r="A266"/>
      <c r="B266" s="255">
        <v>1.7</v>
      </c>
      <c r="C266" s="255">
        <v>1.4</v>
      </c>
    </row>
    <row r="267" spans="1:3" ht="13.5">
      <c r="A267"/>
      <c r="B267" s="255">
        <v>1.8</v>
      </c>
      <c r="C267" s="255">
        <v>1.5</v>
      </c>
    </row>
    <row r="268" spans="1:3" ht="13.5">
      <c r="A268" s="261" t="s">
        <v>256</v>
      </c>
      <c r="B268" s="255">
        <v>1.1</v>
      </c>
      <c r="C268" s="255">
        <v>1.2</v>
      </c>
    </row>
    <row r="269" spans="1:3" ht="13.5">
      <c r="A269"/>
      <c r="B269" s="255">
        <v>0.6</v>
      </c>
      <c r="C269" s="255">
        <v>0.8</v>
      </c>
    </row>
    <row r="270" spans="1:3" ht="13.5">
      <c r="A270"/>
      <c r="B270" s="255">
        <v>0.5</v>
      </c>
      <c r="C270" s="255">
        <v>0.9</v>
      </c>
    </row>
    <row r="271" spans="1:3" ht="13.5">
      <c r="A271" s="260" t="s">
        <v>232</v>
      </c>
      <c r="B271" s="255">
        <v>0.5</v>
      </c>
      <c r="C271" s="255">
        <v>0.9</v>
      </c>
    </row>
    <row r="272" spans="2:3" ht="13.5">
      <c r="B272" s="255">
        <v>0.5</v>
      </c>
      <c r="C272" s="255">
        <v>0.9</v>
      </c>
    </row>
    <row r="273" spans="2:3" ht="13.5">
      <c r="B273" s="255">
        <v>0.5</v>
      </c>
      <c r="C273" s="255">
        <v>0.8</v>
      </c>
    </row>
    <row r="274" spans="1:3" ht="13.5">
      <c r="A274" s="260" t="s">
        <v>233</v>
      </c>
      <c r="B274" s="255">
        <v>0.8</v>
      </c>
      <c r="C274" s="255">
        <v>0.7</v>
      </c>
    </row>
    <row r="275" spans="2:3" ht="13.5">
      <c r="B275" s="255">
        <v>1.6</v>
      </c>
      <c r="C275" s="255">
        <v>1.3</v>
      </c>
    </row>
    <row r="276" spans="2:3" ht="13.5">
      <c r="B276" s="255">
        <v>0.7</v>
      </c>
      <c r="C276" s="255">
        <v>0.4</v>
      </c>
    </row>
    <row r="277" spans="1:3" ht="13.5">
      <c r="A277" s="260" t="s">
        <v>234</v>
      </c>
      <c r="B277" s="255">
        <v>0.7</v>
      </c>
      <c r="C277" s="255">
        <v>0.2</v>
      </c>
    </row>
    <row r="278" spans="1:3" ht="13.5">
      <c r="A278"/>
      <c r="B278" s="255">
        <v>0.4</v>
      </c>
      <c r="C278" s="255">
        <v>0.1</v>
      </c>
    </row>
    <row r="279" spans="1:3" ht="13.5">
      <c r="A279"/>
      <c r="B279" s="255">
        <v>0.5</v>
      </c>
      <c r="C279" s="255">
        <v>0.2</v>
      </c>
    </row>
    <row r="280" spans="1:3" ht="13.5">
      <c r="A280" s="261" t="s">
        <v>257</v>
      </c>
      <c r="B280" s="255">
        <v>0.2</v>
      </c>
      <c r="C280" s="255">
        <v>0.4</v>
      </c>
    </row>
    <row r="281" spans="1:3" ht="13.5">
      <c r="A281"/>
      <c r="B281" s="255">
        <v>0.3</v>
      </c>
      <c r="C281" s="255">
        <v>0.5</v>
      </c>
    </row>
    <row r="282" spans="1:3" ht="13.5">
      <c r="A282"/>
      <c r="B282" s="255">
        <v>0.4</v>
      </c>
      <c r="C282" s="255">
        <v>0.8</v>
      </c>
    </row>
    <row r="283" spans="1:3" ht="13.5">
      <c r="A283" s="260" t="s">
        <v>232</v>
      </c>
      <c r="B283" s="255">
        <v>0.1</v>
      </c>
      <c r="C283" s="255">
        <v>0.6</v>
      </c>
    </row>
    <row r="284" spans="2:3" ht="13.5">
      <c r="B284" s="255">
        <v>0.4</v>
      </c>
      <c r="C284" s="255">
        <v>0.8</v>
      </c>
    </row>
    <row r="285" spans="2:3" ht="13.5">
      <c r="B285" s="255">
        <v>0.6</v>
      </c>
      <c r="C285" s="255">
        <v>0.8</v>
      </c>
    </row>
    <row r="286" spans="1:3" ht="13.5">
      <c r="A286" s="260" t="s">
        <v>233</v>
      </c>
      <c r="B286" s="255">
        <v>1.1</v>
      </c>
      <c r="C286" s="255">
        <v>1</v>
      </c>
    </row>
    <row r="287" spans="2:3" ht="13.5">
      <c r="B287" s="255">
        <v>0.9</v>
      </c>
      <c r="C287" s="255">
        <v>0.7</v>
      </c>
    </row>
    <row r="288" spans="2:3" ht="13.5">
      <c r="B288" s="255">
        <v>0.9</v>
      </c>
      <c r="C288" s="255">
        <v>0.6</v>
      </c>
    </row>
    <row r="289" spans="1:3" ht="13.5">
      <c r="A289" s="260" t="s">
        <v>234</v>
      </c>
      <c r="B289" s="255">
        <v>1.3</v>
      </c>
      <c r="C289" s="255">
        <v>0.8</v>
      </c>
    </row>
    <row r="290" spans="1:3" ht="13.5">
      <c r="A290"/>
      <c r="B290" s="255">
        <v>1.3</v>
      </c>
      <c r="C290" s="255">
        <v>0.9</v>
      </c>
    </row>
    <row r="291" spans="1:3" ht="13.5">
      <c r="A291"/>
      <c r="B291" s="255">
        <v>1.2</v>
      </c>
      <c r="C291" s="255">
        <v>0.9</v>
      </c>
    </row>
    <row r="292" spans="1:3" ht="13.5">
      <c r="A292" s="261" t="s">
        <v>258</v>
      </c>
      <c r="B292" s="255">
        <v>0.7</v>
      </c>
      <c r="C292" s="255">
        <v>0.9</v>
      </c>
    </row>
    <row r="293" spans="1:3" ht="13.5">
      <c r="A293"/>
      <c r="B293" s="255">
        <v>0.6</v>
      </c>
      <c r="C293" s="255">
        <v>0.8</v>
      </c>
    </row>
    <row r="294" spans="1:3" ht="13.5">
      <c r="A294"/>
      <c r="B294" s="255">
        <v>0.5</v>
      </c>
      <c r="C294" s="255">
        <v>0.9</v>
      </c>
    </row>
    <row r="295" spans="1:3" ht="13.5">
      <c r="A295" s="260" t="s">
        <v>232</v>
      </c>
      <c r="B295" s="255">
        <v>0.4</v>
      </c>
      <c r="C295" s="255">
        <v>0.9</v>
      </c>
    </row>
    <row r="296" spans="2:3" ht="13.5">
      <c r="B296" s="255">
        <v>0.3</v>
      </c>
      <c r="C296" s="255">
        <v>0.7</v>
      </c>
    </row>
    <row r="297" spans="2:3" ht="13.5">
      <c r="B297" s="255">
        <v>0.8</v>
      </c>
      <c r="C297" s="255">
        <v>0.9</v>
      </c>
    </row>
    <row r="298" spans="1:3" ht="13.5">
      <c r="A298" s="260" t="s">
        <v>233</v>
      </c>
      <c r="B298" s="255">
        <v>1.2</v>
      </c>
      <c r="C298" s="255">
        <v>1.1</v>
      </c>
    </row>
    <row r="299" spans="2:3" ht="13.5">
      <c r="B299" s="255">
        <v>1.1</v>
      </c>
      <c r="C299" s="255">
        <v>0.9</v>
      </c>
    </row>
    <row r="300" spans="2:3" ht="13.5">
      <c r="B300" s="255">
        <v>1.5</v>
      </c>
      <c r="C300" s="255">
        <v>1.2</v>
      </c>
    </row>
    <row r="301" spans="1:3" ht="13.5">
      <c r="A301" s="260" t="s">
        <v>234</v>
      </c>
      <c r="B301" s="255">
        <v>1.7</v>
      </c>
      <c r="C301" s="255">
        <v>1.2</v>
      </c>
    </row>
    <row r="302" spans="1:3" ht="13.5">
      <c r="A302"/>
      <c r="B302" s="255">
        <v>1.7</v>
      </c>
      <c r="C302" s="255">
        <v>1.2</v>
      </c>
    </row>
    <row r="303" spans="1:3" ht="13.5">
      <c r="A303"/>
      <c r="B303" s="255">
        <v>1.6</v>
      </c>
      <c r="C303" s="255">
        <v>1.3</v>
      </c>
    </row>
    <row r="304" spans="1:3" ht="13.5">
      <c r="A304" s="261" t="s">
        <v>259</v>
      </c>
      <c r="B304" s="255">
        <v>0.9</v>
      </c>
      <c r="C304" s="255">
        <v>1</v>
      </c>
    </row>
    <row r="305" spans="1:3" ht="13.5">
      <c r="A305"/>
      <c r="B305" s="255">
        <v>1.1</v>
      </c>
      <c r="C305" s="255">
        <v>1.3</v>
      </c>
    </row>
    <row r="306" spans="1:3" ht="13.5">
      <c r="A306"/>
      <c r="B306" s="255">
        <v>0.5</v>
      </c>
      <c r="C306" s="255">
        <v>0.9</v>
      </c>
    </row>
    <row r="307" spans="1:3" ht="13.5">
      <c r="A307" s="260" t="s">
        <v>232</v>
      </c>
      <c r="B307" s="255">
        <v>0.3</v>
      </c>
      <c r="C307" s="255">
        <v>0.9</v>
      </c>
    </row>
    <row r="308" spans="2:3" ht="13.5">
      <c r="B308" s="255">
        <v>0.8</v>
      </c>
      <c r="C308" s="255">
        <v>1.2</v>
      </c>
    </row>
    <row r="309" spans="2:3" ht="13.5">
      <c r="B309" s="255">
        <v>1.3</v>
      </c>
      <c r="C309" s="255">
        <v>1.4</v>
      </c>
    </row>
    <row r="310" spans="1:3" ht="13.5">
      <c r="A310" s="260" t="s">
        <v>233</v>
      </c>
      <c r="B310" s="255">
        <v>1.4</v>
      </c>
      <c r="C310" s="255">
        <v>1.4</v>
      </c>
    </row>
    <row r="311" spans="2:3" ht="13.5">
      <c r="B311" s="255">
        <v>1.4</v>
      </c>
      <c r="C311" s="255">
        <v>1.2</v>
      </c>
    </row>
    <row r="312" spans="2:3" ht="13.5">
      <c r="B312" s="255">
        <v>2.2</v>
      </c>
      <c r="C312" s="255">
        <v>1.9</v>
      </c>
    </row>
    <row r="313" spans="1:3" ht="13.5">
      <c r="A313" s="260" t="s">
        <v>234</v>
      </c>
      <c r="B313" s="255">
        <v>1.9</v>
      </c>
      <c r="C313" s="255">
        <v>1.4</v>
      </c>
    </row>
    <row r="314" spans="1:3" ht="13.5">
      <c r="A314"/>
      <c r="B314" s="255">
        <v>2.3</v>
      </c>
      <c r="C314" s="255">
        <v>1.8</v>
      </c>
    </row>
    <row r="315" spans="1:3" ht="13.5">
      <c r="A315"/>
      <c r="B315" s="255">
        <v>1.6</v>
      </c>
      <c r="C315" s="255">
        <v>1.3</v>
      </c>
    </row>
    <row r="316" spans="1:3" ht="13.5">
      <c r="A316" s="260" t="s">
        <v>260</v>
      </c>
      <c r="B316" s="255">
        <v>1.2</v>
      </c>
      <c r="C316" s="255">
        <v>1.3</v>
      </c>
    </row>
    <row r="317" spans="1:3" ht="13.5">
      <c r="A317"/>
      <c r="B317" s="255">
        <v>1.1</v>
      </c>
      <c r="C317" s="255">
        <v>1.3</v>
      </c>
    </row>
    <row r="318" spans="1:3" ht="13.5">
      <c r="A318"/>
      <c r="B318" s="255">
        <v>1</v>
      </c>
      <c r="C318" s="255">
        <v>1.3</v>
      </c>
    </row>
    <row r="319" spans="1:3" ht="13.5">
      <c r="A319" s="260" t="s">
        <v>232</v>
      </c>
      <c r="B319" s="255">
        <v>1.4</v>
      </c>
      <c r="C319" s="255">
        <v>2.1</v>
      </c>
    </row>
    <row r="320" spans="1:3" ht="13.5">
      <c r="A320"/>
      <c r="B320" s="255">
        <v>1.4</v>
      </c>
      <c r="C320" s="255">
        <v>1.8</v>
      </c>
    </row>
    <row r="321" spans="1:3" ht="13.5">
      <c r="A321"/>
      <c r="B321" s="255">
        <v>1</v>
      </c>
      <c r="C321" s="255">
        <v>1.1</v>
      </c>
    </row>
    <row r="322" spans="1:3" ht="13.5">
      <c r="A322" s="260" t="s">
        <v>261</v>
      </c>
      <c r="B322" s="255">
        <v>1.3</v>
      </c>
      <c r="C322" s="255">
        <v>1.4</v>
      </c>
    </row>
    <row r="323" spans="1:3" ht="13.5">
      <c r="A323"/>
      <c r="B323" s="255">
        <v>1.8</v>
      </c>
      <c r="C323" s="255">
        <v>1.6</v>
      </c>
    </row>
    <row r="324" spans="1:3" ht="13.5">
      <c r="A324"/>
      <c r="B324" s="255">
        <v>1.7</v>
      </c>
      <c r="C324" s="255">
        <v>1.3</v>
      </c>
    </row>
    <row r="325" spans="1:3" ht="13.5">
      <c r="A325" s="260" t="s">
        <v>234</v>
      </c>
      <c r="B325" s="255">
        <v>1.7</v>
      </c>
      <c r="C325" s="255">
        <v>1.2</v>
      </c>
    </row>
    <row r="326" spans="1:3" ht="13.5">
      <c r="A326"/>
      <c r="B326" s="255">
        <v>1.9</v>
      </c>
      <c r="C326" s="255">
        <v>1.4</v>
      </c>
    </row>
    <row r="327" spans="1:3" ht="13.5">
      <c r="A327"/>
      <c r="B327" s="255">
        <v>1.5</v>
      </c>
      <c r="C327" s="255">
        <v>1.3</v>
      </c>
    </row>
    <row r="328" spans="1:3" ht="13.5">
      <c r="A328" s="261" t="s">
        <v>262</v>
      </c>
      <c r="B328" s="255">
        <v>1</v>
      </c>
      <c r="C328" s="255">
        <v>1.1</v>
      </c>
    </row>
    <row r="329" spans="1:3" ht="13.5">
      <c r="A329"/>
      <c r="B329" s="255">
        <v>0.7</v>
      </c>
      <c r="C329" s="255">
        <v>0.8</v>
      </c>
    </row>
    <row r="330" spans="1:3" ht="13.5">
      <c r="A330"/>
      <c r="B330" s="255">
        <v>0.6</v>
      </c>
      <c r="C330" s="255">
        <v>0.9</v>
      </c>
    </row>
    <row r="331" spans="1:3" ht="13.5">
      <c r="A331" s="260" t="s">
        <v>232</v>
      </c>
      <c r="B331" s="255">
        <v>-0.1</v>
      </c>
      <c r="C331" s="255">
        <v>0.6</v>
      </c>
    </row>
    <row r="332" spans="1:3" ht="13.5">
      <c r="A332"/>
      <c r="B332" s="255">
        <v>0.1</v>
      </c>
      <c r="C332" s="255">
        <v>0.5</v>
      </c>
    </row>
    <row r="333" spans="1:3" ht="13.5">
      <c r="A333"/>
      <c r="B333" s="255">
        <v>0.5</v>
      </c>
      <c r="C333" s="255">
        <v>0.6</v>
      </c>
    </row>
    <row r="334" spans="1:3" ht="13.5">
      <c r="A334" s="260" t="s">
        <v>233</v>
      </c>
      <c r="B334" s="255">
        <v>0.4</v>
      </c>
      <c r="C334" s="255">
        <v>0.6</v>
      </c>
    </row>
    <row r="335" spans="1:3" ht="13.5">
      <c r="A335"/>
      <c r="B335" s="255">
        <v>0.6</v>
      </c>
      <c r="C335" s="255">
        <v>0.4</v>
      </c>
    </row>
    <row r="336" spans="1:3" ht="13.5">
      <c r="A336"/>
      <c r="B336" s="255">
        <v>0.8</v>
      </c>
      <c r="C336" s="255">
        <v>0.4</v>
      </c>
    </row>
    <row r="337" spans="1:3" ht="13.5">
      <c r="A337" s="260" t="s">
        <v>234</v>
      </c>
      <c r="B337" s="255">
        <v>1</v>
      </c>
      <c r="C337" s="255">
        <v>0.6</v>
      </c>
    </row>
    <row r="338" spans="1:3" ht="13.5">
      <c r="A338"/>
      <c r="B338" s="255">
        <v>0.9</v>
      </c>
      <c r="C338" s="255">
        <v>0.4</v>
      </c>
    </row>
    <row r="339" spans="1:3" ht="13.5">
      <c r="A339"/>
      <c r="B339" s="255">
        <v>0.4</v>
      </c>
      <c r="C339" s="255">
        <v>0.2</v>
      </c>
    </row>
    <row r="340" spans="1:3" ht="13.5">
      <c r="A340" s="261" t="s">
        <v>263</v>
      </c>
      <c r="B340" s="255">
        <v>0.5</v>
      </c>
      <c r="C340" s="255">
        <v>0.5</v>
      </c>
    </row>
    <row r="341" spans="1:3" ht="13.5">
      <c r="A341"/>
      <c r="B341" s="255">
        <v>0.5</v>
      </c>
      <c r="C341" s="255">
        <v>0.6</v>
      </c>
    </row>
    <row r="342" spans="1:3" ht="13.5">
      <c r="A342"/>
      <c r="B342" s="255">
        <v>0.3</v>
      </c>
      <c r="C342" s="255">
        <v>0.6</v>
      </c>
    </row>
    <row r="343" spans="1:3" ht="13.5">
      <c r="A343" s="260" t="s">
        <v>232</v>
      </c>
      <c r="B343" s="255">
        <v>-0.3</v>
      </c>
      <c r="C343" s="255">
        <v>0.4</v>
      </c>
    </row>
    <row r="344" spans="2:3" ht="13.5">
      <c r="B344" s="255">
        <v>-0.1</v>
      </c>
      <c r="C344" s="255">
        <v>0.3</v>
      </c>
    </row>
    <row r="345" spans="2:3" ht="13.5">
      <c r="B345" s="255">
        <v>0.2</v>
      </c>
      <c r="C345" s="255">
        <v>0.3</v>
      </c>
    </row>
    <row r="346" spans="1:3" ht="13.5">
      <c r="A346" s="260" t="s">
        <v>233</v>
      </c>
      <c r="B346" s="255">
        <v>0</v>
      </c>
      <c r="C346" s="255">
        <v>0.2</v>
      </c>
    </row>
    <row r="347" spans="2:3" ht="13.5">
      <c r="B347" s="255">
        <v>0.6</v>
      </c>
      <c r="C347" s="255">
        <v>0.4</v>
      </c>
    </row>
    <row r="348" spans="2:3" ht="13.5">
      <c r="B348" s="255">
        <v>1</v>
      </c>
      <c r="C348" s="255">
        <v>0.6</v>
      </c>
    </row>
    <row r="349" spans="1:3" ht="13.5">
      <c r="A349" s="260" t="s">
        <v>234</v>
      </c>
      <c r="B349" s="255">
        <v>1</v>
      </c>
      <c r="C349" s="255">
        <v>0.6</v>
      </c>
    </row>
    <row r="350" spans="2:3" ht="13.5">
      <c r="B350" s="255">
        <v>0.9</v>
      </c>
      <c r="C350" s="255">
        <v>0.5</v>
      </c>
    </row>
    <row r="351" spans="2:3" ht="13.5">
      <c r="B351" s="255">
        <v>1.8</v>
      </c>
      <c r="C351" s="255">
        <v>1.6</v>
      </c>
    </row>
    <row r="352" spans="1:3" ht="13.5">
      <c r="A352" s="261" t="s">
        <v>265</v>
      </c>
      <c r="B352" s="255">
        <v>1.1</v>
      </c>
      <c r="C352" s="255">
        <v>1.1</v>
      </c>
    </row>
    <row r="353" spans="1:3" ht="13.5">
      <c r="A353"/>
      <c r="B353" s="255">
        <v>1</v>
      </c>
      <c r="C353" s="255">
        <v>1.1</v>
      </c>
    </row>
    <row r="354" spans="1:3" ht="13.5">
      <c r="A354"/>
      <c r="B354" s="255">
        <v>0.9</v>
      </c>
      <c r="C354" s="255">
        <v>1.1</v>
      </c>
    </row>
    <row r="355" spans="1:3" ht="13.5">
      <c r="A355" s="260" t="s">
        <v>232</v>
      </c>
      <c r="B355" s="255">
        <v>1.3</v>
      </c>
      <c r="C355" s="255">
        <v>2</v>
      </c>
    </row>
    <row r="356" spans="2:3" ht="13.5">
      <c r="B356" s="255">
        <v>1</v>
      </c>
      <c r="C356" s="255">
        <v>1.4</v>
      </c>
    </row>
    <row r="357" spans="2:3" ht="13.5">
      <c r="B357" s="255">
        <v>0.9</v>
      </c>
      <c r="C357" s="255">
        <v>1</v>
      </c>
    </row>
    <row r="358" spans="1:3" ht="13.5">
      <c r="A358" s="260" t="s">
        <v>233</v>
      </c>
      <c r="B358" s="255">
        <v>1.1</v>
      </c>
      <c r="C358" s="255">
        <v>1.3</v>
      </c>
    </row>
    <row r="359" spans="2:3" ht="13.5">
      <c r="B359" s="255">
        <v>1.6</v>
      </c>
      <c r="C359" s="255">
        <v>1.4</v>
      </c>
    </row>
    <row r="360" spans="2:3" ht="13.5">
      <c r="B360" s="255">
        <v>1.8</v>
      </c>
      <c r="C360" s="255">
        <v>1.4</v>
      </c>
    </row>
    <row r="361" spans="1:3" ht="13.5">
      <c r="A361" s="260" t="s">
        <v>234</v>
      </c>
      <c r="B361" s="255">
        <v>1.4</v>
      </c>
      <c r="C361" s="255">
        <v>1</v>
      </c>
    </row>
    <row r="362" spans="2:3" ht="13.5">
      <c r="B362" s="255">
        <v>1.3</v>
      </c>
      <c r="C362" s="255">
        <v>0.9</v>
      </c>
    </row>
    <row r="363" spans="2:3" ht="13.5">
      <c r="B363" s="255">
        <v>1</v>
      </c>
      <c r="C363" s="255">
        <v>0.9</v>
      </c>
    </row>
    <row r="364" spans="1:3" ht="13.5">
      <c r="A364" s="261" t="s">
        <v>266</v>
      </c>
      <c r="B364" s="255">
        <v>1.2</v>
      </c>
      <c r="C364" s="255">
        <v>1.1</v>
      </c>
    </row>
    <row r="365" spans="1:3" ht="13.5">
      <c r="A365"/>
      <c r="B365" s="255">
        <v>1</v>
      </c>
      <c r="C365" s="255">
        <v>1</v>
      </c>
    </row>
    <row r="366" spans="1:3" ht="13.5">
      <c r="A366"/>
      <c r="B366" s="255">
        <v>0.8</v>
      </c>
      <c r="C366" s="255">
        <v>1</v>
      </c>
    </row>
    <row r="367" spans="1:3" ht="13.5">
      <c r="A367" s="260" t="s">
        <v>232</v>
      </c>
      <c r="B367" s="255">
        <v>0.7</v>
      </c>
      <c r="C367" s="255">
        <v>1.3</v>
      </c>
    </row>
    <row r="368" spans="2:3" ht="13.5">
      <c r="B368" s="255">
        <v>1</v>
      </c>
      <c r="C368" s="255">
        <v>1.4</v>
      </c>
    </row>
    <row r="369" spans="2:3" ht="13.5" hidden="1">
      <c r="B369" s="255">
        <v>0</v>
      </c>
      <c r="C369" s="255">
        <v>0</v>
      </c>
    </row>
    <row r="370" spans="1:3" ht="13.5" hidden="1">
      <c r="A370" s="260" t="s">
        <v>233</v>
      </c>
      <c r="B370" s="255">
        <v>0</v>
      </c>
      <c r="C370" s="255">
        <v>0</v>
      </c>
    </row>
    <row r="371" spans="2:3" ht="13.5" hidden="1">
      <c r="B371" s="255">
        <v>0</v>
      </c>
      <c r="C371" s="255">
        <v>0</v>
      </c>
    </row>
    <row r="372" spans="2:3" ht="13.5" hidden="1">
      <c r="B372" s="255">
        <v>0</v>
      </c>
      <c r="C372" s="255">
        <v>0</v>
      </c>
    </row>
    <row r="373" spans="1:3" ht="13.5" hidden="1">
      <c r="A373" s="260" t="s">
        <v>234</v>
      </c>
      <c r="B373" s="255">
        <v>0</v>
      </c>
      <c r="C373" s="255">
        <v>0</v>
      </c>
    </row>
    <row r="374" spans="2:3" ht="13.5" hidden="1">
      <c r="B374" s="255">
        <v>0</v>
      </c>
      <c r="C374" s="255">
        <v>0</v>
      </c>
    </row>
    <row r="375" spans="2:3" ht="13.5" hidden="1">
      <c r="B375" s="255">
        <v>0</v>
      </c>
      <c r="C375" s="255">
        <v>0</v>
      </c>
    </row>
    <row r="376" spans="1:3" ht="13.5" hidden="1">
      <c r="A376" s="261" t="s">
        <v>235</v>
      </c>
      <c r="B376" s="255">
        <v>0</v>
      </c>
      <c r="C376" s="255">
        <v>0</v>
      </c>
    </row>
    <row r="377" spans="1:3" ht="13.5" hidden="1">
      <c r="A377"/>
      <c r="B377" s="255">
        <v>0</v>
      </c>
      <c r="C377" s="255">
        <v>0</v>
      </c>
    </row>
    <row r="378" spans="1:3" ht="13.5" hidden="1">
      <c r="A378"/>
      <c r="B378" s="255">
        <v>0</v>
      </c>
      <c r="C378" s="255">
        <v>0</v>
      </c>
    </row>
    <row r="379" spans="1:3" ht="13.5" hidden="1">
      <c r="A379" s="260" t="s">
        <v>232</v>
      </c>
      <c r="B379" s="255">
        <v>0</v>
      </c>
      <c r="C379" s="255">
        <v>0</v>
      </c>
    </row>
    <row r="380" spans="2:3" ht="13.5" hidden="1">
      <c r="B380" s="255">
        <v>0</v>
      </c>
      <c r="C380" s="255">
        <v>0</v>
      </c>
    </row>
    <row r="381" spans="2:3" ht="13.5" hidden="1">
      <c r="B381" s="255">
        <v>0</v>
      </c>
      <c r="C381" s="255">
        <v>0</v>
      </c>
    </row>
    <row r="382" spans="1:3" ht="13.5" hidden="1">
      <c r="A382" s="260" t="s">
        <v>233</v>
      </c>
      <c r="B382" s="255">
        <v>0</v>
      </c>
      <c r="C382" s="255">
        <v>0</v>
      </c>
    </row>
    <row r="383" spans="2:3" ht="13.5" hidden="1">
      <c r="B383" s="255">
        <v>0</v>
      </c>
      <c r="C383" s="255">
        <v>0</v>
      </c>
    </row>
    <row r="384" spans="2:3" ht="13.5" hidden="1">
      <c r="B384" s="255">
        <v>0</v>
      </c>
      <c r="C384" s="255">
        <v>0</v>
      </c>
    </row>
    <row r="385" spans="1:3" ht="13.5" hidden="1">
      <c r="A385" s="260" t="s">
        <v>234</v>
      </c>
      <c r="B385" s="255">
        <v>0</v>
      </c>
      <c r="C385" s="255">
        <v>0</v>
      </c>
    </row>
    <row r="386" spans="2:3" ht="13.5" hidden="1">
      <c r="B386" s="255">
        <v>0</v>
      </c>
      <c r="C386" s="255">
        <v>0</v>
      </c>
    </row>
    <row r="387" spans="2:3" ht="13.5" hidden="1">
      <c r="B387" s="255">
        <v>0</v>
      </c>
      <c r="C387" s="255">
        <v>0</v>
      </c>
    </row>
    <row r="388" spans="1:3" ht="13.5" hidden="1">
      <c r="A388" s="261" t="s">
        <v>236</v>
      </c>
      <c r="B388" s="255">
        <v>0</v>
      </c>
      <c r="C388" s="255">
        <v>0</v>
      </c>
    </row>
    <row r="389" spans="1:3" ht="13.5" hidden="1">
      <c r="A389"/>
      <c r="B389" s="255">
        <v>0</v>
      </c>
      <c r="C389" s="255">
        <v>0</v>
      </c>
    </row>
    <row r="390" spans="1:3" ht="13.5" hidden="1">
      <c r="A390"/>
      <c r="B390" s="255">
        <v>0</v>
      </c>
      <c r="C390" s="255">
        <v>0</v>
      </c>
    </row>
    <row r="391" spans="1:3" ht="13.5" hidden="1">
      <c r="A391" s="260" t="s">
        <v>232</v>
      </c>
      <c r="B391" s="255">
        <v>0</v>
      </c>
      <c r="C391" s="255">
        <v>0</v>
      </c>
    </row>
    <row r="392" spans="2:3" ht="13.5" hidden="1">
      <c r="B392" s="255">
        <v>0</v>
      </c>
      <c r="C392" s="255">
        <v>0</v>
      </c>
    </row>
    <row r="393" spans="2:3" ht="13.5" hidden="1">
      <c r="B393" s="255">
        <v>0</v>
      </c>
      <c r="C393" s="255">
        <v>0</v>
      </c>
    </row>
    <row r="394" spans="1:3" ht="13.5" hidden="1">
      <c r="A394" s="260" t="s">
        <v>233</v>
      </c>
      <c r="B394" s="255">
        <v>0</v>
      </c>
      <c r="C394" s="255">
        <v>0</v>
      </c>
    </row>
    <row r="395" spans="2:3" ht="13.5" hidden="1">
      <c r="B395" s="255">
        <v>0</v>
      </c>
      <c r="C395" s="255">
        <v>0</v>
      </c>
    </row>
    <row r="396" spans="2:3" ht="13.5" hidden="1">
      <c r="B396" s="255">
        <v>0</v>
      </c>
      <c r="C396" s="255">
        <v>0</v>
      </c>
    </row>
    <row r="397" spans="1:3" ht="13.5" hidden="1">
      <c r="A397" s="260" t="s">
        <v>234</v>
      </c>
      <c r="B397" s="255">
        <v>0</v>
      </c>
      <c r="C397" s="255">
        <v>0</v>
      </c>
    </row>
    <row r="398" spans="2:3" ht="13.5" hidden="1">
      <c r="B398" s="255">
        <v>0</v>
      </c>
      <c r="C398" s="255">
        <v>0</v>
      </c>
    </row>
    <row r="399" spans="2:3" ht="13.5" hidden="1">
      <c r="B399" s="255">
        <v>0</v>
      </c>
      <c r="C399" s="255">
        <v>0</v>
      </c>
    </row>
    <row r="400" spans="1:3" ht="13.5" hidden="1">
      <c r="A400" s="261" t="s">
        <v>237</v>
      </c>
      <c r="B400" s="255">
        <v>0</v>
      </c>
      <c r="C400" s="255">
        <v>0</v>
      </c>
    </row>
    <row r="401" spans="1:3" ht="13.5" hidden="1">
      <c r="A401"/>
      <c r="B401" s="255">
        <v>0</v>
      </c>
      <c r="C401" s="255">
        <v>0</v>
      </c>
    </row>
    <row r="402" spans="1:3" ht="13.5" hidden="1">
      <c r="A402"/>
      <c r="B402" s="255">
        <v>0</v>
      </c>
      <c r="C402" s="255">
        <v>0</v>
      </c>
    </row>
    <row r="403" spans="1:3" ht="13.5" hidden="1">
      <c r="A403" s="260" t="s">
        <v>232</v>
      </c>
      <c r="B403" s="255">
        <v>0</v>
      </c>
      <c r="C403" s="255">
        <v>0</v>
      </c>
    </row>
    <row r="404" spans="2:3" ht="13.5" hidden="1">
      <c r="B404" s="255">
        <v>0</v>
      </c>
      <c r="C404" s="255">
        <v>0</v>
      </c>
    </row>
    <row r="405" spans="2:3" ht="13.5" hidden="1">
      <c r="B405" s="255">
        <v>0</v>
      </c>
      <c r="C405" s="255">
        <v>0</v>
      </c>
    </row>
    <row r="406" spans="1:3" ht="13.5" hidden="1">
      <c r="A406" s="260" t="s">
        <v>233</v>
      </c>
      <c r="B406" s="255">
        <v>0</v>
      </c>
      <c r="C406" s="255">
        <v>0</v>
      </c>
    </row>
    <row r="407" spans="2:3" ht="13.5" hidden="1">
      <c r="B407" s="255">
        <v>0</v>
      </c>
      <c r="C407" s="255">
        <v>0</v>
      </c>
    </row>
    <row r="408" spans="2:3" ht="13.5" hidden="1">
      <c r="B408" s="255">
        <v>0</v>
      </c>
      <c r="C408" s="255">
        <v>0</v>
      </c>
    </row>
    <row r="409" spans="1:3" ht="13.5" hidden="1">
      <c r="A409" s="260" t="s">
        <v>234</v>
      </c>
      <c r="B409" s="255">
        <v>0</v>
      </c>
      <c r="C409" s="255">
        <v>0</v>
      </c>
    </row>
    <row r="410" spans="2:3" ht="13.5" hidden="1">
      <c r="B410" s="255">
        <v>0</v>
      </c>
      <c r="C410" s="255">
        <v>0</v>
      </c>
    </row>
    <row r="411" spans="2:3" ht="13.5" hidden="1">
      <c r="B411" s="255">
        <v>0</v>
      </c>
      <c r="C411" s="255">
        <v>0</v>
      </c>
    </row>
    <row r="412" spans="1:3" ht="13.5" hidden="1">
      <c r="A412" s="261" t="s">
        <v>238</v>
      </c>
      <c r="B412" s="255">
        <v>0</v>
      </c>
      <c r="C412" s="255">
        <v>0</v>
      </c>
    </row>
    <row r="413" spans="1:3" ht="13.5" hidden="1">
      <c r="A413"/>
      <c r="B413" s="255">
        <v>0</v>
      </c>
      <c r="C413" s="255">
        <v>0</v>
      </c>
    </row>
    <row r="414" spans="1:3" ht="13.5" hidden="1">
      <c r="A414"/>
      <c r="B414" s="255">
        <v>0</v>
      </c>
      <c r="C414" s="255">
        <v>0</v>
      </c>
    </row>
    <row r="415" spans="1:3" ht="13.5" hidden="1">
      <c r="A415" s="260" t="s">
        <v>232</v>
      </c>
      <c r="B415" s="255">
        <v>0</v>
      </c>
      <c r="C415" s="255">
        <v>0</v>
      </c>
    </row>
    <row r="416" spans="2:3" ht="13.5" hidden="1">
      <c r="B416" s="255">
        <v>0</v>
      </c>
      <c r="C416" s="255">
        <v>0</v>
      </c>
    </row>
    <row r="417" spans="2:3" ht="13.5" hidden="1">
      <c r="B417" s="255">
        <v>0</v>
      </c>
      <c r="C417" s="255">
        <v>0</v>
      </c>
    </row>
    <row r="418" spans="1:3" ht="13.5" hidden="1">
      <c r="A418" s="260" t="s">
        <v>233</v>
      </c>
      <c r="B418" s="255">
        <v>0</v>
      </c>
      <c r="C418" s="255">
        <v>0</v>
      </c>
    </row>
    <row r="419" spans="2:3" ht="13.5" hidden="1">
      <c r="B419" s="255">
        <v>0</v>
      </c>
      <c r="C419" s="255">
        <v>0</v>
      </c>
    </row>
    <row r="420" spans="2:3" ht="13.5" hidden="1">
      <c r="B420" s="255">
        <v>0</v>
      </c>
      <c r="C420" s="255">
        <v>0</v>
      </c>
    </row>
    <row r="421" spans="1:3" ht="13.5" hidden="1">
      <c r="A421" s="260" t="s">
        <v>234</v>
      </c>
      <c r="B421" s="255">
        <v>0</v>
      </c>
      <c r="C421" s="255">
        <v>0</v>
      </c>
    </row>
    <row r="422" spans="2:3" ht="13.5" hidden="1">
      <c r="B422" s="255">
        <v>0</v>
      </c>
      <c r="C422" s="255">
        <v>0</v>
      </c>
    </row>
    <row r="423" spans="2:3" ht="13.5" hidden="1">
      <c r="B423" s="255">
        <v>0</v>
      </c>
      <c r="C423" s="255">
        <v>0</v>
      </c>
    </row>
    <row r="424" spans="1:3" ht="13.5" hidden="1">
      <c r="A424" s="261" t="s">
        <v>239</v>
      </c>
      <c r="B424" s="255">
        <v>0</v>
      </c>
      <c r="C424" s="255">
        <v>0</v>
      </c>
    </row>
    <row r="425" spans="1:3" ht="13.5" hidden="1">
      <c r="A425"/>
      <c r="B425" s="255">
        <v>0</v>
      </c>
      <c r="C425" s="255">
        <v>0</v>
      </c>
    </row>
    <row r="426" spans="1:3" ht="13.5" hidden="1">
      <c r="A426"/>
      <c r="B426" s="255">
        <v>0</v>
      </c>
      <c r="C426" s="255">
        <v>0</v>
      </c>
    </row>
    <row r="427" spans="1:3" ht="13.5" hidden="1">
      <c r="A427" s="260" t="s">
        <v>232</v>
      </c>
      <c r="B427" s="255">
        <v>0</v>
      </c>
      <c r="C427" s="255">
        <v>0</v>
      </c>
    </row>
    <row r="428" spans="2:3" ht="13.5" hidden="1">
      <c r="B428" s="255">
        <v>0</v>
      </c>
      <c r="C428" s="255">
        <v>0</v>
      </c>
    </row>
    <row r="429" spans="2:3" ht="13.5" hidden="1">
      <c r="B429" s="255">
        <v>0</v>
      </c>
      <c r="C429" s="255">
        <v>0</v>
      </c>
    </row>
    <row r="430" spans="1:3" ht="13.5" hidden="1">
      <c r="A430" s="260" t="s">
        <v>233</v>
      </c>
      <c r="B430" s="255">
        <v>0</v>
      </c>
      <c r="C430" s="255">
        <v>0</v>
      </c>
    </row>
    <row r="431" spans="2:3" ht="13.5" hidden="1">
      <c r="B431" s="255">
        <v>0</v>
      </c>
      <c r="C431" s="255">
        <v>0</v>
      </c>
    </row>
    <row r="432" spans="2:3" ht="13.5" hidden="1">
      <c r="B432" s="255">
        <v>0</v>
      </c>
      <c r="C432" s="255">
        <v>0</v>
      </c>
    </row>
    <row r="433" spans="1:3" ht="13.5" hidden="1">
      <c r="A433" s="260" t="s">
        <v>234</v>
      </c>
      <c r="B433" s="255">
        <v>0</v>
      </c>
      <c r="C433" s="255">
        <v>0</v>
      </c>
    </row>
    <row r="434" spans="2:3" ht="13.5" hidden="1">
      <c r="B434" s="255">
        <v>0</v>
      </c>
      <c r="C434" s="255">
        <v>0</v>
      </c>
    </row>
    <row r="435" spans="2:3" ht="13.5" hidden="1">
      <c r="B435" s="255">
        <v>0</v>
      </c>
      <c r="C435" s="255">
        <v>0</v>
      </c>
    </row>
    <row r="436" spans="1:3" ht="13.5" hidden="1">
      <c r="A436" s="261" t="s">
        <v>240</v>
      </c>
      <c r="B436" s="255">
        <v>0</v>
      </c>
      <c r="C436" s="255">
        <v>0</v>
      </c>
    </row>
    <row r="437" spans="1:3" ht="13.5" hidden="1">
      <c r="A437"/>
      <c r="B437" s="255">
        <v>0</v>
      </c>
      <c r="C437" s="255">
        <v>0</v>
      </c>
    </row>
    <row r="438" spans="1:3" ht="13.5" hidden="1">
      <c r="A438"/>
      <c r="B438" s="255">
        <v>0</v>
      </c>
      <c r="C438" s="255">
        <v>0</v>
      </c>
    </row>
    <row r="439" spans="1:3" ht="13.5" hidden="1">
      <c r="A439" s="260" t="s">
        <v>232</v>
      </c>
      <c r="B439" s="255">
        <v>0</v>
      </c>
      <c r="C439" s="255">
        <v>0</v>
      </c>
    </row>
    <row r="440" spans="2:3" ht="13.5" hidden="1">
      <c r="B440" s="255">
        <v>0</v>
      </c>
      <c r="C440" s="255">
        <v>0</v>
      </c>
    </row>
    <row r="441" spans="2:3" ht="13.5" hidden="1">
      <c r="B441" s="255">
        <v>0</v>
      </c>
      <c r="C441" s="255">
        <v>0</v>
      </c>
    </row>
    <row r="442" spans="1:3" ht="13.5" hidden="1">
      <c r="A442" s="260" t="s">
        <v>233</v>
      </c>
      <c r="B442" s="255">
        <v>0</v>
      </c>
      <c r="C442" s="255">
        <v>0</v>
      </c>
    </row>
    <row r="443" spans="2:3" ht="13.5" hidden="1">
      <c r="B443" s="255">
        <v>0</v>
      </c>
      <c r="C443" s="255">
        <v>0</v>
      </c>
    </row>
    <row r="444" spans="2:3" ht="13.5" hidden="1">
      <c r="B444" s="255">
        <v>0</v>
      </c>
      <c r="C444" s="255">
        <v>0</v>
      </c>
    </row>
    <row r="445" spans="1:3" ht="13.5" hidden="1">
      <c r="A445" s="260" t="s">
        <v>234</v>
      </c>
      <c r="B445" s="255">
        <v>0</v>
      </c>
      <c r="C445" s="255">
        <v>0</v>
      </c>
    </row>
    <row r="446" spans="2:3" ht="13.5" hidden="1">
      <c r="B446" s="255">
        <v>0</v>
      </c>
      <c r="C446" s="255">
        <v>0</v>
      </c>
    </row>
    <row r="447" spans="2:3" ht="13.5" hidden="1">
      <c r="B447" s="255">
        <v>0</v>
      </c>
      <c r="C447" s="255">
        <v>0</v>
      </c>
    </row>
    <row r="448" spans="1:3" ht="13.5" hidden="1">
      <c r="A448" s="261" t="s">
        <v>241</v>
      </c>
      <c r="B448" s="255">
        <v>0</v>
      </c>
      <c r="C448" s="255">
        <v>0</v>
      </c>
    </row>
    <row r="449" spans="1:3" ht="13.5" hidden="1">
      <c r="A449"/>
      <c r="B449" s="255">
        <v>0</v>
      </c>
      <c r="C449" s="255">
        <v>0</v>
      </c>
    </row>
    <row r="450" spans="1:3" ht="13.5" hidden="1">
      <c r="A450"/>
      <c r="B450" s="255">
        <v>0</v>
      </c>
      <c r="C450" s="255">
        <v>0</v>
      </c>
    </row>
    <row r="451" spans="1:3" ht="13.5" hidden="1">
      <c r="A451" s="260" t="s">
        <v>232</v>
      </c>
      <c r="B451" s="255">
        <v>0</v>
      </c>
      <c r="C451" s="255">
        <v>0</v>
      </c>
    </row>
    <row r="452" spans="2:3" ht="13.5" hidden="1">
      <c r="B452" s="255">
        <v>0</v>
      </c>
      <c r="C452" s="255">
        <v>0</v>
      </c>
    </row>
    <row r="453" spans="2:3" ht="13.5" hidden="1">
      <c r="B453" s="255">
        <v>0</v>
      </c>
      <c r="C453" s="255">
        <v>0</v>
      </c>
    </row>
    <row r="454" spans="1:3" ht="13.5" hidden="1">
      <c r="A454" s="260" t="s">
        <v>233</v>
      </c>
      <c r="B454" s="255">
        <v>0</v>
      </c>
      <c r="C454" s="255">
        <v>0</v>
      </c>
    </row>
    <row r="455" spans="2:3" ht="13.5" hidden="1">
      <c r="B455" s="255">
        <v>0</v>
      </c>
      <c r="C455" s="255">
        <v>0</v>
      </c>
    </row>
    <row r="456" spans="2:3" ht="13.5" hidden="1">
      <c r="B456" s="255">
        <v>0</v>
      </c>
      <c r="C456" s="255">
        <v>0</v>
      </c>
    </row>
    <row r="457" spans="1:3" ht="13.5" hidden="1">
      <c r="A457" s="260" t="s">
        <v>234</v>
      </c>
      <c r="B457" s="255">
        <v>0</v>
      </c>
      <c r="C457" s="255">
        <v>0</v>
      </c>
    </row>
    <row r="458" spans="2:3" ht="13.5" hidden="1">
      <c r="B458" s="255">
        <v>0</v>
      </c>
      <c r="C458" s="255">
        <v>0</v>
      </c>
    </row>
    <row r="459" spans="2:3" ht="13.5" hidden="1">
      <c r="B459" s="255">
        <v>0</v>
      </c>
      <c r="C459" s="255">
        <v>0</v>
      </c>
    </row>
    <row r="460" spans="1:3" ht="13.5" hidden="1">
      <c r="A460" s="261" t="s">
        <v>242</v>
      </c>
      <c r="B460" s="255">
        <v>0</v>
      </c>
      <c r="C460" s="255">
        <v>0</v>
      </c>
    </row>
    <row r="461" spans="1:3" ht="13.5" hidden="1">
      <c r="A461"/>
      <c r="B461" s="255">
        <v>0</v>
      </c>
      <c r="C461" s="255">
        <v>0</v>
      </c>
    </row>
    <row r="462" spans="1:3" ht="13.5" hidden="1">
      <c r="A462"/>
      <c r="B462" s="255">
        <v>0</v>
      </c>
      <c r="C462" s="255">
        <v>0</v>
      </c>
    </row>
    <row r="463" spans="1:3" ht="13.5" hidden="1">
      <c r="A463" s="260" t="s">
        <v>232</v>
      </c>
      <c r="B463" s="255">
        <v>0</v>
      </c>
      <c r="C463" s="255">
        <v>0</v>
      </c>
    </row>
    <row r="464" spans="2:3" ht="13.5" hidden="1">
      <c r="B464" s="255">
        <v>0</v>
      </c>
      <c r="C464" s="255">
        <v>0</v>
      </c>
    </row>
    <row r="465" spans="2:3" ht="13.5" hidden="1">
      <c r="B465" s="255">
        <v>0</v>
      </c>
      <c r="C465" s="255">
        <v>0</v>
      </c>
    </row>
    <row r="466" spans="1:3" ht="13.5" hidden="1">
      <c r="A466" s="260" t="s">
        <v>233</v>
      </c>
      <c r="B466" s="255">
        <v>0</v>
      </c>
      <c r="C466" s="255">
        <v>0</v>
      </c>
    </row>
    <row r="467" spans="2:3" ht="13.5" hidden="1">
      <c r="B467" s="255">
        <v>0</v>
      </c>
      <c r="C467" s="255">
        <v>0</v>
      </c>
    </row>
    <row r="468" spans="2:3" ht="13.5" hidden="1">
      <c r="B468" s="255">
        <v>0</v>
      </c>
      <c r="C468" s="255">
        <v>0</v>
      </c>
    </row>
    <row r="469" spans="1:3" ht="13.5" hidden="1">
      <c r="A469" s="260" t="s">
        <v>234</v>
      </c>
      <c r="B469" s="255">
        <v>0</v>
      </c>
      <c r="C469" s="255">
        <v>0</v>
      </c>
    </row>
    <row r="470" spans="2:3" ht="13.5" hidden="1">
      <c r="B470" s="255">
        <v>0</v>
      </c>
      <c r="C470" s="255">
        <v>0</v>
      </c>
    </row>
    <row r="471" spans="2:3" ht="13.5" hidden="1">
      <c r="B471" s="255">
        <v>0</v>
      </c>
      <c r="C471" s="255">
        <v>0</v>
      </c>
    </row>
    <row r="472" spans="1:3" ht="13.5" hidden="1">
      <c r="A472" s="261" t="s">
        <v>243</v>
      </c>
      <c r="B472" s="255">
        <v>0</v>
      </c>
      <c r="C472" s="255">
        <v>0</v>
      </c>
    </row>
    <row r="473" spans="1:3" ht="13.5" hidden="1">
      <c r="A473"/>
      <c r="B473" s="255">
        <v>0</v>
      </c>
      <c r="C473" s="255">
        <v>0</v>
      </c>
    </row>
    <row r="474" spans="1:3" ht="13.5" hidden="1">
      <c r="A474"/>
      <c r="B474" s="255">
        <v>0</v>
      </c>
      <c r="C474" s="255">
        <v>0</v>
      </c>
    </row>
    <row r="475" spans="1:3" ht="13.5" hidden="1">
      <c r="A475" s="260" t="s">
        <v>232</v>
      </c>
      <c r="B475" s="255">
        <v>0</v>
      </c>
      <c r="C475" s="255">
        <v>0</v>
      </c>
    </row>
    <row r="476" spans="2:3" ht="13.5" hidden="1">
      <c r="B476" s="255">
        <v>0</v>
      </c>
      <c r="C476" s="255">
        <v>0</v>
      </c>
    </row>
    <row r="477" spans="2:3" ht="13.5" hidden="1">
      <c r="B477" s="255">
        <v>0</v>
      </c>
      <c r="C477" s="255">
        <v>0</v>
      </c>
    </row>
    <row r="478" spans="1:3" ht="13.5" hidden="1">
      <c r="A478" s="260" t="s">
        <v>233</v>
      </c>
      <c r="B478" s="255">
        <v>0</v>
      </c>
      <c r="C478" s="255">
        <v>0</v>
      </c>
    </row>
    <row r="479" spans="2:3" ht="13.5" hidden="1">
      <c r="B479" s="255">
        <v>0</v>
      </c>
      <c r="C479" s="255">
        <v>0</v>
      </c>
    </row>
    <row r="480" spans="2:3" ht="13.5" hidden="1">
      <c r="B480" s="255">
        <v>0</v>
      </c>
      <c r="C480" s="255">
        <v>0</v>
      </c>
    </row>
    <row r="481" spans="1:3" ht="13.5" hidden="1">
      <c r="A481" s="260" t="s">
        <v>234</v>
      </c>
      <c r="B481" s="255">
        <v>0</v>
      </c>
      <c r="C481" s="255">
        <v>0</v>
      </c>
    </row>
    <row r="482" spans="2:3" ht="13.5" hidden="1">
      <c r="B482" s="255">
        <v>0</v>
      </c>
      <c r="C482" s="255">
        <v>0</v>
      </c>
    </row>
    <row r="483" spans="2:3" ht="13.5" hidden="1">
      <c r="B483" s="255">
        <v>0</v>
      </c>
      <c r="C483" s="255">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codeName="Sheet9">
    <tabColor theme="8" tint="0.7999799847602844"/>
  </sheetPr>
  <dimension ref="A1:AK531"/>
  <sheetViews>
    <sheetView view="pageBreakPreview" zoomScale="70" zoomScaleNormal="85" zoomScaleSheetLayoutView="70" zoomScalePageLayoutView="0" workbookViewId="0" topLeftCell="B3">
      <selection activeCell="X19" sqref="Z19"/>
    </sheetView>
  </sheetViews>
  <sheetFormatPr defaultColWidth="9.00390625" defaultRowHeight="13.5"/>
  <cols>
    <col min="1" max="1" width="9.00390625" style="259" customWidth="1"/>
    <col min="2" max="2" width="9.00390625" style="255" customWidth="1"/>
    <col min="3" max="3" width="10.25390625" style="255"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1" t="s">
        <v>117</v>
      </c>
      <c r="C2" s="231" t="s">
        <v>118</v>
      </c>
    </row>
    <row r="3" spans="2:3" ht="13.5">
      <c r="B3"/>
      <c r="C3"/>
    </row>
    <row r="4" spans="1:3" ht="14.25" customHeight="1">
      <c r="A4" s="260" t="s">
        <v>264</v>
      </c>
      <c r="B4" s="254">
        <v>3.4</v>
      </c>
      <c r="C4" s="254">
        <v>3.2</v>
      </c>
    </row>
    <row r="5" spans="2:6" ht="14.25" customHeight="1">
      <c r="B5" s="254">
        <v>2.6</v>
      </c>
      <c r="C5" s="254">
        <v>3</v>
      </c>
      <c r="F5" s="253"/>
    </row>
    <row r="6" spans="2:3" ht="14.25" customHeight="1">
      <c r="B6" s="254">
        <v>2.5</v>
      </c>
      <c r="C6" s="254">
        <v>3.2</v>
      </c>
    </row>
    <row r="7" spans="1:3" ht="14.25" customHeight="1">
      <c r="A7" s="260" t="s">
        <v>232</v>
      </c>
      <c r="B7" s="254">
        <v>2.2</v>
      </c>
      <c r="C7" s="254">
        <v>3.2</v>
      </c>
    </row>
    <row r="8" spans="2:6" ht="14.25" customHeight="1">
      <c r="B8" s="254">
        <v>2.7</v>
      </c>
      <c r="C8" s="254">
        <v>3.4</v>
      </c>
      <c r="F8" s="253"/>
    </row>
    <row r="9" spans="2:3" ht="14.25" customHeight="1">
      <c r="B9" s="254">
        <v>2.4</v>
      </c>
      <c r="C9" s="254">
        <v>3.2</v>
      </c>
    </row>
    <row r="10" spans="1:3" ht="14.25" customHeight="1">
      <c r="A10" s="260" t="s">
        <v>233</v>
      </c>
      <c r="B10" s="254">
        <v>3</v>
      </c>
      <c r="C10" s="254">
        <v>3.4</v>
      </c>
    </row>
    <row r="11" spans="2:3" ht="14.25" customHeight="1">
      <c r="B11" s="254">
        <v>3.7</v>
      </c>
      <c r="C11" s="254">
        <v>3.5</v>
      </c>
    </row>
    <row r="12" spans="2:3" ht="14.25" customHeight="1">
      <c r="B12" s="254">
        <v>3.6</v>
      </c>
      <c r="C12" s="254">
        <v>3.2</v>
      </c>
    </row>
    <row r="13" spans="1:3" ht="14.25" customHeight="1">
      <c r="A13" s="260" t="s">
        <v>234</v>
      </c>
      <c r="B13" s="254">
        <v>4.7</v>
      </c>
      <c r="C13" s="254">
        <v>3.8</v>
      </c>
    </row>
    <row r="14" spans="2:5" ht="14.25" customHeight="1">
      <c r="B14" s="254">
        <v>4.6</v>
      </c>
      <c r="C14" s="254">
        <v>3.5</v>
      </c>
      <c r="E14" s="253"/>
    </row>
    <row r="15" spans="2:5" ht="14.25" customHeight="1">
      <c r="B15" s="254">
        <v>4.5</v>
      </c>
      <c r="C15" s="254">
        <v>3.6</v>
      </c>
      <c r="E15" s="253"/>
    </row>
    <row r="16" spans="1:3" ht="14.25" customHeight="1">
      <c r="A16" s="261" t="s">
        <v>262</v>
      </c>
      <c r="B16" s="254">
        <v>4.6</v>
      </c>
      <c r="C16" s="254">
        <v>4.3</v>
      </c>
    </row>
    <row r="17" spans="2:3" ht="14.25" customHeight="1">
      <c r="B17" s="254">
        <v>3.9</v>
      </c>
      <c r="C17" s="254">
        <v>4.2</v>
      </c>
    </row>
    <row r="18" spans="2:3" ht="13.5">
      <c r="B18" s="254">
        <v>3.4</v>
      </c>
      <c r="C18" s="254">
        <v>4.1</v>
      </c>
    </row>
    <row r="19" spans="1:6" ht="13.5">
      <c r="A19" s="260" t="s">
        <v>232</v>
      </c>
      <c r="B19" s="254">
        <v>4.1</v>
      </c>
      <c r="C19" s="254">
        <v>5</v>
      </c>
      <c r="F19" s="253"/>
    </row>
    <row r="20" spans="2:3" ht="13.5">
      <c r="B20" s="254">
        <v>3.3</v>
      </c>
      <c r="C20" s="254">
        <v>4</v>
      </c>
    </row>
    <row r="21" spans="2:3" ht="13.5">
      <c r="B21" s="254">
        <v>3.1</v>
      </c>
      <c r="C21" s="254">
        <v>3.8</v>
      </c>
    </row>
    <row r="22" spans="1:6" ht="13.5">
      <c r="A22" s="260" t="s">
        <v>233</v>
      </c>
      <c r="B22" s="254">
        <v>3.5</v>
      </c>
      <c r="C22" s="254">
        <v>3.8</v>
      </c>
      <c r="F22" s="253"/>
    </row>
    <row r="23" spans="2:3" ht="13.5">
      <c r="B23" s="254">
        <v>3.5</v>
      </c>
      <c r="C23" s="254">
        <v>3.4</v>
      </c>
    </row>
    <row r="24" spans="2:3" ht="13.5">
      <c r="B24" s="254">
        <v>5.4</v>
      </c>
      <c r="C24" s="254">
        <v>5</v>
      </c>
    </row>
    <row r="25" spans="1:3" ht="13.5">
      <c r="A25" s="260" t="s">
        <v>234</v>
      </c>
      <c r="B25" s="254">
        <v>4.5</v>
      </c>
      <c r="C25" s="254">
        <v>3.6</v>
      </c>
    </row>
    <row r="26" spans="2:5" ht="13.5">
      <c r="B26" s="254">
        <v>5.5</v>
      </c>
      <c r="C26" s="254">
        <v>4.5</v>
      </c>
      <c r="E26" s="253"/>
    </row>
    <row r="27" spans="2:5" ht="13.5">
      <c r="B27" s="254">
        <v>5.7</v>
      </c>
      <c r="C27" s="254">
        <v>4.9</v>
      </c>
      <c r="E27" s="253"/>
    </row>
    <row r="28" spans="1:3" ht="13.5">
      <c r="A28" s="261" t="s">
        <v>263</v>
      </c>
      <c r="B28" s="254">
        <v>4.4</v>
      </c>
      <c r="C28" s="254">
        <v>4.1</v>
      </c>
    </row>
    <row r="29" spans="2:3" ht="13.5">
      <c r="B29" s="254">
        <v>5</v>
      </c>
      <c r="C29" s="254">
        <v>5.2</v>
      </c>
    </row>
    <row r="30" spans="2:3" ht="13.5">
      <c r="B30" s="254">
        <v>2.8</v>
      </c>
      <c r="C30" s="254">
        <v>3.4</v>
      </c>
    </row>
    <row r="31" spans="1:3" ht="13.5">
      <c r="A31" s="260" t="s">
        <v>232</v>
      </c>
      <c r="B31" s="254">
        <v>2.3</v>
      </c>
      <c r="C31" s="254">
        <v>3.2</v>
      </c>
    </row>
    <row r="32" spans="2:3" ht="13.5">
      <c r="B32" s="254">
        <v>2.6</v>
      </c>
      <c r="C32" s="254">
        <v>3.2</v>
      </c>
    </row>
    <row r="33" spans="2:3" ht="13.5">
      <c r="B33" s="254">
        <v>2.3</v>
      </c>
      <c r="C33" s="254">
        <v>3</v>
      </c>
    </row>
    <row r="34" spans="1:3" ht="13.5">
      <c r="A34" s="260" t="s">
        <v>233</v>
      </c>
      <c r="B34" s="254">
        <v>2.4</v>
      </c>
      <c r="C34" s="254">
        <v>2.7</v>
      </c>
    </row>
    <row r="35" spans="2:3" ht="13.5">
      <c r="B35" s="254">
        <v>2.7</v>
      </c>
      <c r="C35" s="254">
        <v>2.6</v>
      </c>
    </row>
    <row r="36" spans="2:3" ht="13.5">
      <c r="B36" s="254">
        <v>2.4</v>
      </c>
      <c r="C36" s="254">
        <v>2.1</v>
      </c>
    </row>
    <row r="37" spans="1:3" ht="13.5">
      <c r="A37" s="260" t="s">
        <v>234</v>
      </c>
      <c r="B37" s="254">
        <v>3</v>
      </c>
      <c r="C37" s="254">
        <v>2.2</v>
      </c>
    </row>
    <row r="38" spans="2:5" ht="13.5">
      <c r="B38" s="254">
        <v>3.5</v>
      </c>
      <c r="C38" s="254">
        <v>2.6</v>
      </c>
      <c r="E38" s="253"/>
    </row>
    <row r="39" spans="2:5" ht="14.25" customHeight="1">
      <c r="B39" s="254">
        <v>3.3</v>
      </c>
      <c r="C39" s="254">
        <v>2.6</v>
      </c>
      <c r="E39" s="253"/>
    </row>
    <row r="40" spans="1:3" ht="14.25" customHeight="1">
      <c r="A40" s="261" t="s">
        <v>265</v>
      </c>
      <c r="B40" s="254">
        <v>2.3</v>
      </c>
      <c r="C40" s="254">
        <v>2</v>
      </c>
    </row>
    <row r="41" spans="2:7" ht="14.25" customHeight="1">
      <c r="B41" s="254">
        <v>1.8</v>
      </c>
      <c r="C41" s="254">
        <v>2</v>
      </c>
      <c r="F41" s="51"/>
      <c r="G41" s="51"/>
    </row>
    <row r="42" spans="2:7" ht="14.25" customHeight="1">
      <c r="B42" s="254">
        <v>1.2</v>
      </c>
      <c r="C42" s="254">
        <v>1.7</v>
      </c>
      <c r="F42" s="51"/>
      <c r="G42" s="51"/>
    </row>
    <row r="43" spans="1:3" ht="14.25" customHeight="1">
      <c r="A43" s="260" t="s">
        <v>232</v>
      </c>
      <c r="B43" s="254">
        <v>0.8</v>
      </c>
      <c r="C43" s="254">
        <v>1.6</v>
      </c>
    </row>
    <row r="44" spans="2:3" ht="14.25" customHeight="1">
      <c r="B44" s="254">
        <v>0.5</v>
      </c>
      <c r="C44" s="254">
        <v>1</v>
      </c>
    </row>
    <row r="45" spans="2:3" ht="14.25" customHeight="1">
      <c r="B45" s="254">
        <v>0.6</v>
      </c>
      <c r="C45" s="254">
        <v>1.2</v>
      </c>
    </row>
    <row r="46" spans="1:3" ht="14.25" customHeight="1">
      <c r="A46" s="260" t="s">
        <v>233</v>
      </c>
      <c r="B46" s="254">
        <v>0.9</v>
      </c>
      <c r="C46" s="254">
        <v>1.1</v>
      </c>
    </row>
    <row r="47" spans="2:3" ht="13.5">
      <c r="B47" s="254">
        <v>1</v>
      </c>
      <c r="C47" s="254">
        <v>0.9</v>
      </c>
    </row>
    <row r="48" spans="2:3" ht="13.5">
      <c r="B48" s="254">
        <v>1.1</v>
      </c>
      <c r="C48" s="254">
        <v>0.8</v>
      </c>
    </row>
    <row r="49" spans="1:3" ht="13.5">
      <c r="A49" s="260" t="s">
        <v>234</v>
      </c>
      <c r="B49" s="254">
        <v>1.4</v>
      </c>
      <c r="C49" s="254">
        <v>0.8</v>
      </c>
    </row>
    <row r="50" spans="2:5" ht="13.5">
      <c r="B50" s="254">
        <v>1.4</v>
      </c>
      <c r="C50" s="254">
        <v>0.6</v>
      </c>
      <c r="E50" s="253"/>
    </row>
    <row r="51" spans="2:5" ht="13.5">
      <c r="B51" s="254">
        <v>0.9</v>
      </c>
      <c r="C51" s="254">
        <v>0.3</v>
      </c>
      <c r="E51" s="253"/>
    </row>
    <row r="52" spans="1:3" ht="13.5">
      <c r="A52" s="261" t="s">
        <v>266</v>
      </c>
      <c r="B52" s="254">
        <v>0.9</v>
      </c>
      <c r="C52" s="254">
        <v>0.7</v>
      </c>
    </row>
    <row r="53" spans="2:3" ht="13.5">
      <c r="B53" s="254">
        <v>0.3</v>
      </c>
      <c r="C53" s="254">
        <v>0.5</v>
      </c>
    </row>
    <row r="54" spans="2:3" ht="13.5">
      <c r="B54" s="254">
        <v>0.3</v>
      </c>
      <c r="C54" s="254">
        <v>0.8</v>
      </c>
    </row>
    <row r="55" spans="1:3" ht="13.5">
      <c r="A55" s="260" t="s">
        <v>232</v>
      </c>
      <c r="B55" s="254">
        <v>-0.1</v>
      </c>
      <c r="C55" s="254">
        <v>0.7</v>
      </c>
    </row>
    <row r="56" spans="2:3" ht="13.5">
      <c r="B56" s="254">
        <v>0.1</v>
      </c>
      <c r="C56" s="254">
        <v>0.6</v>
      </c>
    </row>
    <row r="57" spans="2:3" ht="13.5">
      <c r="B57" s="254">
        <v>0</v>
      </c>
      <c r="C57" s="254">
        <v>0.5</v>
      </c>
    </row>
    <row r="58" spans="1:3" ht="13.5">
      <c r="A58" s="260" t="s">
        <v>233</v>
      </c>
      <c r="B58" s="254">
        <v>0.3</v>
      </c>
      <c r="C58" s="254">
        <v>0.5</v>
      </c>
    </row>
    <row r="59" spans="2:3" ht="13.5">
      <c r="B59" s="254">
        <v>0</v>
      </c>
      <c r="C59" s="254">
        <v>-0.1</v>
      </c>
    </row>
    <row r="60" spans="2:3" ht="13.5">
      <c r="B60" s="254">
        <v>0.6</v>
      </c>
      <c r="C60" s="254">
        <v>0.2</v>
      </c>
    </row>
    <row r="61" spans="1:3" ht="13.5">
      <c r="A61" s="260" t="s">
        <v>234</v>
      </c>
      <c r="B61" s="254">
        <v>0.5</v>
      </c>
      <c r="C61" s="254">
        <v>-0.1</v>
      </c>
    </row>
    <row r="62" spans="2:5" ht="13.5">
      <c r="B62" s="254">
        <v>0.4</v>
      </c>
      <c r="C62" s="254">
        <v>-0.2</v>
      </c>
      <c r="E62" s="253"/>
    </row>
    <row r="63" spans="2:5" ht="13.5">
      <c r="B63" s="254">
        <v>0.3</v>
      </c>
      <c r="C63" s="254">
        <v>-0.2</v>
      </c>
      <c r="E63" s="253"/>
    </row>
    <row r="64" spans="1:3" ht="13.5">
      <c r="A64" s="261" t="s">
        <v>235</v>
      </c>
      <c r="B64" s="254">
        <v>0.1</v>
      </c>
      <c r="C64" s="254">
        <v>0</v>
      </c>
    </row>
    <row r="65" spans="2:3" ht="13.5">
      <c r="B65" s="254">
        <v>0.2</v>
      </c>
      <c r="C65" s="254">
        <v>0.4</v>
      </c>
    </row>
    <row r="66" spans="2:6" ht="13.5">
      <c r="B66" s="254">
        <v>-0.3</v>
      </c>
      <c r="C66" s="254">
        <v>0.1</v>
      </c>
      <c r="F66" s="253"/>
    </row>
    <row r="67" spans="1:3" ht="13.5">
      <c r="A67" s="260" t="s">
        <v>232</v>
      </c>
      <c r="B67" s="254">
        <v>0.5</v>
      </c>
      <c r="C67" s="254">
        <v>1.2</v>
      </c>
    </row>
    <row r="68" spans="2:3" ht="13.5">
      <c r="B68" s="254">
        <v>0.6</v>
      </c>
      <c r="C68" s="254">
        <v>1</v>
      </c>
    </row>
    <row r="69" spans="2:3" ht="13.5">
      <c r="B69" s="254">
        <v>0.6</v>
      </c>
      <c r="C69" s="254">
        <v>1</v>
      </c>
    </row>
    <row r="70" spans="1:3" ht="13.5">
      <c r="A70" s="260" t="s">
        <v>233</v>
      </c>
      <c r="B70" s="254">
        <v>0.7</v>
      </c>
      <c r="C70" s="254">
        <v>0.8</v>
      </c>
    </row>
    <row r="71" spans="2:3" ht="13.5">
      <c r="B71" s="254">
        <v>1</v>
      </c>
      <c r="C71" s="254">
        <v>0.9</v>
      </c>
    </row>
    <row r="72" spans="2:3" ht="13.5">
      <c r="B72" s="254">
        <v>1.3</v>
      </c>
      <c r="C72" s="254">
        <v>0.9</v>
      </c>
    </row>
    <row r="73" spans="1:3" ht="13.5">
      <c r="A73" s="260" t="s">
        <v>234</v>
      </c>
      <c r="B73" s="254">
        <v>1.4</v>
      </c>
      <c r="C73" s="254">
        <v>0.9</v>
      </c>
    </row>
    <row r="74" spans="2:5" ht="13.5">
      <c r="B74" s="254">
        <v>1.2</v>
      </c>
      <c r="C74" s="254">
        <v>0.7</v>
      </c>
      <c r="E74" s="253"/>
    </row>
    <row r="75" spans="2:5" ht="13.5">
      <c r="B75" s="254">
        <v>1.3</v>
      </c>
      <c r="C75" s="254">
        <v>0.9</v>
      </c>
      <c r="E75" s="253"/>
    </row>
    <row r="76" spans="1:3" ht="13.5">
      <c r="A76" s="261" t="s">
        <v>236</v>
      </c>
      <c r="B76" s="254">
        <v>0.9</v>
      </c>
      <c r="C76" s="254">
        <v>0.8</v>
      </c>
    </row>
    <row r="77" spans="2:3" ht="13.5">
      <c r="B77" s="254">
        <v>0.6</v>
      </c>
      <c r="C77" s="254">
        <v>0.8</v>
      </c>
    </row>
    <row r="78" spans="2:6" ht="13.5">
      <c r="B78" s="254">
        <v>0.6</v>
      </c>
      <c r="C78" s="254">
        <v>0.9</v>
      </c>
      <c r="F78" s="253"/>
    </row>
    <row r="79" spans="1:6" ht="13.5">
      <c r="A79" s="260" t="s">
        <v>232</v>
      </c>
      <c r="B79" s="254">
        <v>-0.2</v>
      </c>
      <c r="C79" s="254">
        <v>0.5</v>
      </c>
      <c r="F79" s="253"/>
    </row>
    <row r="80" spans="2:3" ht="13.5">
      <c r="B80" s="254">
        <v>0.6</v>
      </c>
      <c r="C80" s="254">
        <v>1</v>
      </c>
    </row>
    <row r="81" spans="2:3" ht="13.5">
      <c r="B81" s="254">
        <v>0.5</v>
      </c>
      <c r="C81" s="254">
        <v>0.9</v>
      </c>
    </row>
    <row r="82" spans="1:6" ht="13.5">
      <c r="A82" s="260" t="s">
        <v>233</v>
      </c>
      <c r="B82" s="254">
        <v>0.7</v>
      </c>
      <c r="C82" s="254">
        <v>0.8</v>
      </c>
      <c r="F82" s="253"/>
    </row>
    <row r="83" spans="2:6" ht="13.5">
      <c r="B83" s="254">
        <v>1.1</v>
      </c>
      <c r="C83" s="254">
        <v>0.9</v>
      </c>
      <c r="F83" s="253"/>
    </row>
    <row r="84" spans="2:3" ht="13.5">
      <c r="B84" s="254">
        <v>0.9</v>
      </c>
      <c r="C84" s="254">
        <v>0.5</v>
      </c>
    </row>
    <row r="85" spans="1:6" ht="13.5">
      <c r="A85" s="260" t="s">
        <v>234</v>
      </c>
      <c r="B85" s="254">
        <v>1.1</v>
      </c>
      <c r="C85" s="254">
        <v>0.6</v>
      </c>
      <c r="F85" s="253"/>
    </row>
    <row r="86" spans="2:5" ht="13.5">
      <c r="B86" s="254">
        <v>1</v>
      </c>
      <c r="C86" s="254">
        <v>0.6</v>
      </c>
      <c r="E86" s="253"/>
    </row>
    <row r="87" spans="2:5" ht="13.5">
      <c r="B87" s="254">
        <v>0.9</v>
      </c>
      <c r="C87" s="254">
        <v>0.6</v>
      </c>
      <c r="E87" s="253"/>
    </row>
    <row r="88" spans="1:3" ht="13.5">
      <c r="A88" s="261" t="s">
        <v>237</v>
      </c>
      <c r="B88" s="254">
        <v>0.8</v>
      </c>
      <c r="C88" s="254">
        <v>0.7</v>
      </c>
    </row>
    <row r="89" spans="2:6" ht="13.5">
      <c r="B89" s="254">
        <v>0.4</v>
      </c>
      <c r="C89" s="254">
        <v>0.6</v>
      </c>
      <c r="F89" s="253"/>
    </row>
    <row r="90" spans="2:6" ht="13.5">
      <c r="B90" s="254">
        <v>0.2</v>
      </c>
      <c r="C90" s="254">
        <v>0.5</v>
      </c>
      <c r="F90" s="253"/>
    </row>
    <row r="91" spans="1:3" ht="13.5">
      <c r="A91" s="260" t="s">
        <v>232</v>
      </c>
      <c r="B91" s="254">
        <v>0.2</v>
      </c>
      <c r="C91" s="254">
        <v>0.8</v>
      </c>
    </row>
    <row r="92" spans="2:6" ht="13.5">
      <c r="B92" s="254">
        <v>0.1</v>
      </c>
      <c r="C92" s="254">
        <v>0.5</v>
      </c>
      <c r="F92" s="253"/>
    </row>
    <row r="93" spans="2:6" ht="13.5">
      <c r="B93" s="254">
        <v>0</v>
      </c>
      <c r="C93" s="254">
        <v>0.4</v>
      </c>
      <c r="F93" s="253"/>
    </row>
    <row r="94" spans="1:3" ht="13.5">
      <c r="A94" s="260" t="s">
        <v>233</v>
      </c>
      <c r="B94" s="254">
        <v>0.3</v>
      </c>
      <c r="C94" s="254">
        <v>0.4</v>
      </c>
    </row>
    <row r="95" spans="2:6" ht="13.5">
      <c r="B95" s="254">
        <v>0.9</v>
      </c>
      <c r="C95" s="254">
        <v>0.7</v>
      </c>
      <c r="F95" s="253"/>
    </row>
    <row r="96" spans="2:6" ht="13.5">
      <c r="B96" s="254">
        <v>1.2</v>
      </c>
      <c r="C96" s="254">
        <v>0.8</v>
      </c>
      <c r="F96" s="253"/>
    </row>
    <row r="97" spans="1:3" ht="13.5">
      <c r="A97" s="260" t="s">
        <v>234</v>
      </c>
      <c r="B97" s="254">
        <v>1.1</v>
      </c>
      <c r="C97" s="254">
        <v>0.5</v>
      </c>
    </row>
    <row r="98" spans="2:6" ht="13.5">
      <c r="B98" s="254">
        <v>0.9</v>
      </c>
      <c r="C98" s="254">
        <v>0.5</v>
      </c>
      <c r="F98" s="253"/>
    </row>
    <row r="99" spans="2:6" ht="13.5">
      <c r="B99" s="254">
        <v>1.1</v>
      </c>
      <c r="C99" s="254">
        <v>0.7</v>
      </c>
      <c r="F99" s="253"/>
    </row>
    <row r="100" spans="1:3" ht="13.5">
      <c r="A100" s="261" t="s">
        <v>238</v>
      </c>
      <c r="B100" s="254">
        <v>0.7</v>
      </c>
      <c r="C100" s="254">
        <v>0.6</v>
      </c>
    </row>
    <row r="101" spans="2:6" ht="13.5">
      <c r="B101" s="254">
        <v>0.6</v>
      </c>
      <c r="C101" s="254">
        <v>0.7</v>
      </c>
      <c r="F101" s="253"/>
    </row>
    <row r="102" spans="2:6" ht="13.5">
      <c r="B102" s="254">
        <v>0.4</v>
      </c>
      <c r="C102" s="254">
        <v>0.6</v>
      </c>
      <c r="F102" s="253"/>
    </row>
    <row r="103" spans="1:3" ht="13.5">
      <c r="A103" s="260" t="s">
        <v>232</v>
      </c>
      <c r="B103" s="254">
        <v>0</v>
      </c>
      <c r="C103" s="254">
        <v>0.6</v>
      </c>
    </row>
    <row r="104" spans="2:3" ht="13.5">
      <c r="B104" s="254">
        <v>0.1</v>
      </c>
      <c r="C104" s="254">
        <v>0.6</v>
      </c>
    </row>
    <row r="105" spans="2:3" ht="13.5">
      <c r="B105" s="254">
        <v>0.1</v>
      </c>
      <c r="C105" s="254">
        <v>0.5</v>
      </c>
    </row>
    <row r="106" spans="1:3" ht="13.5">
      <c r="A106" s="260" t="s">
        <v>233</v>
      </c>
      <c r="B106" s="254">
        <v>0.3</v>
      </c>
      <c r="C106" s="254">
        <v>0.5</v>
      </c>
    </row>
    <row r="107" spans="2:3" ht="13.5">
      <c r="B107" s="254">
        <v>0.6</v>
      </c>
      <c r="C107" s="254">
        <v>0.4</v>
      </c>
    </row>
    <row r="108" spans="2:3" ht="13.5">
      <c r="B108" s="254">
        <v>0.9</v>
      </c>
      <c r="C108" s="254">
        <v>0.5</v>
      </c>
    </row>
    <row r="109" spans="1:3" ht="13.5">
      <c r="A109" s="260" t="s">
        <v>234</v>
      </c>
      <c r="B109" s="254">
        <v>0.3</v>
      </c>
      <c r="C109" s="254">
        <v>-0.3</v>
      </c>
    </row>
    <row r="110" spans="2:3" ht="13.5">
      <c r="B110" s="254">
        <v>0.7</v>
      </c>
      <c r="C110" s="254">
        <v>0.3</v>
      </c>
    </row>
    <row r="111" spans="2:3" ht="13.5">
      <c r="B111" s="254">
        <v>0.5</v>
      </c>
      <c r="C111" s="254">
        <v>0.1</v>
      </c>
    </row>
    <row r="112" spans="1:3" ht="13.5">
      <c r="A112" s="261" t="s">
        <v>239</v>
      </c>
      <c r="B112" s="254">
        <v>0.2</v>
      </c>
      <c r="C112" s="254">
        <v>0.1</v>
      </c>
    </row>
    <row r="113" spans="2:3" ht="13.5">
      <c r="B113" s="254">
        <v>-0.3</v>
      </c>
      <c r="C113" s="254">
        <v>-0.2</v>
      </c>
    </row>
    <row r="114" spans="2:3" ht="13.5">
      <c r="B114" s="254">
        <v>-0.3</v>
      </c>
      <c r="C114" s="254">
        <v>0</v>
      </c>
    </row>
    <row r="115" spans="1:3" ht="13.5">
      <c r="A115" s="260" t="s">
        <v>232</v>
      </c>
      <c r="B115" s="254">
        <v>-0.9</v>
      </c>
      <c r="C115" s="254">
        <v>-0.2</v>
      </c>
    </row>
    <row r="116" spans="2:3" ht="13.5">
      <c r="B116" s="254">
        <v>-1.1</v>
      </c>
      <c r="C116" s="254">
        <v>-0.6</v>
      </c>
    </row>
    <row r="117" spans="2:3" ht="13.5">
      <c r="B117" s="254">
        <v>-0.8</v>
      </c>
      <c r="C117" s="254">
        <v>-0.4</v>
      </c>
    </row>
    <row r="118" spans="1:3" ht="13.5">
      <c r="A118" s="260" t="s">
        <v>233</v>
      </c>
      <c r="B118" s="254">
        <v>-0.6</v>
      </c>
      <c r="C118" s="254">
        <v>-0.5</v>
      </c>
    </row>
    <row r="119" spans="2:3" ht="13.5">
      <c r="B119" s="254">
        <v>-0.5</v>
      </c>
      <c r="C119" s="254">
        <v>-0.7</v>
      </c>
    </row>
    <row r="120" spans="2:3" ht="13.5">
      <c r="B120" s="254">
        <v>-0.4</v>
      </c>
      <c r="C120" s="254">
        <v>-0.8</v>
      </c>
    </row>
    <row r="121" spans="1:3" ht="13.5">
      <c r="A121" s="260" t="s">
        <v>234</v>
      </c>
      <c r="B121" s="254">
        <v>0.1</v>
      </c>
      <c r="C121" s="254">
        <v>-0.6</v>
      </c>
    </row>
    <row r="122" spans="2:3" ht="13.5">
      <c r="B122" s="254">
        <v>-0.2</v>
      </c>
      <c r="C122" s="254">
        <v>-0.7</v>
      </c>
    </row>
    <row r="123" spans="2:3" ht="13.5">
      <c r="B123" s="254">
        <v>-0.4</v>
      </c>
      <c r="C123" s="254">
        <v>-0.8</v>
      </c>
    </row>
    <row r="124" spans="1:3" ht="13.5">
      <c r="A124" s="261" t="s">
        <v>240</v>
      </c>
      <c r="B124" s="254">
        <v>-0.4</v>
      </c>
      <c r="C124" s="254">
        <v>-0.4</v>
      </c>
    </row>
    <row r="125" spans="2:3" ht="13.5">
      <c r="B125" s="254">
        <v>-0.6</v>
      </c>
      <c r="C125" s="254">
        <v>-0.4</v>
      </c>
    </row>
    <row r="126" spans="2:3" ht="13.5">
      <c r="B126" s="254">
        <v>-0.8</v>
      </c>
      <c r="C126" s="254">
        <v>-0.5</v>
      </c>
    </row>
    <row r="127" spans="1:3" ht="13.5">
      <c r="A127" s="260" t="s">
        <v>232</v>
      </c>
      <c r="B127" s="254">
        <v>-1.1</v>
      </c>
      <c r="C127" s="254">
        <v>-0.4</v>
      </c>
    </row>
    <row r="128" spans="2:3" ht="13.5">
      <c r="B128" s="254">
        <v>-1</v>
      </c>
      <c r="C128" s="254">
        <v>-0.4</v>
      </c>
    </row>
    <row r="129" spans="2:3" ht="13.5">
      <c r="B129" s="254">
        <v>-1</v>
      </c>
      <c r="C129" s="254">
        <v>-0.6</v>
      </c>
    </row>
    <row r="130" spans="1:3" ht="14.25" customHeight="1">
      <c r="A130" s="260" t="s">
        <v>233</v>
      </c>
      <c r="B130" s="254">
        <v>-0.9</v>
      </c>
      <c r="C130" s="254">
        <v>-0.8</v>
      </c>
    </row>
    <row r="131" spans="2:3" ht="14.25" customHeight="1">
      <c r="B131" s="254">
        <v>-0.3</v>
      </c>
      <c r="C131" s="254">
        <v>-0.5</v>
      </c>
    </row>
    <row r="132" spans="2:3" ht="13.5">
      <c r="B132" s="254">
        <v>-0.4</v>
      </c>
      <c r="C132" s="254">
        <v>-0.9</v>
      </c>
    </row>
    <row r="133" spans="1:3" ht="13.5">
      <c r="A133" s="260" t="s">
        <v>234</v>
      </c>
      <c r="B133" s="254">
        <v>0.2</v>
      </c>
      <c r="C133" s="254">
        <v>-0.6</v>
      </c>
    </row>
    <row r="134" spans="2:3" ht="13.5">
      <c r="B134" s="254">
        <v>-0.1</v>
      </c>
      <c r="C134" s="254">
        <v>-0.6</v>
      </c>
    </row>
    <row r="135" spans="2:3" ht="13.5">
      <c r="B135" s="254">
        <v>-0.1</v>
      </c>
      <c r="C135" s="254">
        <v>-0.5</v>
      </c>
    </row>
    <row r="136" spans="1:3" ht="13.5">
      <c r="A136" s="261" t="s">
        <v>241</v>
      </c>
      <c r="B136" s="255">
        <v>-0.8</v>
      </c>
      <c r="C136" s="255">
        <v>-0.7</v>
      </c>
    </row>
    <row r="137" spans="2:3" ht="13.5">
      <c r="B137" s="255">
        <v>-0.6</v>
      </c>
      <c r="C137" s="255">
        <v>-0.4</v>
      </c>
    </row>
    <row r="138" spans="2:3" ht="13.5">
      <c r="B138" s="255">
        <v>-0.6</v>
      </c>
      <c r="C138" s="255">
        <v>-0.3</v>
      </c>
    </row>
    <row r="139" spans="1:3" ht="13.5">
      <c r="A139" s="260" t="s">
        <v>232</v>
      </c>
      <c r="B139" s="255">
        <v>-1.2</v>
      </c>
      <c r="C139" s="255">
        <v>-0.5</v>
      </c>
    </row>
    <row r="140" spans="2:3" ht="13.5">
      <c r="B140" s="255">
        <v>-0.6</v>
      </c>
      <c r="C140" s="255">
        <v>0.1</v>
      </c>
    </row>
    <row r="141" spans="2:3" ht="13.5">
      <c r="B141" s="255">
        <v>-0.3</v>
      </c>
      <c r="C141" s="255">
        <v>0.1</v>
      </c>
    </row>
    <row r="142" spans="1:3" ht="13.5">
      <c r="A142" s="260" t="s">
        <v>233</v>
      </c>
      <c r="B142" s="255">
        <v>0.1</v>
      </c>
      <c r="C142" s="255">
        <v>0.1</v>
      </c>
    </row>
    <row r="143" spans="2:3" ht="13.5">
      <c r="B143" s="255">
        <v>0.2</v>
      </c>
      <c r="C143" s="255">
        <v>-0.1</v>
      </c>
    </row>
    <row r="144" spans="2:3" ht="13.5">
      <c r="B144" s="255">
        <v>0.8</v>
      </c>
      <c r="C144" s="255">
        <v>0.3</v>
      </c>
    </row>
    <row r="145" spans="1:3" ht="13.5">
      <c r="A145" s="260" t="s">
        <v>234</v>
      </c>
      <c r="B145" s="255">
        <v>1.1</v>
      </c>
      <c r="C145" s="255">
        <v>0.3</v>
      </c>
    </row>
    <row r="146" spans="2:3" ht="13.5">
      <c r="B146" s="255">
        <v>0.9</v>
      </c>
      <c r="C146" s="255">
        <v>0.3</v>
      </c>
    </row>
    <row r="147" spans="2:3" ht="13.5">
      <c r="B147" s="255">
        <v>0.5</v>
      </c>
      <c r="C147" s="255">
        <v>0.1</v>
      </c>
    </row>
    <row r="148" spans="1:3" ht="13.5">
      <c r="A148" s="261" t="s">
        <v>242</v>
      </c>
      <c r="B148" s="255">
        <v>-0.1</v>
      </c>
      <c r="C148" s="255">
        <v>0.1</v>
      </c>
    </row>
    <row r="149" spans="2:3" ht="13.5">
      <c r="B149" s="255">
        <v>-0.1</v>
      </c>
      <c r="C149" s="255">
        <v>0.1</v>
      </c>
    </row>
    <row r="150" spans="2:3" ht="13.5">
      <c r="B150" s="255">
        <v>-0.5</v>
      </c>
      <c r="C150" s="255">
        <v>-0.1</v>
      </c>
    </row>
    <row r="151" spans="1:3" ht="13.5">
      <c r="A151" s="260" t="s">
        <v>232</v>
      </c>
      <c r="B151" s="255">
        <v>-0.6</v>
      </c>
      <c r="C151" s="255">
        <v>0.2</v>
      </c>
    </row>
    <row r="152" spans="2:3" ht="13.5">
      <c r="B152" s="255">
        <v>-0.8</v>
      </c>
      <c r="C152" s="255">
        <v>-0.1</v>
      </c>
    </row>
    <row r="153" spans="2:3" ht="13.5">
      <c r="B153" s="255">
        <v>-0.2</v>
      </c>
      <c r="C153" s="255">
        <v>0.2</v>
      </c>
    </row>
    <row r="154" spans="1:3" ht="13.5">
      <c r="A154" s="260" t="s">
        <v>233</v>
      </c>
      <c r="B154" s="255">
        <v>0.3</v>
      </c>
      <c r="C154" s="255">
        <v>0.3</v>
      </c>
    </row>
    <row r="155" spans="2:3" ht="13.5">
      <c r="B155" s="255">
        <v>0.4</v>
      </c>
      <c r="C155" s="255">
        <v>0</v>
      </c>
    </row>
    <row r="156" spans="2:3" ht="13.5">
      <c r="B156" s="255">
        <v>0.4</v>
      </c>
      <c r="C156" s="255">
        <v>-0.2</v>
      </c>
    </row>
    <row r="157" spans="1:3" ht="13.5">
      <c r="A157" s="260" t="s">
        <v>234</v>
      </c>
      <c r="B157" s="255">
        <v>0.5</v>
      </c>
      <c r="C157" s="255">
        <v>-0.3</v>
      </c>
    </row>
    <row r="158" spans="2:3" ht="13.5">
      <c r="B158" s="255">
        <v>0.4</v>
      </c>
      <c r="C158" s="255">
        <v>-0.3</v>
      </c>
    </row>
    <row r="159" spans="2:3" ht="13.5">
      <c r="B159" s="255">
        <v>0.3</v>
      </c>
      <c r="C159" s="255">
        <v>-0.1</v>
      </c>
    </row>
    <row r="160" spans="1:3" ht="13.5">
      <c r="A160" s="261" t="s">
        <v>243</v>
      </c>
      <c r="B160" s="255">
        <v>-0.8</v>
      </c>
      <c r="C160" s="255">
        <v>-0.6</v>
      </c>
    </row>
    <row r="161" spans="2:3" ht="13.5">
      <c r="B161" s="255">
        <v>-1.2</v>
      </c>
      <c r="C161" s="255">
        <v>-0.9</v>
      </c>
    </row>
    <row r="162" spans="2:3" ht="13.5">
      <c r="B162" s="255">
        <v>-0.8</v>
      </c>
      <c r="C162" s="255">
        <v>-0.3</v>
      </c>
    </row>
    <row r="163" spans="1:3" ht="13.5">
      <c r="A163" s="260" t="s">
        <v>232</v>
      </c>
      <c r="B163" s="255">
        <v>-1.3</v>
      </c>
      <c r="C163" s="255">
        <v>-0.5</v>
      </c>
    </row>
    <row r="164" spans="2:3" ht="13.5">
      <c r="B164" s="255">
        <v>-1.3</v>
      </c>
      <c r="C164" s="255">
        <v>-0.5</v>
      </c>
    </row>
    <row r="165" spans="2:3" ht="13.5">
      <c r="B165" s="255">
        <v>-0.9</v>
      </c>
      <c r="C165" s="255">
        <v>-0.4</v>
      </c>
    </row>
    <row r="166" spans="1:3" ht="13.5">
      <c r="A166" s="260" t="s">
        <v>233</v>
      </c>
      <c r="B166" s="255">
        <v>-0.3</v>
      </c>
      <c r="C166" s="255">
        <v>-0.4</v>
      </c>
    </row>
    <row r="167" spans="2:3" ht="13.5">
      <c r="B167" s="255">
        <v>0.2</v>
      </c>
      <c r="C167" s="255">
        <v>-0.3</v>
      </c>
    </row>
    <row r="168" spans="2:3" ht="13.5">
      <c r="B168" s="255">
        <v>0.7</v>
      </c>
      <c r="C168" s="255">
        <v>0</v>
      </c>
    </row>
    <row r="169" spans="1:3" ht="13.5">
      <c r="A169" s="260" t="s">
        <v>234</v>
      </c>
      <c r="B169" s="255">
        <v>0</v>
      </c>
      <c r="C169" s="255">
        <v>-0.8</v>
      </c>
    </row>
    <row r="170" spans="2:3" ht="13.5">
      <c r="B170" s="255">
        <v>0.3</v>
      </c>
      <c r="C170" s="255">
        <v>-0.4</v>
      </c>
    </row>
    <row r="171" spans="2:3" ht="13.5">
      <c r="B171" s="255">
        <v>0</v>
      </c>
      <c r="C171" s="255">
        <v>-0.5</v>
      </c>
    </row>
    <row r="172" spans="1:3" ht="13.5">
      <c r="A172" s="261" t="s">
        <v>244</v>
      </c>
      <c r="B172" s="255">
        <v>-0.5</v>
      </c>
      <c r="C172" s="255">
        <v>-0.3</v>
      </c>
    </row>
    <row r="173" spans="1:3" ht="13.5">
      <c r="A173" s="262"/>
      <c r="B173" s="255">
        <v>-0.9</v>
      </c>
      <c r="C173" s="255">
        <v>-0.6</v>
      </c>
    </row>
    <row r="174" spans="2:3" ht="13.5">
      <c r="B174" s="255">
        <v>-0.9</v>
      </c>
      <c r="C174" s="255">
        <v>-0.3</v>
      </c>
    </row>
    <row r="175" spans="1:3" ht="13.5">
      <c r="A175" s="260" t="s">
        <v>232</v>
      </c>
      <c r="B175" s="255">
        <v>-1.5</v>
      </c>
      <c r="C175" s="255">
        <v>-0.6</v>
      </c>
    </row>
    <row r="176" spans="2:3" ht="13.5">
      <c r="B176" s="255">
        <v>-1.5</v>
      </c>
      <c r="C176" s="255">
        <v>-0.6</v>
      </c>
    </row>
    <row r="177" spans="2:3" ht="13.5">
      <c r="B177" s="255">
        <v>-0.9</v>
      </c>
      <c r="C177" s="255">
        <v>-0.4</v>
      </c>
    </row>
    <row r="178" spans="1:3" ht="13.5">
      <c r="A178" s="260" t="s">
        <v>233</v>
      </c>
      <c r="B178" s="255">
        <v>-1.1</v>
      </c>
      <c r="C178" s="255">
        <v>-1.2</v>
      </c>
    </row>
    <row r="179" spans="2:3" ht="13.5">
      <c r="B179" s="255">
        <v>-0.6</v>
      </c>
      <c r="C179" s="255">
        <v>-1.2</v>
      </c>
    </row>
    <row r="180" spans="2:3" ht="13.5">
      <c r="B180" s="255">
        <v>-0.3</v>
      </c>
      <c r="C180" s="255">
        <v>-1.2</v>
      </c>
    </row>
    <row r="181" spans="1:3" ht="13.5">
      <c r="A181" s="260" t="s">
        <v>234</v>
      </c>
      <c r="B181" s="255">
        <v>-0.1</v>
      </c>
      <c r="C181" s="255">
        <v>-0.9</v>
      </c>
    </row>
    <row r="182" spans="2:3" ht="13.5">
      <c r="B182" s="255">
        <v>-0.1</v>
      </c>
      <c r="C182" s="255">
        <v>-0.8</v>
      </c>
    </row>
    <row r="183" spans="2:3" ht="13.5">
      <c r="B183" s="255">
        <v>-0.3</v>
      </c>
      <c r="C183" s="255">
        <v>-0.7</v>
      </c>
    </row>
    <row r="184" spans="1:3" ht="13.5">
      <c r="A184" s="261" t="s">
        <v>245</v>
      </c>
      <c r="B184" s="255">
        <v>-0.8</v>
      </c>
      <c r="C184" s="255">
        <v>-0.7</v>
      </c>
    </row>
    <row r="185" spans="1:3" ht="13.5">
      <c r="A185"/>
      <c r="B185" s="255">
        <v>-0.8</v>
      </c>
      <c r="C185" s="255">
        <v>-0.4</v>
      </c>
    </row>
    <row r="186" spans="1:3" ht="13.5">
      <c r="A186"/>
      <c r="B186" s="255">
        <v>-1.2</v>
      </c>
      <c r="C186" s="255">
        <v>-0.4</v>
      </c>
    </row>
    <row r="187" spans="1:3" ht="13.5">
      <c r="A187" s="260" t="s">
        <v>232</v>
      </c>
      <c r="B187" s="255">
        <v>-1.3</v>
      </c>
      <c r="C187" s="255">
        <v>-0.3</v>
      </c>
    </row>
    <row r="188" spans="2:3" ht="13.5">
      <c r="B188" s="255">
        <v>-1.2</v>
      </c>
      <c r="C188" s="255">
        <v>-0.2</v>
      </c>
    </row>
    <row r="189" spans="2:3" ht="13.5">
      <c r="B189" s="255">
        <v>-1</v>
      </c>
      <c r="C189" s="255">
        <v>-0.4</v>
      </c>
    </row>
    <row r="190" spans="1:3" ht="13.5">
      <c r="A190" s="260" t="s">
        <v>233</v>
      </c>
      <c r="B190" s="255">
        <v>0</v>
      </c>
      <c r="C190" s="255">
        <v>-0.2</v>
      </c>
    </row>
    <row r="191" spans="2:3" ht="13.5">
      <c r="B191" s="255">
        <v>0.5</v>
      </c>
      <c r="C191" s="255">
        <v>-0.2</v>
      </c>
    </row>
    <row r="192" spans="2:3" ht="13.5">
      <c r="B192" s="255">
        <v>0.6</v>
      </c>
      <c r="C192" s="255">
        <v>-0.4</v>
      </c>
    </row>
    <row r="193" spans="1:3" ht="13.5">
      <c r="A193" s="260" t="s">
        <v>234</v>
      </c>
      <c r="B193" s="255">
        <v>0.2</v>
      </c>
      <c r="C193" s="255">
        <v>-0.7</v>
      </c>
    </row>
    <row r="194" spans="1:3" ht="13.5">
      <c r="A194"/>
      <c r="B194" s="255">
        <v>0.6</v>
      </c>
      <c r="C194" s="255">
        <v>-0.1</v>
      </c>
    </row>
    <row r="195" spans="1:3" ht="13.5">
      <c r="A195"/>
      <c r="B195" s="255">
        <v>0.3</v>
      </c>
      <c r="C195" s="255">
        <v>-0.1</v>
      </c>
    </row>
    <row r="196" spans="1:3" ht="13.5">
      <c r="A196" s="261" t="s">
        <v>246</v>
      </c>
      <c r="B196" s="255">
        <v>0.2</v>
      </c>
      <c r="C196" s="255">
        <v>0.3</v>
      </c>
    </row>
    <row r="197" spans="1:3" ht="13.5">
      <c r="A197"/>
      <c r="B197" s="255">
        <v>0</v>
      </c>
      <c r="C197" s="255">
        <v>0.5</v>
      </c>
    </row>
    <row r="198" spans="1:3" ht="13.5">
      <c r="A198"/>
      <c r="B198" s="255">
        <v>-0.4</v>
      </c>
      <c r="C198" s="255">
        <v>0.5</v>
      </c>
    </row>
    <row r="199" spans="1:3" ht="13.5">
      <c r="A199" s="260" t="s">
        <v>232</v>
      </c>
      <c r="B199" s="255">
        <v>-0.4</v>
      </c>
      <c r="C199" s="255">
        <v>0.6</v>
      </c>
    </row>
    <row r="200" spans="2:3" ht="13.5">
      <c r="B200" s="255">
        <v>-0.4</v>
      </c>
      <c r="C200" s="255">
        <v>0.6</v>
      </c>
    </row>
    <row r="201" spans="2:3" ht="13.5">
      <c r="B201" s="255">
        <v>0.4</v>
      </c>
      <c r="C201" s="255">
        <v>1</v>
      </c>
    </row>
    <row r="202" spans="1:3" ht="13.5">
      <c r="A202" s="260" t="s">
        <v>233</v>
      </c>
      <c r="B202" s="255">
        <v>1.2</v>
      </c>
      <c r="C202" s="255">
        <v>0.9</v>
      </c>
    </row>
    <row r="203" spans="2:3" ht="13.5">
      <c r="B203" s="255">
        <v>2</v>
      </c>
      <c r="C203" s="255">
        <v>1.1</v>
      </c>
    </row>
    <row r="204" spans="2:3" ht="13.5">
      <c r="B204" s="255">
        <v>3</v>
      </c>
      <c r="C204" s="255">
        <v>1.9</v>
      </c>
    </row>
    <row r="205" spans="1:3" ht="13.5">
      <c r="A205" s="260" t="s">
        <v>234</v>
      </c>
      <c r="B205" s="255">
        <v>3.1</v>
      </c>
      <c r="C205" s="255">
        <v>2.2</v>
      </c>
    </row>
    <row r="206" spans="1:3" ht="13.5">
      <c r="A206"/>
      <c r="B206" s="255">
        <v>2.1</v>
      </c>
      <c r="C206" s="255">
        <v>1.4</v>
      </c>
    </row>
    <row r="207" spans="1:3" ht="13.5">
      <c r="A207"/>
      <c r="B207" s="255">
        <v>1.9</v>
      </c>
      <c r="C207" s="255">
        <v>1.5</v>
      </c>
    </row>
    <row r="208" spans="1:3" ht="13.5">
      <c r="A208" s="261" t="s">
        <v>247</v>
      </c>
      <c r="B208" s="255">
        <v>0.5</v>
      </c>
      <c r="C208" s="255">
        <v>0.6</v>
      </c>
    </row>
    <row r="209" spans="1:3" ht="13.5">
      <c r="A209"/>
      <c r="B209" s="255">
        <v>0.5</v>
      </c>
      <c r="C209" s="255">
        <v>1</v>
      </c>
    </row>
    <row r="210" spans="1:3" ht="13.5">
      <c r="A210"/>
      <c r="B210" s="255">
        <v>0</v>
      </c>
      <c r="C210" s="255">
        <v>1</v>
      </c>
    </row>
    <row r="211" spans="1:3" ht="13.5">
      <c r="A211" s="260" t="s">
        <v>232</v>
      </c>
      <c r="B211" s="255">
        <v>0</v>
      </c>
      <c r="C211" s="255">
        <v>1</v>
      </c>
    </row>
    <row r="212" spans="2:3" ht="13.5">
      <c r="B212" s="255">
        <v>0.1</v>
      </c>
      <c r="C212" s="255">
        <v>1.1</v>
      </c>
    </row>
    <row r="213" spans="2:3" ht="13.5">
      <c r="B213" s="255">
        <v>0.9</v>
      </c>
      <c r="C213" s="255">
        <v>1.5</v>
      </c>
    </row>
    <row r="214" spans="1:3" ht="13.5">
      <c r="A214" s="260" t="s">
        <v>233</v>
      </c>
      <c r="B214" s="255">
        <v>2.7</v>
      </c>
      <c r="C214" s="255">
        <v>2.3</v>
      </c>
    </row>
    <row r="215" spans="2:3" ht="13.5">
      <c r="B215" s="255">
        <v>3.6</v>
      </c>
      <c r="C215" s="255">
        <v>2.7</v>
      </c>
    </row>
    <row r="216" spans="2:3" ht="13.5">
      <c r="B216" s="255">
        <v>4.1</v>
      </c>
      <c r="C216" s="255">
        <v>3</v>
      </c>
    </row>
    <row r="217" spans="1:3" ht="13.5">
      <c r="A217" s="260" t="s">
        <v>234</v>
      </c>
      <c r="B217" s="255">
        <v>3.5</v>
      </c>
      <c r="C217" s="255">
        <v>2.6</v>
      </c>
    </row>
    <row r="218" spans="1:3" ht="13.5">
      <c r="A218"/>
      <c r="B218" s="255">
        <v>3</v>
      </c>
      <c r="C218" s="255">
        <v>2.3</v>
      </c>
    </row>
    <row r="219" spans="1:3" ht="13.5">
      <c r="A219"/>
      <c r="B219" s="255">
        <v>2.3</v>
      </c>
      <c r="C219" s="255">
        <v>2</v>
      </c>
    </row>
    <row r="220" spans="1:3" ht="13.5">
      <c r="A220" s="261" t="s">
        <v>248</v>
      </c>
      <c r="B220" s="255">
        <v>1.5</v>
      </c>
      <c r="C220" s="255">
        <v>1.6</v>
      </c>
    </row>
    <row r="221" spans="1:3" ht="13.5">
      <c r="A221"/>
      <c r="B221" s="255">
        <v>0.7</v>
      </c>
      <c r="C221" s="255">
        <v>1.2</v>
      </c>
    </row>
    <row r="222" spans="1:3" ht="13.5">
      <c r="A222"/>
      <c r="B222" s="255">
        <v>0.3</v>
      </c>
      <c r="C222" s="255">
        <v>1.3</v>
      </c>
    </row>
    <row r="223" spans="1:3" ht="13.5">
      <c r="A223" s="260" t="s">
        <v>232</v>
      </c>
      <c r="B223" s="255">
        <v>0.7</v>
      </c>
      <c r="C223" s="255">
        <v>1.8</v>
      </c>
    </row>
    <row r="224" spans="2:3" ht="13.5">
      <c r="B224" s="255">
        <v>0.4</v>
      </c>
      <c r="C224" s="255">
        <v>1.3</v>
      </c>
    </row>
    <row r="225" spans="2:3" ht="13.5">
      <c r="B225" s="255">
        <v>0.5</v>
      </c>
      <c r="C225" s="255">
        <v>1.1</v>
      </c>
    </row>
    <row r="226" spans="1:3" ht="13.5">
      <c r="A226" s="260" t="s">
        <v>233</v>
      </c>
      <c r="B226" s="255">
        <v>1.4</v>
      </c>
      <c r="C226" s="255">
        <v>1</v>
      </c>
    </row>
    <row r="227" spans="2:3" ht="13.5">
      <c r="B227" s="255">
        <v>1.7</v>
      </c>
      <c r="C227" s="255">
        <v>0.8</v>
      </c>
    </row>
    <row r="228" spans="2:3" ht="13.5">
      <c r="B228" s="255">
        <v>1.7</v>
      </c>
      <c r="C228" s="255">
        <v>0.6</v>
      </c>
    </row>
    <row r="229" spans="1:3" ht="13.5">
      <c r="A229" s="260" t="s">
        <v>234</v>
      </c>
      <c r="B229" s="255">
        <v>1</v>
      </c>
      <c r="C229" s="255">
        <v>0.1</v>
      </c>
    </row>
    <row r="230" spans="1:3" ht="13.5">
      <c r="A230"/>
      <c r="B230" s="255">
        <v>0.3</v>
      </c>
      <c r="C230" s="255">
        <v>-0.4</v>
      </c>
    </row>
    <row r="231" spans="1:3" ht="13.5">
      <c r="A231"/>
      <c r="B231" s="255">
        <v>-0.1</v>
      </c>
      <c r="C231" s="255">
        <v>-0.4</v>
      </c>
    </row>
    <row r="232" spans="1:3" ht="13.5">
      <c r="A232" s="261" t="s">
        <v>249</v>
      </c>
      <c r="B232" s="255">
        <v>-0.6</v>
      </c>
      <c r="C232" s="255">
        <v>-0.5</v>
      </c>
    </row>
    <row r="233" spans="1:3" ht="13.5">
      <c r="A233"/>
      <c r="B233" s="255">
        <v>-1.2</v>
      </c>
      <c r="C233" s="255">
        <v>-0.7</v>
      </c>
    </row>
    <row r="234" spans="1:3" ht="13.5">
      <c r="A234"/>
      <c r="B234" s="255">
        <v>-1.7</v>
      </c>
      <c r="C234" s="255">
        <v>-0.7</v>
      </c>
    </row>
    <row r="235" spans="1:3" ht="13.5">
      <c r="A235" s="260" t="s">
        <v>232</v>
      </c>
      <c r="B235" s="255">
        <v>-1.9</v>
      </c>
      <c r="C235" s="255">
        <v>-0.8</v>
      </c>
    </row>
    <row r="236" spans="2:3" ht="13.5">
      <c r="B236" s="255">
        <v>-1.6</v>
      </c>
      <c r="C236" s="255">
        <v>-0.7</v>
      </c>
    </row>
    <row r="237" spans="2:3" ht="13.5">
      <c r="B237" s="255">
        <v>-1.5</v>
      </c>
      <c r="C237" s="255">
        <v>-1</v>
      </c>
    </row>
    <row r="238" spans="1:3" ht="13.5">
      <c r="A238" s="260" t="s">
        <v>233</v>
      </c>
      <c r="B238" s="255">
        <v>-1.3</v>
      </c>
      <c r="C238" s="255">
        <v>-1.7</v>
      </c>
    </row>
    <row r="239" spans="2:3" ht="13.5">
      <c r="B239" s="255">
        <v>-0.5</v>
      </c>
      <c r="C239" s="255">
        <v>-1.4</v>
      </c>
    </row>
    <row r="240" spans="2:3" ht="13.5">
      <c r="B240" s="255">
        <v>-0.6</v>
      </c>
      <c r="C240" s="255">
        <v>-1.6</v>
      </c>
    </row>
    <row r="241" spans="1:3" ht="13.5">
      <c r="A241" s="260" t="s">
        <v>234</v>
      </c>
      <c r="B241" s="255">
        <v>-0.6</v>
      </c>
      <c r="C241" s="255">
        <v>-1.4</v>
      </c>
    </row>
    <row r="242" spans="1:3" ht="13.5">
      <c r="A242"/>
      <c r="B242" s="255">
        <v>-0.6</v>
      </c>
      <c r="C242" s="255">
        <v>-1.2</v>
      </c>
    </row>
    <row r="243" spans="1:3" ht="13.5">
      <c r="A243"/>
      <c r="B243" s="255">
        <v>-1.1</v>
      </c>
      <c r="C243" s="255">
        <v>-1.4</v>
      </c>
    </row>
    <row r="244" spans="1:3" ht="13.5">
      <c r="A244" s="261" t="s">
        <v>250</v>
      </c>
      <c r="B244" s="255">
        <v>-1.2</v>
      </c>
      <c r="C244" s="255">
        <v>-1.1</v>
      </c>
    </row>
    <row r="245" spans="1:3" ht="13.5">
      <c r="A245"/>
      <c r="B245" s="255">
        <v>-1.4</v>
      </c>
      <c r="C245" s="255">
        <v>-0.9</v>
      </c>
    </row>
    <row r="246" spans="1:3" ht="13.5">
      <c r="A246"/>
      <c r="B246" s="255">
        <v>-2.4</v>
      </c>
      <c r="C246" s="255">
        <v>-1.4</v>
      </c>
    </row>
    <row r="247" spans="1:3" ht="13.5">
      <c r="A247" s="260" t="s">
        <v>232</v>
      </c>
      <c r="B247" s="255">
        <v>-3</v>
      </c>
      <c r="C247" s="255">
        <v>-2</v>
      </c>
    </row>
    <row r="248" spans="2:3" ht="13.5">
      <c r="B248" s="255">
        <v>-3.2</v>
      </c>
      <c r="C248" s="255">
        <v>-2.4</v>
      </c>
    </row>
    <row r="249" spans="2:3" ht="13.5">
      <c r="B249" s="255">
        <v>-2.1</v>
      </c>
      <c r="C249" s="255">
        <v>-1.6</v>
      </c>
    </row>
    <row r="250" spans="1:3" ht="13.5">
      <c r="A250" s="260" t="s">
        <v>233</v>
      </c>
      <c r="B250" s="255">
        <v>-2.1</v>
      </c>
      <c r="C250" s="255">
        <v>-2.5</v>
      </c>
    </row>
    <row r="251" spans="2:3" ht="13.5">
      <c r="B251" s="255">
        <v>-2.1</v>
      </c>
      <c r="C251" s="255">
        <v>-3</v>
      </c>
    </row>
    <row r="252" spans="2:3" ht="13.5">
      <c r="B252" s="255">
        <v>-2.1</v>
      </c>
      <c r="C252" s="255">
        <v>-3</v>
      </c>
    </row>
    <row r="253" spans="1:3" ht="13.5">
      <c r="A253" s="260" t="s">
        <v>234</v>
      </c>
      <c r="B253" s="255">
        <v>-2.3</v>
      </c>
      <c r="C253" s="255">
        <v>-3.1</v>
      </c>
    </row>
    <row r="254" spans="1:3" ht="13.5">
      <c r="A254"/>
      <c r="B254" s="255">
        <v>-2.2</v>
      </c>
      <c r="C254" s="255">
        <v>-2.8</v>
      </c>
    </row>
    <row r="255" spans="1:3" ht="13.5">
      <c r="A255"/>
      <c r="B255" s="255">
        <v>-2.2</v>
      </c>
      <c r="C255" s="255">
        <v>-2.4</v>
      </c>
    </row>
    <row r="256" spans="1:3" ht="13.5">
      <c r="A256" s="261" t="s">
        <v>251</v>
      </c>
      <c r="B256" s="255">
        <v>-2.5</v>
      </c>
      <c r="C256" s="255">
        <v>-2.4</v>
      </c>
    </row>
    <row r="257" spans="1:3" ht="13.5">
      <c r="A257"/>
      <c r="B257" s="255">
        <v>-2.5</v>
      </c>
      <c r="C257" s="255">
        <v>-2.1</v>
      </c>
    </row>
    <row r="258" spans="1:3" ht="13.5">
      <c r="A258"/>
      <c r="B258" s="255">
        <v>-2.1</v>
      </c>
      <c r="C258" s="255">
        <v>-1.1</v>
      </c>
    </row>
    <row r="259" spans="1:3" ht="13.5">
      <c r="A259" s="260" t="s">
        <v>232</v>
      </c>
      <c r="B259" s="255">
        <v>-2.7</v>
      </c>
      <c r="C259" s="255">
        <v>-1.7</v>
      </c>
    </row>
    <row r="260" spans="2:3" ht="13.5">
      <c r="B260" s="255">
        <v>-1.9</v>
      </c>
      <c r="C260" s="255">
        <v>-1.2</v>
      </c>
    </row>
    <row r="261" spans="2:3" ht="13.5">
      <c r="B261" s="255">
        <v>-1.6</v>
      </c>
      <c r="C261" s="255">
        <v>-1.1</v>
      </c>
    </row>
    <row r="262" spans="1:3" ht="13.5">
      <c r="A262" s="260" t="s">
        <v>233</v>
      </c>
      <c r="B262" s="255">
        <v>-0.6</v>
      </c>
      <c r="C262" s="255">
        <v>-1</v>
      </c>
    </row>
    <row r="263" spans="2:3" ht="13.5">
      <c r="B263" s="255">
        <v>-0.2</v>
      </c>
      <c r="C263" s="255">
        <v>-1.1</v>
      </c>
    </row>
    <row r="264" spans="2:3" ht="13.5">
      <c r="B264" s="255">
        <v>0.1</v>
      </c>
      <c r="C264" s="255">
        <v>-0.8</v>
      </c>
    </row>
    <row r="265" spans="1:3" ht="13.5">
      <c r="A265" s="260" t="s">
        <v>234</v>
      </c>
      <c r="B265" s="255">
        <v>0.5</v>
      </c>
      <c r="C265" s="255">
        <v>-0.3</v>
      </c>
    </row>
    <row r="266" spans="1:3" ht="13.5">
      <c r="A266"/>
      <c r="B266" s="255">
        <v>0.4</v>
      </c>
      <c r="C266" s="255">
        <v>-0.1</v>
      </c>
    </row>
    <row r="267" spans="1:3" ht="13.5">
      <c r="A267"/>
      <c r="B267" s="255">
        <v>0</v>
      </c>
      <c r="C267" s="255">
        <v>-0.2</v>
      </c>
    </row>
    <row r="268" spans="1:3" ht="13.5">
      <c r="A268" s="261" t="s">
        <v>252</v>
      </c>
      <c r="B268" s="255">
        <v>-0.3</v>
      </c>
      <c r="C268" s="255">
        <v>-0.1</v>
      </c>
    </row>
    <row r="269" spans="1:3" ht="13.5">
      <c r="A269"/>
      <c r="B269" s="255">
        <v>-0.4</v>
      </c>
      <c r="C269" s="255">
        <v>0</v>
      </c>
    </row>
    <row r="270" spans="1:3" ht="13.5">
      <c r="A270"/>
      <c r="B270" s="255">
        <v>-1</v>
      </c>
      <c r="C270" s="255">
        <v>0</v>
      </c>
    </row>
    <row r="271" spans="1:3" ht="13.5">
      <c r="A271" s="260" t="s">
        <v>232</v>
      </c>
      <c r="B271" s="255">
        <v>-0.9</v>
      </c>
      <c r="C271" s="255">
        <v>0</v>
      </c>
    </row>
    <row r="272" spans="2:3" ht="13.5">
      <c r="B272" s="255">
        <v>-0.1</v>
      </c>
      <c r="C272" s="255">
        <v>0.6</v>
      </c>
    </row>
    <row r="273" spans="2:3" ht="13.5">
      <c r="B273" s="255">
        <v>0</v>
      </c>
      <c r="C273" s="255">
        <v>0.5</v>
      </c>
    </row>
    <row r="274" spans="1:3" ht="13.5">
      <c r="A274" s="260" t="s">
        <v>233</v>
      </c>
      <c r="B274" s="255">
        <v>2.4</v>
      </c>
      <c r="C274" s="255">
        <v>2.1</v>
      </c>
    </row>
    <row r="275" spans="2:3" ht="13.5">
      <c r="B275" s="255">
        <v>3.1</v>
      </c>
      <c r="C275" s="255">
        <v>2.1</v>
      </c>
    </row>
    <row r="276" spans="2:3" ht="13.5">
      <c r="B276" s="255">
        <v>3.3</v>
      </c>
      <c r="C276" s="255">
        <v>2.5</v>
      </c>
    </row>
    <row r="277" spans="1:3" ht="13.5">
      <c r="A277" s="260" t="s">
        <v>234</v>
      </c>
      <c r="B277" s="255">
        <v>2.9</v>
      </c>
      <c r="C277" s="255">
        <v>2.1</v>
      </c>
    </row>
    <row r="278" spans="1:3" ht="13.5">
      <c r="A278"/>
      <c r="B278" s="255">
        <v>2.3</v>
      </c>
      <c r="C278" s="255">
        <v>1.8</v>
      </c>
    </row>
    <row r="279" spans="1:3" ht="13.5">
      <c r="A279"/>
      <c r="B279" s="255">
        <v>1.2</v>
      </c>
      <c r="C279" s="255">
        <v>1</v>
      </c>
    </row>
    <row r="280" spans="1:3" ht="13.5">
      <c r="A280" s="261" t="s">
        <v>253</v>
      </c>
      <c r="B280" s="255">
        <v>1.8</v>
      </c>
      <c r="C280" s="255">
        <v>2</v>
      </c>
    </row>
    <row r="281" spans="1:3" ht="13.5">
      <c r="A281"/>
      <c r="B281" s="255">
        <v>1.5</v>
      </c>
      <c r="C281" s="255">
        <v>1.9</v>
      </c>
    </row>
    <row r="282" spans="1:3" ht="13.5">
      <c r="A282"/>
      <c r="B282" s="255">
        <v>0.9</v>
      </c>
      <c r="C282" s="255">
        <v>1.9</v>
      </c>
    </row>
    <row r="283" spans="1:3" ht="13.5">
      <c r="A283" s="260" t="s">
        <v>232</v>
      </c>
      <c r="B283" s="255">
        <v>1.4</v>
      </c>
      <c r="C283" s="255">
        <v>2.1</v>
      </c>
    </row>
    <row r="284" spans="2:3" ht="13.5">
      <c r="B284" s="255">
        <v>1.1</v>
      </c>
      <c r="C284" s="255">
        <v>1.7</v>
      </c>
    </row>
    <row r="285" spans="2:3" ht="13.5">
      <c r="B285" s="255">
        <v>1.1</v>
      </c>
      <c r="C285" s="255">
        <v>1.6</v>
      </c>
    </row>
    <row r="286" spans="1:3" ht="13.5">
      <c r="A286" s="260" t="s">
        <v>233</v>
      </c>
      <c r="B286" s="255">
        <v>1.7</v>
      </c>
      <c r="C286" s="255">
        <v>1.5</v>
      </c>
    </row>
    <row r="287" spans="2:3" ht="13.5">
      <c r="B287" s="255">
        <v>2.5</v>
      </c>
      <c r="C287" s="255">
        <v>1.5</v>
      </c>
    </row>
    <row r="288" spans="2:3" ht="13.5">
      <c r="B288" s="255">
        <v>1.9</v>
      </c>
      <c r="C288" s="255">
        <v>1.1</v>
      </c>
    </row>
    <row r="289" spans="1:3" ht="13.5">
      <c r="A289" s="260" t="s">
        <v>234</v>
      </c>
      <c r="B289" s="255">
        <v>2.2</v>
      </c>
      <c r="C289" s="255">
        <v>1.4</v>
      </c>
    </row>
    <row r="290" spans="1:3" ht="13.5">
      <c r="A290"/>
      <c r="B290" s="255">
        <v>1.7</v>
      </c>
      <c r="C290" s="255">
        <v>1.3</v>
      </c>
    </row>
    <row r="291" spans="1:3" ht="13.5">
      <c r="A291"/>
      <c r="B291" s="255">
        <v>1.1</v>
      </c>
      <c r="C291" s="255">
        <v>0.9</v>
      </c>
    </row>
    <row r="292" spans="1:3" ht="13.5">
      <c r="A292" s="261" t="s">
        <v>254</v>
      </c>
      <c r="B292" s="255">
        <v>1</v>
      </c>
      <c r="C292" s="255">
        <v>1.2</v>
      </c>
    </row>
    <row r="293" spans="1:3" ht="13.5">
      <c r="A293"/>
      <c r="B293" s="255">
        <v>0.8</v>
      </c>
      <c r="C293" s="255">
        <v>1.2</v>
      </c>
    </row>
    <row r="294" spans="1:3" ht="13.5">
      <c r="A294"/>
      <c r="B294" s="255">
        <v>0.2</v>
      </c>
      <c r="C294" s="255">
        <v>1.2</v>
      </c>
    </row>
    <row r="295" spans="1:3" ht="13.5">
      <c r="A295" s="260" t="s">
        <v>232</v>
      </c>
      <c r="B295" s="255">
        <v>1.4</v>
      </c>
      <c r="C295" s="255">
        <v>2</v>
      </c>
    </row>
    <row r="296" spans="2:3" ht="13.5">
      <c r="B296" s="255">
        <v>2</v>
      </c>
      <c r="C296" s="255">
        <v>2.5</v>
      </c>
    </row>
    <row r="297" spans="2:3" ht="13.5">
      <c r="B297" s="255">
        <v>1.5</v>
      </c>
      <c r="C297" s="255">
        <v>1.9</v>
      </c>
    </row>
    <row r="298" spans="1:3" ht="13.5">
      <c r="A298" s="260" t="s">
        <v>233</v>
      </c>
      <c r="B298" s="255">
        <v>2.2</v>
      </c>
      <c r="C298" s="255">
        <v>2</v>
      </c>
    </row>
    <row r="299" spans="2:3" ht="13.5">
      <c r="B299" s="255">
        <v>3.4</v>
      </c>
      <c r="C299" s="255">
        <v>2.5</v>
      </c>
    </row>
    <row r="300" spans="2:3" ht="13.5">
      <c r="B300" s="255">
        <v>3.9</v>
      </c>
      <c r="C300" s="255">
        <v>3.2</v>
      </c>
    </row>
    <row r="301" spans="1:3" ht="13.5">
      <c r="A301" s="260" t="s">
        <v>234</v>
      </c>
      <c r="B301" s="255">
        <v>3.6</v>
      </c>
      <c r="C301" s="255">
        <v>2.8</v>
      </c>
    </row>
    <row r="302" spans="1:3" ht="13.5">
      <c r="A302"/>
      <c r="B302" s="255">
        <v>3.1</v>
      </c>
      <c r="C302" s="255">
        <v>2.7</v>
      </c>
    </row>
    <row r="303" spans="1:3" ht="13.5">
      <c r="A303"/>
      <c r="B303" s="255">
        <v>3.5</v>
      </c>
      <c r="C303" s="255">
        <v>3.3</v>
      </c>
    </row>
    <row r="304" spans="1:3" ht="13.5">
      <c r="A304" s="261" t="s">
        <v>255</v>
      </c>
      <c r="B304" s="255">
        <v>3</v>
      </c>
      <c r="C304" s="255">
        <v>3.2</v>
      </c>
    </row>
    <row r="305" spans="1:3" ht="13.5">
      <c r="A305"/>
      <c r="B305" s="255">
        <v>3.1</v>
      </c>
      <c r="C305" s="255">
        <v>3.5</v>
      </c>
    </row>
    <row r="306" spans="1:3" ht="13.5">
      <c r="A306"/>
      <c r="B306" s="255">
        <v>3</v>
      </c>
      <c r="C306" s="255">
        <v>3.9</v>
      </c>
    </row>
    <row r="307" spans="1:3" ht="13.5">
      <c r="A307" s="260" t="s">
        <v>232</v>
      </c>
      <c r="B307" s="255">
        <v>2.3</v>
      </c>
      <c r="C307" s="255">
        <v>2.8</v>
      </c>
    </row>
    <row r="308" spans="2:3" ht="13.5">
      <c r="B308" s="255">
        <v>1.9</v>
      </c>
      <c r="C308" s="255">
        <v>2.4</v>
      </c>
    </row>
    <row r="309" spans="2:3" ht="13.5">
      <c r="B309" s="255">
        <v>1.8</v>
      </c>
      <c r="C309" s="255">
        <v>2.1</v>
      </c>
    </row>
    <row r="310" spans="1:3" ht="13.5">
      <c r="A310" s="260" t="s">
        <v>233</v>
      </c>
      <c r="B310" s="255">
        <v>2.2</v>
      </c>
      <c r="C310" s="255">
        <v>2</v>
      </c>
    </row>
    <row r="311" spans="2:3" ht="13.5">
      <c r="B311" s="255">
        <v>2.6</v>
      </c>
      <c r="C311" s="255">
        <v>1.8</v>
      </c>
    </row>
    <row r="312" spans="2:3" ht="13.5">
      <c r="B312" s="255">
        <v>2</v>
      </c>
      <c r="C312" s="255">
        <v>1.4</v>
      </c>
    </row>
    <row r="313" spans="1:3" ht="13.5">
      <c r="A313" s="260" t="s">
        <v>234</v>
      </c>
      <c r="B313" s="255">
        <v>1.5</v>
      </c>
      <c r="C313" s="255">
        <v>0.8</v>
      </c>
    </row>
    <row r="314" spans="1:3" ht="13.5">
      <c r="A314"/>
      <c r="B314" s="255">
        <v>2.1</v>
      </c>
      <c r="C314" s="255">
        <v>1.7</v>
      </c>
    </row>
    <row r="315" spans="1:3" ht="13.5">
      <c r="A315"/>
      <c r="B315" s="255">
        <v>2.4</v>
      </c>
      <c r="C315" s="255">
        <v>2.2</v>
      </c>
    </row>
    <row r="316" spans="1:3" ht="13.5">
      <c r="A316" s="261" t="s">
        <v>256</v>
      </c>
      <c r="B316" s="255">
        <v>1.3</v>
      </c>
      <c r="C316" s="255">
        <v>1.5</v>
      </c>
    </row>
    <row r="317" spans="1:3" ht="13.5">
      <c r="A317"/>
      <c r="B317" s="255">
        <v>0.5</v>
      </c>
      <c r="C317" s="255">
        <v>0.9</v>
      </c>
    </row>
    <row r="318" spans="1:3" ht="13.5">
      <c r="A318"/>
      <c r="B318" s="255">
        <v>0.3</v>
      </c>
      <c r="C318" s="255">
        <v>1.1</v>
      </c>
    </row>
    <row r="319" spans="1:3" ht="13.5">
      <c r="A319" s="260" t="s">
        <v>232</v>
      </c>
      <c r="B319" s="255">
        <v>0.5</v>
      </c>
      <c r="C319" s="255">
        <v>1</v>
      </c>
    </row>
    <row r="320" spans="2:3" ht="13.5">
      <c r="B320" s="255">
        <v>0.7</v>
      </c>
      <c r="C320" s="255">
        <v>1.1</v>
      </c>
    </row>
    <row r="321" spans="2:3" ht="13.5">
      <c r="B321" s="255">
        <v>0.7</v>
      </c>
      <c r="C321" s="255">
        <v>0.9</v>
      </c>
    </row>
    <row r="322" spans="1:3" ht="13.5">
      <c r="A322" s="260" t="s">
        <v>233</v>
      </c>
      <c r="B322" s="255">
        <v>0.9</v>
      </c>
      <c r="C322" s="255">
        <v>0.7</v>
      </c>
    </row>
    <row r="323" spans="2:3" ht="13.5">
      <c r="B323" s="255">
        <v>2.3</v>
      </c>
      <c r="C323" s="255">
        <v>1.7</v>
      </c>
    </row>
    <row r="324" spans="2:3" ht="13.5">
      <c r="B324" s="255">
        <v>1</v>
      </c>
      <c r="C324" s="255">
        <v>0.5</v>
      </c>
    </row>
    <row r="325" spans="1:3" ht="13.5">
      <c r="A325" s="260" t="s">
        <v>234</v>
      </c>
      <c r="B325" s="255">
        <v>0.8</v>
      </c>
      <c r="C325" s="255">
        <v>0.2</v>
      </c>
    </row>
    <row r="326" spans="1:3" ht="13.5">
      <c r="A326"/>
      <c r="B326" s="255">
        <v>0.5</v>
      </c>
      <c r="C326" s="255">
        <v>0.1</v>
      </c>
    </row>
    <row r="327" spans="1:3" ht="13.5">
      <c r="A327"/>
      <c r="B327" s="255">
        <v>0.4</v>
      </c>
      <c r="C327" s="255">
        <v>0.1</v>
      </c>
    </row>
    <row r="328" spans="1:3" ht="13.5">
      <c r="A328" s="261" t="s">
        <v>257</v>
      </c>
      <c r="B328" s="255">
        <v>0</v>
      </c>
      <c r="C328" s="255">
        <v>0.3</v>
      </c>
    </row>
    <row r="329" spans="1:3" ht="13.5">
      <c r="A329"/>
      <c r="B329" s="255">
        <v>0.1</v>
      </c>
      <c r="C329" s="255">
        <v>0.5</v>
      </c>
    </row>
    <row r="330" spans="1:3" ht="13.5">
      <c r="A330"/>
      <c r="B330" s="255">
        <v>-0.2</v>
      </c>
      <c r="C330" s="255">
        <v>0.6</v>
      </c>
    </row>
    <row r="331" spans="1:3" ht="13.5">
      <c r="A331" s="260" t="s">
        <v>232</v>
      </c>
      <c r="B331" s="255">
        <v>0</v>
      </c>
      <c r="C331" s="255">
        <v>0.6</v>
      </c>
    </row>
    <row r="332" spans="2:3" ht="13.5">
      <c r="B332" s="255">
        <v>0.5</v>
      </c>
      <c r="C332" s="255">
        <v>0.9</v>
      </c>
    </row>
    <row r="333" spans="2:3" ht="13.5">
      <c r="B333" s="255">
        <v>0.7</v>
      </c>
      <c r="C333" s="255">
        <v>0.9</v>
      </c>
    </row>
    <row r="334" spans="1:3" ht="13.5">
      <c r="A334" s="260" t="s">
        <v>233</v>
      </c>
      <c r="B334" s="255">
        <v>1.3</v>
      </c>
      <c r="C334" s="255">
        <v>1.1</v>
      </c>
    </row>
    <row r="335" spans="2:3" ht="13.5">
      <c r="B335" s="255">
        <v>1.2</v>
      </c>
      <c r="C335" s="255">
        <v>0.7</v>
      </c>
    </row>
    <row r="336" spans="2:3" ht="13.5">
      <c r="B336" s="255">
        <v>1.1</v>
      </c>
      <c r="C336" s="255">
        <v>0.6</v>
      </c>
    </row>
    <row r="337" spans="1:3" ht="13.5">
      <c r="A337" s="260" t="s">
        <v>234</v>
      </c>
      <c r="B337" s="255">
        <v>1.5</v>
      </c>
      <c r="C337" s="255">
        <v>0.9</v>
      </c>
    </row>
    <row r="338" spans="1:3" ht="13.5">
      <c r="A338"/>
      <c r="B338" s="255">
        <v>1.5</v>
      </c>
      <c r="C338" s="255">
        <v>1</v>
      </c>
    </row>
    <row r="339" spans="1:3" ht="13.5">
      <c r="A339"/>
      <c r="B339" s="255">
        <v>1.5</v>
      </c>
      <c r="C339" s="255">
        <v>1.2</v>
      </c>
    </row>
    <row r="340" spans="1:3" ht="13.5">
      <c r="A340" s="261" t="s">
        <v>258</v>
      </c>
      <c r="B340" s="255">
        <v>0.7</v>
      </c>
      <c r="C340" s="255">
        <v>1</v>
      </c>
    </row>
    <row r="341" spans="1:3" ht="13.5">
      <c r="A341"/>
      <c r="B341" s="255">
        <v>0.7</v>
      </c>
      <c r="C341" s="255">
        <v>1.1</v>
      </c>
    </row>
    <row r="342" spans="1:3" ht="13.5">
      <c r="A342"/>
      <c r="B342" s="255">
        <v>0.6</v>
      </c>
      <c r="C342" s="255">
        <v>1.4</v>
      </c>
    </row>
    <row r="343" spans="1:3" ht="13.5">
      <c r="A343" s="260" t="s">
        <v>232</v>
      </c>
      <c r="B343" s="255">
        <v>0.4</v>
      </c>
      <c r="C343" s="255">
        <v>1</v>
      </c>
    </row>
    <row r="344" spans="2:3" ht="13.5">
      <c r="B344" s="255">
        <v>0.5</v>
      </c>
      <c r="C344" s="255">
        <v>0.9</v>
      </c>
    </row>
    <row r="345" spans="2:3" ht="13.5">
      <c r="B345" s="255">
        <v>1.1</v>
      </c>
      <c r="C345" s="255">
        <v>1.2</v>
      </c>
    </row>
    <row r="346" spans="1:3" ht="13.5">
      <c r="A346" s="260" t="s">
        <v>233</v>
      </c>
      <c r="B346" s="255">
        <v>1.6</v>
      </c>
      <c r="C346" s="255">
        <v>1.4</v>
      </c>
    </row>
    <row r="347" spans="2:3" ht="13.5">
      <c r="B347" s="255">
        <v>1.4</v>
      </c>
      <c r="C347" s="255">
        <v>1</v>
      </c>
    </row>
    <row r="348" spans="2:3" ht="13.5">
      <c r="B348" s="255">
        <v>1.8</v>
      </c>
      <c r="C348" s="255">
        <v>1.4</v>
      </c>
    </row>
    <row r="349" spans="1:3" ht="13.5">
      <c r="A349" s="260" t="s">
        <v>234</v>
      </c>
      <c r="B349" s="255">
        <v>2.1</v>
      </c>
      <c r="C349" s="255">
        <v>1.5</v>
      </c>
    </row>
    <row r="350" spans="1:3" ht="13.5">
      <c r="A350"/>
      <c r="B350" s="255">
        <v>2</v>
      </c>
      <c r="C350" s="255">
        <v>1.4</v>
      </c>
    </row>
    <row r="351" spans="1:3" ht="13.5">
      <c r="A351"/>
      <c r="B351" s="255">
        <v>1.8</v>
      </c>
      <c r="C351" s="255">
        <v>1.5</v>
      </c>
    </row>
    <row r="352" spans="1:3" ht="13.5">
      <c r="A352" s="261" t="s">
        <v>259</v>
      </c>
      <c r="B352" s="255">
        <v>1</v>
      </c>
      <c r="C352" s="255">
        <v>1.3</v>
      </c>
    </row>
    <row r="353" spans="1:3" ht="13.5">
      <c r="A353"/>
      <c r="B353" s="255">
        <v>1.1</v>
      </c>
      <c r="C353" s="255">
        <v>1.5</v>
      </c>
    </row>
    <row r="354" spans="1:3" ht="13.5">
      <c r="A354"/>
      <c r="B354" s="255">
        <v>0.3</v>
      </c>
      <c r="C354" s="255">
        <v>1</v>
      </c>
    </row>
    <row r="355" spans="1:3" ht="13.5">
      <c r="A355" s="260" t="s">
        <v>232</v>
      </c>
      <c r="B355" s="255">
        <v>0.2</v>
      </c>
      <c r="C355" s="255">
        <v>0.8</v>
      </c>
    </row>
    <row r="356" spans="2:3" ht="13.5">
      <c r="B356" s="255">
        <v>1</v>
      </c>
      <c r="C356" s="255">
        <v>1.4</v>
      </c>
    </row>
    <row r="357" spans="2:3" ht="13.5">
      <c r="B357" s="255">
        <v>1.6</v>
      </c>
      <c r="C357" s="255">
        <v>1.6</v>
      </c>
    </row>
    <row r="358" spans="1:3" ht="13.5">
      <c r="A358" s="260" t="s">
        <v>233</v>
      </c>
      <c r="B358" s="255">
        <v>2</v>
      </c>
      <c r="C358" s="255">
        <v>1.9</v>
      </c>
    </row>
    <row r="359" spans="2:3" ht="13.5">
      <c r="B359" s="255">
        <v>2</v>
      </c>
      <c r="C359" s="255">
        <v>1.7</v>
      </c>
    </row>
    <row r="360" spans="2:3" ht="13.5">
      <c r="B360" s="255">
        <v>3.2</v>
      </c>
      <c r="C360" s="255">
        <v>2.7</v>
      </c>
    </row>
    <row r="361" spans="1:3" ht="13.5">
      <c r="A361" s="260" t="s">
        <v>234</v>
      </c>
      <c r="B361" s="255">
        <v>2.5</v>
      </c>
      <c r="C361" s="255">
        <v>1.9</v>
      </c>
    </row>
    <row r="362" spans="1:3" ht="13.5">
      <c r="A362"/>
      <c r="B362" s="255">
        <v>2.8</v>
      </c>
      <c r="C362" s="255">
        <v>2.2</v>
      </c>
    </row>
    <row r="363" spans="1:3" ht="13.5">
      <c r="A363"/>
      <c r="B363" s="255">
        <v>1.8</v>
      </c>
      <c r="C363" s="255">
        <v>1.5</v>
      </c>
    </row>
    <row r="364" spans="1:3" ht="13.5">
      <c r="A364" s="260" t="s">
        <v>260</v>
      </c>
      <c r="B364" s="255">
        <v>1.4</v>
      </c>
      <c r="C364" s="255">
        <v>1.6</v>
      </c>
    </row>
    <row r="365" spans="1:3" ht="13.5">
      <c r="A365"/>
      <c r="B365" s="255">
        <v>1.2</v>
      </c>
      <c r="C365" s="255">
        <v>1.5</v>
      </c>
    </row>
    <row r="366" spans="1:3" ht="13.5">
      <c r="A366"/>
      <c r="B366" s="255">
        <v>1</v>
      </c>
      <c r="C366" s="255">
        <v>1.7</v>
      </c>
    </row>
    <row r="367" spans="1:3" ht="13.5">
      <c r="A367" s="260" t="s">
        <v>232</v>
      </c>
      <c r="B367" s="255">
        <v>1.4</v>
      </c>
      <c r="C367" s="255">
        <v>2</v>
      </c>
    </row>
    <row r="368" spans="1:3" ht="13.5">
      <c r="A368"/>
      <c r="B368" s="255">
        <v>1.5</v>
      </c>
      <c r="C368" s="255">
        <v>1.9</v>
      </c>
    </row>
    <row r="369" spans="1:3" ht="13.5">
      <c r="A369"/>
      <c r="B369" s="255">
        <v>0.8</v>
      </c>
      <c r="C369" s="255">
        <v>0.8</v>
      </c>
    </row>
    <row r="370" spans="1:3" ht="13.5">
      <c r="A370" s="260" t="s">
        <v>261</v>
      </c>
      <c r="B370" s="255">
        <v>1.3</v>
      </c>
      <c r="C370" s="255">
        <v>1.3</v>
      </c>
    </row>
    <row r="371" spans="1:3" ht="13.5">
      <c r="A371"/>
      <c r="B371" s="255">
        <v>2.2</v>
      </c>
      <c r="C371" s="255">
        <v>1.9</v>
      </c>
    </row>
    <row r="372" spans="1:3" ht="13.5">
      <c r="A372"/>
      <c r="B372" s="255">
        <v>2</v>
      </c>
      <c r="C372" s="255">
        <v>1.5</v>
      </c>
    </row>
    <row r="373" spans="1:3" ht="13.5">
      <c r="A373" s="260" t="s">
        <v>234</v>
      </c>
      <c r="B373" s="255">
        <v>1.8</v>
      </c>
      <c r="C373" s="255">
        <v>1.2</v>
      </c>
    </row>
    <row r="374" spans="1:3" ht="13.5">
      <c r="A374"/>
      <c r="B374" s="255">
        <v>2.3</v>
      </c>
      <c r="C374" s="255">
        <v>1.7</v>
      </c>
    </row>
    <row r="375" spans="1:3" ht="13.5">
      <c r="A375"/>
      <c r="B375" s="255">
        <v>1.8</v>
      </c>
      <c r="C375" s="255">
        <v>1.6</v>
      </c>
    </row>
    <row r="376" spans="1:3" ht="13.5">
      <c r="A376" s="261" t="s">
        <v>262</v>
      </c>
      <c r="B376" s="255">
        <v>0.9</v>
      </c>
      <c r="C376" s="255">
        <v>1.1</v>
      </c>
    </row>
    <row r="377" spans="1:3" ht="13.5">
      <c r="A377"/>
      <c r="B377" s="255">
        <v>0.5</v>
      </c>
      <c r="C377" s="255">
        <v>0.8</v>
      </c>
    </row>
    <row r="378" spans="1:3" ht="13.5">
      <c r="A378"/>
      <c r="B378" s="255">
        <v>0.2</v>
      </c>
      <c r="C378" s="255">
        <v>0.9</v>
      </c>
    </row>
    <row r="379" spans="1:3" ht="13.5">
      <c r="A379" s="260" t="s">
        <v>232</v>
      </c>
      <c r="B379" s="255">
        <v>0.1</v>
      </c>
      <c r="C379" s="255">
        <v>0.7</v>
      </c>
    </row>
    <row r="380" spans="1:3" ht="13.5">
      <c r="A380"/>
      <c r="B380" s="255">
        <v>0</v>
      </c>
      <c r="C380" s="255">
        <v>0.4</v>
      </c>
    </row>
    <row r="381" spans="1:3" ht="13.5">
      <c r="A381"/>
      <c r="B381" s="255">
        <v>0.7</v>
      </c>
      <c r="C381" s="255">
        <v>0.6</v>
      </c>
    </row>
    <row r="382" spans="1:3" ht="13.5">
      <c r="A382" s="260" t="s">
        <v>233</v>
      </c>
      <c r="B382" s="255">
        <v>0.5</v>
      </c>
      <c r="C382" s="255">
        <v>0.7</v>
      </c>
    </row>
    <row r="383" spans="1:3" ht="13.5">
      <c r="A383"/>
      <c r="B383" s="255">
        <v>0.7</v>
      </c>
      <c r="C383" s="255">
        <v>0.4</v>
      </c>
    </row>
    <row r="384" spans="1:3" ht="13.5">
      <c r="A384"/>
      <c r="B384" s="255">
        <v>0.9</v>
      </c>
      <c r="C384" s="255">
        <v>0.3</v>
      </c>
    </row>
    <row r="385" spans="1:3" ht="13.5">
      <c r="A385" s="260" t="s">
        <v>234</v>
      </c>
      <c r="B385" s="255">
        <v>1</v>
      </c>
      <c r="C385" s="255">
        <v>0.5</v>
      </c>
    </row>
    <row r="386" spans="1:3" ht="13.5">
      <c r="A386"/>
      <c r="B386" s="255">
        <v>0.8</v>
      </c>
      <c r="C386" s="255">
        <v>0.2</v>
      </c>
    </row>
    <row r="387" spans="1:3" ht="13.5">
      <c r="A387"/>
      <c r="B387" s="255">
        <v>0.2</v>
      </c>
      <c r="C387" s="255">
        <v>0</v>
      </c>
    </row>
    <row r="388" spans="1:3" ht="13.5">
      <c r="A388" s="261" t="s">
        <v>263</v>
      </c>
      <c r="B388" s="255">
        <v>0.3</v>
      </c>
      <c r="C388" s="255">
        <v>0.4</v>
      </c>
    </row>
    <row r="389" spans="1:3" ht="13.5">
      <c r="A389"/>
      <c r="B389" s="255">
        <v>0.3</v>
      </c>
      <c r="C389" s="255">
        <v>0.6</v>
      </c>
    </row>
    <row r="390" spans="1:3" ht="13.5">
      <c r="A390"/>
      <c r="B390" s="255">
        <v>0.2</v>
      </c>
      <c r="C390" s="255">
        <v>0.8</v>
      </c>
    </row>
    <row r="391" spans="1:3" ht="13.5">
      <c r="A391" s="260" t="s">
        <v>232</v>
      </c>
      <c r="B391" s="255">
        <v>-0.5</v>
      </c>
      <c r="C391" s="255">
        <v>0.1</v>
      </c>
    </row>
    <row r="392" spans="2:3" ht="13.5">
      <c r="B392" s="255">
        <v>0</v>
      </c>
      <c r="C392" s="255">
        <v>0.4</v>
      </c>
    </row>
    <row r="393" spans="2:3" ht="13.5">
      <c r="B393" s="255">
        <v>0.4</v>
      </c>
      <c r="C393" s="255">
        <v>0.3</v>
      </c>
    </row>
    <row r="394" spans="1:3" ht="13.5">
      <c r="A394" s="260" t="s">
        <v>233</v>
      </c>
      <c r="B394" s="255">
        <v>-0.1</v>
      </c>
      <c r="C394" s="255">
        <v>0.1</v>
      </c>
    </row>
    <row r="395" spans="2:3" ht="13.5">
      <c r="B395" s="255">
        <v>0.8</v>
      </c>
      <c r="C395" s="255">
        <v>0.5</v>
      </c>
    </row>
    <row r="396" spans="2:3" ht="13.5">
      <c r="B396" s="255">
        <v>1.3</v>
      </c>
      <c r="C396" s="255">
        <v>0.7</v>
      </c>
    </row>
    <row r="397" spans="1:3" ht="13.5">
      <c r="A397" s="260" t="s">
        <v>234</v>
      </c>
      <c r="B397" s="255">
        <v>1.3</v>
      </c>
      <c r="C397" s="255">
        <v>0.8</v>
      </c>
    </row>
    <row r="398" spans="2:3" ht="13.5">
      <c r="B398" s="255">
        <v>1.2</v>
      </c>
      <c r="C398" s="255">
        <v>0.7</v>
      </c>
    </row>
    <row r="399" spans="2:3" ht="13.5">
      <c r="B399" s="255">
        <v>2.2</v>
      </c>
      <c r="C399" s="255">
        <v>2</v>
      </c>
    </row>
    <row r="400" spans="1:3" ht="13.5">
      <c r="A400" s="261" t="s">
        <v>265</v>
      </c>
      <c r="B400" s="255">
        <v>1.7</v>
      </c>
      <c r="C400" s="255">
        <v>1.7</v>
      </c>
    </row>
    <row r="401" spans="1:3" ht="13.5">
      <c r="A401"/>
      <c r="B401" s="255">
        <v>1.3</v>
      </c>
      <c r="C401" s="255">
        <v>1.6</v>
      </c>
    </row>
    <row r="402" spans="1:3" ht="13.5">
      <c r="A402"/>
      <c r="B402" s="255">
        <v>1</v>
      </c>
      <c r="C402" s="255">
        <v>1.6</v>
      </c>
    </row>
    <row r="403" spans="1:3" ht="13.5">
      <c r="A403" s="260" t="s">
        <v>232</v>
      </c>
      <c r="B403" s="255">
        <v>1.9</v>
      </c>
      <c r="C403" s="255">
        <v>2.5</v>
      </c>
    </row>
    <row r="404" spans="2:3" ht="13.5">
      <c r="B404" s="255">
        <v>1.4</v>
      </c>
      <c r="C404" s="255">
        <v>1.8</v>
      </c>
    </row>
    <row r="405" spans="2:3" ht="13.5">
      <c r="B405" s="255">
        <v>1.2</v>
      </c>
      <c r="C405" s="255">
        <v>1.1</v>
      </c>
    </row>
    <row r="406" spans="1:3" ht="13.5">
      <c r="A406" s="260" t="s">
        <v>233</v>
      </c>
      <c r="B406" s="255">
        <v>1.6</v>
      </c>
      <c r="C406" s="255">
        <v>1.9</v>
      </c>
    </row>
    <row r="407" spans="2:3" ht="13.5">
      <c r="B407" s="255">
        <v>2.2</v>
      </c>
      <c r="C407" s="255">
        <v>1.9</v>
      </c>
    </row>
    <row r="408" spans="2:3" ht="13.5">
      <c r="B408" s="255">
        <v>2.5</v>
      </c>
      <c r="C408" s="255">
        <v>1.9</v>
      </c>
    </row>
    <row r="409" spans="1:3" ht="13.5">
      <c r="A409" s="260" t="s">
        <v>234</v>
      </c>
      <c r="B409" s="255">
        <v>1.9</v>
      </c>
      <c r="C409" s="255">
        <v>1.4</v>
      </c>
    </row>
    <row r="410" spans="2:3" ht="13.5">
      <c r="B410" s="255">
        <v>1.7</v>
      </c>
      <c r="C410" s="255">
        <v>1.3</v>
      </c>
    </row>
    <row r="411" spans="2:3" ht="13.5">
      <c r="B411" s="255">
        <v>1.4</v>
      </c>
      <c r="C411" s="255">
        <v>1.2</v>
      </c>
    </row>
    <row r="412" spans="1:3" ht="13.5">
      <c r="A412" s="261" t="s">
        <v>266</v>
      </c>
      <c r="B412" s="255">
        <v>1.6</v>
      </c>
      <c r="C412" s="255">
        <v>1.4</v>
      </c>
    </row>
    <row r="413" spans="1:3" ht="13.5">
      <c r="A413"/>
      <c r="B413" s="255">
        <v>0.9</v>
      </c>
      <c r="C413" s="255">
        <v>1.1</v>
      </c>
    </row>
    <row r="414" spans="1:3" ht="13.5">
      <c r="A414"/>
      <c r="B414" s="255">
        <v>0.8</v>
      </c>
      <c r="C414" s="255">
        <v>1.3</v>
      </c>
    </row>
    <row r="415" spans="1:3" ht="13.5">
      <c r="A415" s="260" t="s">
        <v>232</v>
      </c>
      <c r="B415" s="255">
        <v>1</v>
      </c>
      <c r="C415" s="255">
        <v>1.6</v>
      </c>
    </row>
    <row r="416" spans="2:3" ht="13.5">
      <c r="B416" s="255">
        <v>0.8</v>
      </c>
      <c r="C416" s="255">
        <v>1.3</v>
      </c>
    </row>
    <row r="417" spans="2:3" ht="13.5" hidden="1">
      <c r="B417" s="255">
        <v>0</v>
      </c>
      <c r="C417" s="255">
        <v>0</v>
      </c>
    </row>
    <row r="418" spans="1:3" ht="13.5" hidden="1">
      <c r="A418" s="260" t="s">
        <v>233</v>
      </c>
      <c r="B418" s="255">
        <v>0</v>
      </c>
      <c r="C418" s="255">
        <v>0</v>
      </c>
    </row>
    <row r="419" spans="2:3" ht="13.5" hidden="1">
      <c r="B419" s="255">
        <v>0</v>
      </c>
      <c r="C419" s="255">
        <v>0</v>
      </c>
    </row>
    <row r="420" spans="2:3" ht="13.5" hidden="1">
      <c r="B420" s="255">
        <v>0</v>
      </c>
      <c r="C420" s="255">
        <v>0</v>
      </c>
    </row>
    <row r="421" spans="1:3" ht="13.5" hidden="1">
      <c r="A421" s="260" t="s">
        <v>234</v>
      </c>
      <c r="B421" s="255">
        <v>0</v>
      </c>
      <c r="C421" s="255">
        <v>0</v>
      </c>
    </row>
    <row r="422" spans="2:3" ht="13.5" hidden="1">
      <c r="B422" s="255">
        <v>0</v>
      </c>
      <c r="C422" s="255">
        <v>0</v>
      </c>
    </row>
    <row r="423" spans="2:3" ht="13.5" hidden="1">
      <c r="B423" s="255">
        <v>0</v>
      </c>
      <c r="C423" s="255">
        <v>0</v>
      </c>
    </row>
    <row r="424" spans="1:3" ht="13.5" hidden="1">
      <c r="A424" s="261" t="s">
        <v>235</v>
      </c>
      <c r="B424" s="255">
        <v>0</v>
      </c>
      <c r="C424" s="255">
        <v>0</v>
      </c>
    </row>
    <row r="425" spans="1:3" ht="13.5" hidden="1">
      <c r="A425"/>
      <c r="B425" s="255">
        <v>0</v>
      </c>
      <c r="C425" s="255">
        <v>0</v>
      </c>
    </row>
    <row r="426" spans="1:3" ht="13.5" hidden="1">
      <c r="A426"/>
      <c r="B426" s="255">
        <v>0</v>
      </c>
      <c r="C426" s="255">
        <v>0</v>
      </c>
    </row>
    <row r="427" spans="1:3" ht="13.5" hidden="1">
      <c r="A427" s="260" t="s">
        <v>232</v>
      </c>
      <c r="B427" s="255">
        <v>0</v>
      </c>
      <c r="C427" s="255">
        <v>0</v>
      </c>
    </row>
    <row r="428" spans="2:3" ht="13.5" hidden="1">
      <c r="B428" s="255">
        <v>0</v>
      </c>
      <c r="C428" s="255">
        <v>0</v>
      </c>
    </row>
    <row r="429" spans="2:3" ht="13.5" hidden="1">
      <c r="B429" s="255">
        <v>0</v>
      </c>
      <c r="C429" s="255">
        <v>0</v>
      </c>
    </row>
    <row r="430" spans="1:3" ht="13.5" hidden="1">
      <c r="A430" s="260" t="s">
        <v>233</v>
      </c>
      <c r="B430" s="255">
        <v>0</v>
      </c>
      <c r="C430" s="255">
        <v>0</v>
      </c>
    </row>
    <row r="431" spans="2:3" ht="13.5" hidden="1">
      <c r="B431" s="255">
        <v>0</v>
      </c>
      <c r="C431" s="255">
        <v>0</v>
      </c>
    </row>
    <row r="432" spans="2:3" ht="13.5" hidden="1">
      <c r="B432" s="255">
        <v>0</v>
      </c>
      <c r="C432" s="255">
        <v>0</v>
      </c>
    </row>
    <row r="433" spans="1:3" ht="13.5" hidden="1">
      <c r="A433" s="260" t="s">
        <v>234</v>
      </c>
      <c r="B433" s="255">
        <v>0</v>
      </c>
      <c r="C433" s="255">
        <v>0</v>
      </c>
    </row>
    <row r="434" spans="2:3" ht="13.5" hidden="1">
      <c r="B434" s="255">
        <v>0</v>
      </c>
      <c r="C434" s="255">
        <v>0</v>
      </c>
    </row>
    <row r="435" spans="2:3" ht="13.5" hidden="1">
      <c r="B435" s="255">
        <v>0</v>
      </c>
      <c r="C435" s="255">
        <v>0</v>
      </c>
    </row>
    <row r="436" spans="1:3" ht="13.5" hidden="1">
      <c r="A436" s="261" t="s">
        <v>236</v>
      </c>
      <c r="B436" s="255">
        <v>0</v>
      </c>
      <c r="C436" s="255">
        <v>0</v>
      </c>
    </row>
    <row r="437" spans="1:3" ht="13.5" hidden="1">
      <c r="A437"/>
      <c r="B437" s="255">
        <v>0</v>
      </c>
      <c r="C437" s="255">
        <v>0</v>
      </c>
    </row>
    <row r="438" spans="1:3" ht="13.5" hidden="1">
      <c r="A438"/>
      <c r="B438" s="255">
        <v>0</v>
      </c>
      <c r="C438" s="255">
        <v>0</v>
      </c>
    </row>
    <row r="439" spans="1:3" ht="13.5" hidden="1">
      <c r="A439" s="260" t="s">
        <v>232</v>
      </c>
      <c r="B439" s="255">
        <v>0</v>
      </c>
      <c r="C439" s="255">
        <v>0</v>
      </c>
    </row>
    <row r="440" spans="2:3" ht="13.5" hidden="1">
      <c r="B440" s="255">
        <v>0</v>
      </c>
      <c r="C440" s="255">
        <v>0</v>
      </c>
    </row>
    <row r="441" spans="2:3" ht="13.5" hidden="1">
      <c r="B441" s="255">
        <v>0</v>
      </c>
      <c r="C441" s="255">
        <v>0</v>
      </c>
    </row>
    <row r="442" spans="1:3" ht="13.5" hidden="1">
      <c r="A442" s="260" t="s">
        <v>233</v>
      </c>
      <c r="B442" s="255">
        <v>0</v>
      </c>
      <c r="C442" s="255">
        <v>0</v>
      </c>
    </row>
    <row r="443" spans="2:3" ht="13.5" hidden="1">
      <c r="B443" s="255">
        <v>0</v>
      </c>
      <c r="C443" s="255">
        <v>0</v>
      </c>
    </row>
    <row r="444" spans="2:3" ht="13.5" hidden="1">
      <c r="B444" s="255">
        <v>0</v>
      </c>
      <c r="C444" s="255">
        <v>0</v>
      </c>
    </row>
    <row r="445" spans="1:3" ht="13.5" hidden="1">
      <c r="A445" s="260" t="s">
        <v>234</v>
      </c>
      <c r="B445" s="255">
        <v>0</v>
      </c>
      <c r="C445" s="255">
        <v>0</v>
      </c>
    </row>
    <row r="446" spans="2:3" ht="13.5" hidden="1">
      <c r="B446" s="255">
        <v>0</v>
      </c>
      <c r="C446" s="255">
        <v>0</v>
      </c>
    </row>
    <row r="447" spans="2:3" ht="13.5" hidden="1">
      <c r="B447" s="255">
        <v>0</v>
      </c>
      <c r="C447" s="255">
        <v>0</v>
      </c>
    </row>
    <row r="448" spans="1:3" ht="13.5" hidden="1">
      <c r="A448" s="261" t="s">
        <v>237</v>
      </c>
      <c r="B448" s="255">
        <v>0</v>
      </c>
      <c r="C448" s="255">
        <v>0</v>
      </c>
    </row>
    <row r="449" spans="1:3" ht="13.5" hidden="1">
      <c r="A449"/>
      <c r="B449" s="255">
        <v>0</v>
      </c>
      <c r="C449" s="255">
        <v>0</v>
      </c>
    </row>
    <row r="450" spans="1:3" ht="13.5" hidden="1">
      <c r="A450"/>
      <c r="B450" s="255">
        <v>0</v>
      </c>
      <c r="C450" s="255">
        <v>0</v>
      </c>
    </row>
    <row r="451" spans="1:3" ht="13.5" hidden="1">
      <c r="A451" s="260" t="s">
        <v>232</v>
      </c>
      <c r="B451" s="255">
        <v>0</v>
      </c>
      <c r="C451" s="255">
        <v>0</v>
      </c>
    </row>
    <row r="452" spans="2:3" ht="13.5" hidden="1">
      <c r="B452" s="255">
        <v>0</v>
      </c>
      <c r="C452" s="255">
        <v>0</v>
      </c>
    </row>
    <row r="453" spans="2:3" ht="13.5" hidden="1">
      <c r="B453" s="255">
        <v>0</v>
      </c>
      <c r="C453" s="255">
        <v>0</v>
      </c>
    </row>
    <row r="454" spans="1:3" ht="13.5" hidden="1">
      <c r="A454" s="260" t="s">
        <v>233</v>
      </c>
      <c r="B454" s="255">
        <v>0</v>
      </c>
      <c r="C454" s="255">
        <v>0</v>
      </c>
    </row>
    <row r="455" spans="2:3" ht="13.5" hidden="1">
      <c r="B455" s="255">
        <v>0</v>
      </c>
      <c r="C455" s="255">
        <v>0</v>
      </c>
    </row>
    <row r="456" spans="2:3" ht="13.5" hidden="1">
      <c r="B456" s="255">
        <v>0</v>
      </c>
      <c r="C456" s="255">
        <v>0</v>
      </c>
    </row>
    <row r="457" spans="1:3" ht="13.5" hidden="1">
      <c r="A457" s="260" t="s">
        <v>234</v>
      </c>
      <c r="B457" s="255">
        <v>0</v>
      </c>
      <c r="C457" s="255">
        <v>0</v>
      </c>
    </row>
    <row r="458" spans="2:3" ht="13.5" hidden="1">
      <c r="B458" s="255">
        <v>0</v>
      </c>
      <c r="C458" s="255">
        <v>0</v>
      </c>
    </row>
    <row r="459" spans="2:3" ht="13.5" hidden="1">
      <c r="B459" s="255">
        <v>0</v>
      </c>
      <c r="C459" s="255">
        <v>0</v>
      </c>
    </row>
    <row r="460" spans="1:3" ht="13.5" hidden="1">
      <c r="A460" s="261" t="s">
        <v>238</v>
      </c>
      <c r="B460" s="255">
        <v>0</v>
      </c>
      <c r="C460" s="255">
        <v>0</v>
      </c>
    </row>
    <row r="461" spans="1:3" ht="13.5" hidden="1">
      <c r="A461"/>
      <c r="B461" s="255">
        <v>0</v>
      </c>
      <c r="C461" s="255">
        <v>0</v>
      </c>
    </row>
    <row r="462" spans="1:3" ht="13.5" hidden="1">
      <c r="A462"/>
      <c r="B462" s="255">
        <v>0</v>
      </c>
      <c r="C462" s="255">
        <v>0</v>
      </c>
    </row>
    <row r="463" spans="1:3" ht="13.5" hidden="1">
      <c r="A463" s="260" t="s">
        <v>232</v>
      </c>
      <c r="B463" s="255">
        <v>0</v>
      </c>
      <c r="C463" s="255">
        <v>0</v>
      </c>
    </row>
    <row r="464" spans="2:3" ht="13.5" hidden="1">
      <c r="B464" s="255">
        <v>0</v>
      </c>
      <c r="C464" s="255">
        <v>0</v>
      </c>
    </row>
    <row r="465" spans="2:3" ht="13.5" hidden="1">
      <c r="B465" s="255">
        <v>0</v>
      </c>
      <c r="C465" s="255">
        <v>0</v>
      </c>
    </row>
    <row r="466" spans="1:3" ht="13.5" hidden="1">
      <c r="A466" s="260" t="s">
        <v>233</v>
      </c>
      <c r="B466" s="255">
        <v>0</v>
      </c>
      <c r="C466" s="255">
        <v>0</v>
      </c>
    </row>
    <row r="467" spans="2:3" ht="13.5" hidden="1">
      <c r="B467" s="255">
        <v>0</v>
      </c>
      <c r="C467" s="255">
        <v>0</v>
      </c>
    </row>
    <row r="468" spans="2:3" ht="13.5" hidden="1">
      <c r="B468" s="255">
        <v>0</v>
      </c>
      <c r="C468" s="255">
        <v>0</v>
      </c>
    </row>
    <row r="469" spans="1:3" ht="13.5" hidden="1">
      <c r="A469" s="260" t="s">
        <v>234</v>
      </c>
      <c r="B469" s="255">
        <v>0</v>
      </c>
      <c r="C469" s="255">
        <v>0</v>
      </c>
    </row>
    <row r="470" spans="2:3" ht="13.5" hidden="1">
      <c r="B470" s="255">
        <v>0</v>
      </c>
      <c r="C470" s="255">
        <v>0</v>
      </c>
    </row>
    <row r="471" spans="2:3" ht="13.5" hidden="1">
      <c r="B471" s="255">
        <v>0</v>
      </c>
      <c r="C471" s="255">
        <v>0</v>
      </c>
    </row>
    <row r="472" spans="1:3" ht="13.5" hidden="1">
      <c r="A472" s="261" t="s">
        <v>239</v>
      </c>
      <c r="B472" s="255">
        <v>0</v>
      </c>
      <c r="C472" s="255">
        <v>0</v>
      </c>
    </row>
    <row r="473" spans="1:3" ht="13.5" hidden="1">
      <c r="A473"/>
      <c r="B473" s="255">
        <v>0</v>
      </c>
      <c r="C473" s="255">
        <v>0</v>
      </c>
    </row>
    <row r="474" spans="1:3" ht="13.5" hidden="1">
      <c r="A474"/>
      <c r="B474" s="255">
        <v>0</v>
      </c>
      <c r="C474" s="255">
        <v>0</v>
      </c>
    </row>
    <row r="475" spans="1:3" ht="13.5" hidden="1">
      <c r="A475" s="260" t="s">
        <v>232</v>
      </c>
      <c r="B475" s="255">
        <v>0</v>
      </c>
      <c r="C475" s="255">
        <v>0</v>
      </c>
    </row>
    <row r="476" spans="2:3" ht="13.5" hidden="1">
      <c r="B476" s="255">
        <v>0</v>
      </c>
      <c r="C476" s="255">
        <v>0</v>
      </c>
    </row>
    <row r="477" spans="2:3" ht="13.5" hidden="1">
      <c r="B477" s="255">
        <v>0</v>
      </c>
      <c r="C477" s="255">
        <v>0</v>
      </c>
    </row>
    <row r="478" spans="1:3" ht="13.5" hidden="1">
      <c r="A478" s="260" t="s">
        <v>233</v>
      </c>
      <c r="B478" s="255">
        <v>0</v>
      </c>
      <c r="C478" s="255">
        <v>0</v>
      </c>
    </row>
    <row r="479" spans="2:3" ht="13.5" hidden="1">
      <c r="B479" s="255">
        <v>0</v>
      </c>
      <c r="C479" s="255">
        <v>0</v>
      </c>
    </row>
    <row r="480" spans="2:3" ht="13.5" hidden="1">
      <c r="B480" s="255">
        <v>0</v>
      </c>
      <c r="C480" s="255">
        <v>0</v>
      </c>
    </row>
    <row r="481" spans="1:3" ht="13.5" hidden="1">
      <c r="A481" s="260" t="s">
        <v>234</v>
      </c>
      <c r="B481" s="255">
        <v>0</v>
      </c>
      <c r="C481" s="255">
        <v>0</v>
      </c>
    </row>
    <row r="482" spans="2:3" ht="13.5" hidden="1">
      <c r="B482" s="255">
        <v>0</v>
      </c>
      <c r="C482" s="255">
        <v>0</v>
      </c>
    </row>
    <row r="483" spans="2:3" ht="13.5" hidden="1">
      <c r="B483" s="255">
        <v>0</v>
      </c>
      <c r="C483" s="255">
        <v>0</v>
      </c>
    </row>
    <row r="484" spans="1:3" ht="13.5" hidden="1">
      <c r="A484" s="261" t="s">
        <v>240</v>
      </c>
      <c r="B484" s="255">
        <v>0</v>
      </c>
      <c r="C484" s="255">
        <v>0</v>
      </c>
    </row>
    <row r="485" spans="1:3" ht="13.5" hidden="1">
      <c r="A485"/>
      <c r="B485" s="255">
        <v>0</v>
      </c>
      <c r="C485" s="255">
        <v>0</v>
      </c>
    </row>
    <row r="486" spans="1:3" ht="13.5" hidden="1">
      <c r="A486"/>
      <c r="B486" s="255">
        <v>0</v>
      </c>
      <c r="C486" s="255">
        <v>0</v>
      </c>
    </row>
    <row r="487" spans="1:3" ht="13.5" hidden="1">
      <c r="A487" s="260" t="s">
        <v>232</v>
      </c>
      <c r="B487" s="255">
        <v>0</v>
      </c>
      <c r="C487" s="255">
        <v>0</v>
      </c>
    </row>
    <row r="488" spans="2:3" ht="13.5" hidden="1">
      <c r="B488" s="255">
        <v>0</v>
      </c>
      <c r="C488" s="255">
        <v>0</v>
      </c>
    </row>
    <row r="489" spans="2:3" ht="13.5" hidden="1">
      <c r="B489" s="255">
        <v>0</v>
      </c>
      <c r="C489" s="255">
        <v>0</v>
      </c>
    </row>
    <row r="490" spans="1:3" ht="13.5" hidden="1">
      <c r="A490" s="260" t="s">
        <v>233</v>
      </c>
      <c r="B490" s="255">
        <v>0</v>
      </c>
      <c r="C490" s="255">
        <v>0</v>
      </c>
    </row>
    <row r="491" spans="2:3" ht="13.5" hidden="1">
      <c r="B491" s="255">
        <v>0</v>
      </c>
      <c r="C491" s="255">
        <v>0</v>
      </c>
    </row>
    <row r="492" spans="2:3" ht="13.5" hidden="1">
      <c r="B492" s="255">
        <v>0</v>
      </c>
      <c r="C492" s="255">
        <v>0</v>
      </c>
    </row>
    <row r="493" spans="1:3" ht="13.5" hidden="1">
      <c r="A493" s="260" t="s">
        <v>234</v>
      </c>
      <c r="B493" s="255">
        <v>0</v>
      </c>
      <c r="C493" s="255">
        <v>0</v>
      </c>
    </row>
    <row r="494" spans="2:3" ht="13.5" hidden="1">
      <c r="B494" s="255">
        <v>0</v>
      </c>
      <c r="C494" s="255">
        <v>0</v>
      </c>
    </row>
    <row r="495" spans="2:3" ht="13.5" hidden="1">
      <c r="B495" s="255">
        <v>0</v>
      </c>
      <c r="C495" s="255">
        <v>0</v>
      </c>
    </row>
    <row r="496" spans="1:3" ht="13.5" hidden="1">
      <c r="A496" s="261" t="s">
        <v>241</v>
      </c>
      <c r="B496" s="255">
        <v>0</v>
      </c>
      <c r="C496" s="255">
        <v>0</v>
      </c>
    </row>
    <row r="497" spans="1:3" ht="13.5" hidden="1">
      <c r="A497"/>
      <c r="B497" s="255">
        <v>0</v>
      </c>
      <c r="C497" s="255">
        <v>0</v>
      </c>
    </row>
    <row r="498" spans="1:3" ht="13.5" hidden="1">
      <c r="A498"/>
      <c r="B498" s="255">
        <v>0</v>
      </c>
      <c r="C498" s="255">
        <v>0</v>
      </c>
    </row>
    <row r="499" spans="1:3" ht="13.5" hidden="1">
      <c r="A499" s="260" t="s">
        <v>232</v>
      </c>
      <c r="B499" s="255">
        <v>0</v>
      </c>
      <c r="C499" s="255">
        <v>0</v>
      </c>
    </row>
    <row r="500" spans="2:3" ht="13.5" hidden="1">
      <c r="B500" s="255">
        <v>0</v>
      </c>
      <c r="C500" s="255">
        <v>0</v>
      </c>
    </row>
    <row r="501" spans="2:3" ht="13.5" hidden="1">
      <c r="B501" s="255">
        <v>0</v>
      </c>
      <c r="C501" s="255">
        <v>0</v>
      </c>
    </row>
    <row r="502" spans="1:3" ht="13.5" hidden="1">
      <c r="A502" s="260" t="s">
        <v>233</v>
      </c>
      <c r="B502" s="255">
        <v>0</v>
      </c>
      <c r="C502" s="255">
        <v>0</v>
      </c>
    </row>
    <row r="503" spans="2:3" ht="13.5" hidden="1">
      <c r="B503" s="255">
        <v>0</v>
      </c>
      <c r="C503" s="255">
        <v>0</v>
      </c>
    </row>
    <row r="504" spans="2:3" ht="13.5" hidden="1">
      <c r="B504" s="255">
        <v>0</v>
      </c>
      <c r="C504" s="255">
        <v>0</v>
      </c>
    </row>
    <row r="505" spans="1:3" ht="13.5" hidden="1">
      <c r="A505" s="260" t="s">
        <v>234</v>
      </c>
      <c r="B505" s="255">
        <v>0</v>
      </c>
      <c r="C505" s="255">
        <v>0</v>
      </c>
    </row>
    <row r="506" spans="2:3" ht="13.5" hidden="1">
      <c r="B506" s="255">
        <v>0</v>
      </c>
      <c r="C506" s="255">
        <v>0</v>
      </c>
    </row>
    <row r="507" spans="2:3" ht="13.5" hidden="1">
      <c r="B507" s="255">
        <v>0</v>
      </c>
      <c r="C507" s="255">
        <v>0</v>
      </c>
    </row>
    <row r="508" spans="1:3" ht="13.5" hidden="1">
      <c r="A508" s="261" t="s">
        <v>242</v>
      </c>
      <c r="B508" s="255">
        <v>0</v>
      </c>
      <c r="C508" s="255">
        <v>0</v>
      </c>
    </row>
    <row r="509" spans="1:3" ht="13.5" hidden="1">
      <c r="A509"/>
      <c r="B509" s="255">
        <v>0</v>
      </c>
      <c r="C509" s="255">
        <v>0</v>
      </c>
    </row>
    <row r="510" spans="1:3" ht="13.5" hidden="1">
      <c r="A510"/>
      <c r="B510" s="255">
        <v>0</v>
      </c>
      <c r="C510" s="255">
        <v>0</v>
      </c>
    </row>
    <row r="511" spans="1:3" ht="13.5" hidden="1">
      <c r="A511" s="260" t="s">
        <v>232</v>
      </c>
      <c r="B511" s="255">
        <v>0</v>
      </c>
      <c r="C511" s="255">
        <v>0</v>
      </c>
    </row>
    <row r="512" spans="2:3" ht="13.5" hidden="1">
      <c r="B512" s="255">
        <v>0</v>
      </c>
      <c r="C512" s="255">
        <v>0</v>
      </c>
    </row>
    <row r="513" spans="2:3" ht="13.5" hidden="1">
      <c r="B513" s="255">
        <v>0</v>
      </c>
      <c r="C513" s="255">
        <v>0</v>
      </c>
    </row>
    <row r="514" spans="1:3" ht="13.5" hidden="1">
      <c r="A514" s="260" t="s">
        <v>233</v>
      </c>
      <c r="B514" s="255">
        <v>0</v>
      </c>
      <c r="C514" s="255">
        <v>0</v>
      </c>
    </row>
    <row r="515" spans="2:3" ht="13.5" hidden="1">
      <c r="B515" s="255">
        <v>0</v>
      </c>
      <c r="C515" s="255">
        <v>0</v>
      </c>
    </row>
    <row r="516" spans="2:3" ht="13.5" hidden="1">
      <c r="B516" s="255">
        <v>0</v>
      </c>
      <c r="C516" s="255">
        <v>0</v>
      </c>
    </row>
    <row r="517" spans="1:3" ht="13.5" hidden="1">
      <c r="A517" s="260" t="s">
        <v>234</v>
      </c>
      <c r="B517" s="255">
        <v>0</v>
      </c>
      <c r="C517" s="255">
        <v>0</v>
      </c>
    </row>
    <row r="518" spans="2:3" ht="13.5" hidden="1">
      <c r="B518" s="255">
        <v>0</v>
      </c>
      <c r="C518" s="255">
        <v>0</v>
      </c>
    </row>
    <row r="519" spans="2:3" ht="13.5" hidden="1">
      <c r="B519" s="255">
        <v>0</v>
      </c>
      <c r="C519" s="255">
        <v>0</v>
      </c>
    </row>
    <row r="520" spans="1:3" ht="13.5" hidden="1">
      <c r="A520" s="261" t="s">
        <v>243</v>
      </c>
      <c r="B520" s="255">
        <v>0</v>
      </c>
      <c r="C520" s="255">
        <v>0</v>
      </c>
    </row>
    <row r="521" spans="1:3" ht="13.5" hidden="1">
      <c r="A521"/>
      <c r="B521" s="255">
        <v>0</v>
      </c>
      <c r="C521" s="255">
        <v>0</v>
      </c>
    </row>
    <row r="522" spans="1:3" ht="13.5" hidden="1">
      <c r="A522"/>
      <c r="B522" s="255">
        <v>0</v>
      </c>
      <c r="C522" s="255">
        <v>0</v>
      </c>
    </row>
    <row r="523" spans="1:3" ht="13.5" hidden="1">
      <c r="A523" s="260" t="s">
        <v>232</v>
      </c>
      <c r="B523" s="255">
        <v>0</v>
      </c>
      <c r="C523" s="255">
        <v>0</v>
      </c>
    </row>
    <row r="524" spans="2:3" ht="13.5" hidden="1">
      <c r="B524" s="255">
        <v>0</v>
      </c>
      <c r="C524" s="255">
        <v>0</v>
      </c>
    </row>
    <row r="525" spans="2:3" ht="13.5" hidden="1">
      <c r="B525" s="255">
        <v>0</v>
      </c>
      <c r="C525" s="255">
        <v>0</v>
      </c>
    </row>
    <row r="526" spans="1:3" ht="13.5" hidden="1">
      <c r="A526" s="260" t="s">
        <v>233</v>
      </c>
      <c r="B526" s="255">
        <v>0</v>
      </c>
      <c r="C526" s="255">
        <v>0</v>
      </c>
    </row>
    <row r="527" spans="2:3" ht="13.5" hidden="1">
      <c r="B527" s="255">
        <v>0</v>
      </c>
      <c r="C527" s="255">
        <v>0</v>
      </c>
    </row>
    <row r="528" spans="2:3" ht="13.5" hidden="1">
      <c r="B528" s="255">
        <v>0</v>
      </c>
      <c r="C528" s="255">
        <v>0</v>
      </c>
    </row>
    <row r="529" spans="1:3" ht="13.5" hidden="1">
      <c r="A529" s="260" t="s">
        <v>234</v>
      </c>
      <c r="B529" s="255">
        <v>0</v>
      </c>
      <c r="C529" s="255">
        <v>0</v>
      </c>
    </row>
    <row r="530" spans="2:3" ht="13.5" hidden="1">
      <c r="B530" s="255">
        <v>0</v>
      </c>
      <c r="C530" s="255">
        <v>0</v>
      </c>
    </row>
    <row r="531" spans="2:3" ht="13.5" hidden="1">
      <c r="B531" s="255">
        <v>0</v>
      </c>
      <c r="C531" s="255">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sheetPr codeName="Sheet8"/>
  <dimension ref="A3:AJ50"/>
  <sheetViews>
    <sheetView view="pageBreakPreview" zoomScale="60" zoomScalePageLayoutView="0" workbookViewId="0" topLeftCell="A1">
      <selection activeCell="X19" sqref="Z19"/>
    </sheetView>
  </sheetViews>
  <sheetFormatPr defaultColWidth="2.50390625" defaultRowHeight="13.5"/>
  <cols>
    <col min="1" max="35" width="2.50390625" style="1" customWidth="1"/>
    <col min="36" max="36" width="2.875" style="1" customWidth="1"/>
    <col min="37" max="16384" width="2.50390625" style="1" customWidth="1"/>
  </cols>
  <sheetData>
    <row r="3" ht="15">
      <c r="A3" s="29" t="s">
        <v>120</v>
      </c>
    </row>
    <row r="6" ht="13.5">
      <c r="A6" s="1" t="s">
        <v>121</v>
      </c>
    </row>
    <row r="7" spans="3:36" ht="13.5">
      <c r="C7" s="385" t="s">
        <v>122</v>
      </c>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row>
    <row r="8" spans="3:36" ht="13.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row>
    <row r="9" spans="3:36" ht="13.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row>
    <row r="10" spans="3:36" ht="13.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row>
    <row r="12" ht="13.5">
      <c r="A12" s="1" t="s">
        <v>123</v>
      </c>
    </row>
    <row r="13" spans="3:36" ht="13.5">
      <c r="C13" s="385" t="s">
        <v>124</v>
      </c>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row>
    <row r="14" spans="3:36" ht="13.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85" t="s">
        <v>139</v>
      </c>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row>
    <row r="44" spans="3:36" ht="13.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row>
    <row r="45" spans="3:36" ht="13.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row>
    <row r="47" ht="13.5">
      <c r="A47" s="1" t="s">
        <v>140</v>
      </c>
    </row>
    <row r="48" ht="13.5">
      <c r="C48" s="1" t="s">
        <v>141</v>
      </c>
    </row>
    <row r="50" spans="1:2" ht="13.5">
      <c r="A50" s="14" t="s">
        <v>142</v>
      </c>
      <c r="B50" s="14"/>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2023-06-19T22:45:35Z</cp:lastPrinted>
  <dcterms:created xsi:type="dcterms:W3CDTF">2003-02-07T04:58:56Z</dcterms:created>
  <dcterms:modified xsi:type="dcterms:W3CDTF">2023-06-19T22:45:58Z</dcterms:modified>
  <cp:category/>
  <cp:version/>
  <cp:contentType/>
  <cp:contentStatus/>
</cp:coreProperties>
</file>