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<sst xmlns="http://schemas.openxmlformats.org/spreadsheetml/2006/main" count="280" uniqueCount="127">
  <si>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</si>
  <si>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</si>
  <si>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</si>
  <si>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</si>
  <si>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</si>
  <si>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</si>
  <si>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＜平成２４年１月分＞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</si>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</sst>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2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2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48" xfId="65" applyFont="1" applyFill="1" applyBorder="1" applyAlignment="1">
      <alignment horizontal="left" vertical="top"/>
      <protection/>
    </xf>
    <xf numFmtId="0" fontId="9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9" fillId="0" borderId="37" xfId="65" applyFont="1" applyFill="1" applyBorder="1" applyAlignment="1">
      <alignment horizontal="centerContinuous" vertical="center"/>
      <protection/>
    </xf>
    <xf numFmtId="0" fontId="9" fillId="0" borderId="52" xfId="65" applyFont="1" applyFill="1" applyBorder="1" applyAlignment="1">
      <alignment horizontal="centerContinuous" vertical="center"/>
      <protection/>
    </xf>
    <xf numFmtId="0" fontId="9" fillId="0" borderId="53" xfId="65" applyFont="1" applyFill="1" applyBorder="1" applyAlignment="1">
      <alignment horizontal="centerContinuous" vertical="center"/>
      <protection/>
    </xf>
    <xf numFmtId="0" fontId="9" fillId="0" borderId="18" xfId="65" applyFont="1" applyFill="1" applyBorder="1" applyAlignment="1">
      <alignment horizontal="centerContinuous" vertical="center"/>
      <protection/>
    </xf>
    <xf numFmtId="0" fontId="9" fillId="0" borderId="54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1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9" fillId="0" borderId="24" xfId="65" applyNumberFormat="1" applyFont="1" applyFill="1" applyBorder="1" applyAlignment="1" applyProtection="1">
      <alignment horizontal="centerContinuous" vertical="center"/>
      <protection/>
    </xf>
    <xf numFmtId="0" fontId="0" fillId="0" borderId="48" xfId="65" applyFont="1" applyFill="1" applyBorder="1" applyAlignment="1" applyProtection="1">
      <alignment vertical="center"/>
      <protection/>
    </xf>
    <xf numFmtId="185" fontId="19" fillId="0" borderId="104" xfId="65" applyNumberFormat="1" applyFont="1" applyFill="1" applyBorder="1" applyAlignment="1" applyProtection="1">
      <alignment horizontal="centerContinuous"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21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2" fillId="0" borderId="33" xfId="68" applyNumberFormat="1" applyFont="1" applyFill="1" applyBorder="1" applyAlignment="1">
      <alignment vertical="center"/>
      <protection/>
    </xf>
    <xf numFmtId="180" fontId="12" fillId="0" borderId="32" xfId="68" applyNumberFormat="1" applyFont="1" applyFill="1" applyBorder="1" applyAlignment="1">
      <alignment vertical="center"/>
      <protection/>
    </xf>
    <xf numFmtId="178" fontId="21" fillId="0" borderId="19" xfId="68" applyNumberFormat="1" applyFont="1" applyFill="1" applyBorder="1" applyAlignment="1">
      <alignment horizontal="right" vertical="center"/>
      <protection/>
    </xf>
    <xf numFmtId="180" fontId="22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2" fillId="0" borderId="24" xfId="68" applyNumberFormat="1" applyFont="1" applyFill="1" applyBorder="1" applyAlignment="1">
      <alignment vertical="center"/>
      <protection/>
    </xf>
    <xf numFmtId="180" fontId="12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9" fillId="0" borderId="0" xfId="65" applyNumberFormat="1" applyFont="1" applyFill="1" applyBorder="1" applyAlignment="1" applyProtection="1">
      <alignment vertical="center"/>
      <protection/>
    </xf>
    <xf numFmtId="178" fontId="19" fillId="0" borderId="96" xfId="65" applyNumberFormat="1" applyFont="1" applyFill="1" applyBorder="1" applyAlignment="1" applyProtection="1">
      <alignment vertical="center"/>
      <protection/>
    </xf>
    <xf numFmtId="178" fontId="19" fillId="0" borderId="75" xfId="65" applyNumberFormat="1" applyFont="1" applyFill="1" applyBorder="1" applyAlignment="1" applyProtection="1">
      <alignment vertical="center"/>
      <protection/>
    </xf>
    <xf numFmtId="178" fontId="0" fillId="0" borderId="108" xfId="65" applyNumberFormat="1" applyFont="1" applyFill="1" applyBorder="1" applyAlignment="1" applyProtection="1">
      <alignment vertical="center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/>
      <protection/>
    </xf>
    <xf numFmtId="0" fontId="2" fillId="0" borderId="116" xfId="63" applyFont="1" applyBorder="1" applyAlignment="1">
      <alignment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5" fillId="0" borderId="119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 horizontal="center"/>
      <protection/>
    </xf>
    <xf numFmtId="0" fontId="2" fillId="0" borderId="11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6" fillId="0" borderId="114" xfId="65" applyFont="1" applyFill="1" applyBorder="1" applyAlignment="1">
      <alignment horizontal="center" vertical="center"/>
      <protection/>
    </xf>
    <xf numFmtId="0" fontId="17" fillId="0" borderId="115" xfId="65" applyFont="1" applyFill="1" applyBorder="1" applyAlignment="1">
      <alignment horizontal="center" vertical="center"/>
      <protection/>
    </xf>
    <xf numFmtId="0" fontId="17" fillId="0" borderId="116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3" fillId="0" borderId="22" xfId="68" applyFont="1" applyBorder="1" applyAlignment="1">
      <alignment vertical="center" textRotation="180"/>
      <protection/>
    </xf>
    <xf numFmtId="0" fontId="18" fillId="0" borderId="22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863000"/>
        <c:axId val="60214905"/>
      </c:lineChart>
      <c:catAx>
        <c:axId val="18863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14905"/>
        <c:crosses val="autoZero"/>
        <c:auto val="0"/>
        <c:lblOffset val="100"/>
        <c:tickLblSkip val="1"/>
        <c:noMultiLvlLbl val="0"/>
      </c:catAx>
      <c:valAx>
        <c:axId val="6021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300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4.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3405.071</v>
          </cell>
          <cell r="Q26">
            <v>3579.959</v>
          </cell>
          <cell r="R26">
            <v>3183.469</v>
          </cell>
          <cell r="S26">
            <v>2990.654</v>
          </cell>
          <cell r="T26">
            <v>3424.702</v>
          </cell>
          <cell r="U26">
            <v>3471.29</v>
          </cell>
          <cell r="V26">
            <v>3174.041</v>
          </cell>
          <cell r="W26">
            <v>3575.382</v>
          </cell>
          <cell r="X26">
            <v>3819.35</v>
          </cell>
          <cell r="Y26">
            <v>4056.151</v>
          </cell>
          <cell r="Z26">
            <v>3994.298</v>
          </cell>
          <cell r="AA26">
            <v>3078.607</v>
          </cell>
        </row>
        <row r="27">
          <cell r="O27" t="str">
            <v>予測値</v>
          </cell>
          <cell r="W27">
            <v>3581.963</v>
          </cell>
          <cell r="X27">
            <v>4100</v>
          </cell>
          <cell r="Y27">
            <v>4300</v>
          </cell>
          <cell r="Z27">
            <v>4400</v>
          </cell>
          <cell r="AA27">
            <v>3500</v>
          </cell>
        </row>
        <row r="28">
          <cell r="O28" t="str">
            <v>今年度</v>
          </cell>
          <cell r="P28">
            <v>3455.543</v>
          </cell>
          <cell r="Q28">
            <v>3390.358</v>
          </cell>
          <cell r="R28">
            <v>3246.128</v>
          </cell>
          <cell r="S28">
            <v>2911.539</v>
          </cell>
          <cell r="T28">
            <v>3513.493</v>
          </cell>
          <cell r="U28">
            <v>3514.301</v>
          </cell>
          <cell r="V28">
            <v>3389.477</v>
          </cell>
          <cell r="W28">
            <v>3581.963</v>
          </cell>
        </row>
      </sheetData>
      <sheetData sheetId="3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6883.219</v>
          </cell>
          <cell r="Q26">
            <v>7197.137</v>
          </cell>
          <cell r="R26">
            <v>6438.121</v>
          </cell>
          <cell r="S26">
            <v>6020.586</v>
          </cell>
          <cell r="T26">
            <v>6928.815</v>
          </cell>
          <cell r="U26">
            <v>7001.266</v>
          </cell>
          <cell r="V26">
            <v>6537.979</v>
          </cell>
          <cell r="W26">
            <v>7328.412</v>
          </cell>
          <cell r="X26">
            <v>7873.469</v>
          </cell>
          <cell r="Y26">
            <v>8395.483</v>
          </cell>
          <cell r="Z26">
            <v>8420.105</v>
          </cell>
          <cell r="AA26">
            <v>6211.442</v>
          </cell>
        </row>
        <row r="27">
          <cell r="O27" t="str">
            <v>予測値</v>
          </cell>
          <cell r="W27">
            <v>7409.813</v>
          </cell>
          <cell r="X27">
            <v>8250</v>
          </cell>
          <cell r="Y27">
            <v>8750</v>
          </cell>
          <cell r="Z27">
            <v>9250</v>
          </cell>
          <cell r="AA27">
            <v>7000</v>
          </cell>
        </row>
        <row r="28">
          <cell r="O28" t="str">
            <v>今年度</v>
          </cell>
          <cell r="P28">
            <v>7159.202</v>
          </cell>
          <cell r="Q28">
            <v>6962.729</v>
          </cell>
          <cell r="R28">
            <v>6728.901</v>
          </cell>
          <cell r="S28">
            <v>5920.618</v>
          </cell>
          <cell r="T28">
            <v>7194.844</v>
          </cell>
          <cell r="U28">
            <v>7312.014</v>
          </cell>
          <cell r="V28">
            <v>7158.613</v>
          </cell>
          <cell r="W28">
            <v>7409.813</v>
          </cell>
        </row>
      </sheetData>
      <sheetData sheetId="4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694</v>
          </cell>
          <cell r="Q26">
            <v>770</v>
          </cell>
          <cell r="R26">
            <v>804</v>
          </cell>
          <cell r="S26">
            <v>746</v>
          </cell>
          <cell r="T26">
            <v>815</v>
          </cell>
          <cell r="U26">
            <v>815</v>
          </cell>
          <cell r="V26">
            <v>789</v>
          </cell>
          <cell r="W26">
            <v>841</v>
          </cell>
          <cell r="X26">
            <v>858</v>
          </cell>
          <cell r="Y26">
            <v>876</v>
          </cell>
          <cell r="Z26">
            <v>820</v>
          </cell>
          <cell r="AA26">
            <v>703</v>
          </cell>
        </row>
        <row r="27">
          <cell r="O27" t="str">
            <v>予測値</v>
          </cell>
          <cell r="W27">
            <v>821</v>
          </cell>
          <cell r="X27">
            <v>1000</v>
          </cell>
          <cell r="Y27">
            <v>975</v>
          </cell>
          <cell r="Z27">
            <v>900</v>
          </cell>
          <cell r="AA27">
            <v>800</v>
          </cell>
        </row>
        <row r="28">
          <cell r="O28" t="str">
            <v>今年度</v>
          </cell>
          <cell r="P28">
            <v>685</v>
          </cell>
          <cell r="Q28">
            <v>746</v>
          </cell>
          <cell r="R28">
            <v>756</v>
          </cell>
          <cell r="S28">
            <v>717</v>
          </cell>
          <cell r="T28">
            <v>747</v>
          </cell>
          <cell r="U28">
            <v>795</v>
          </cell>
          <cell r="V28">
            <v>760</v>
          </cell>
          <cell r="W28">
            <v>821</v>
          </cell>
        </row>
      </sheetData>
      <sheetData sheetId="5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1491</v>
          </cell>
          <cell r="Q26">
            <v>1744</v>
          </cell>
          <cell r="R26">
            <v>1578</v>
          </cell>
          <cell r="S26">
            <v>1506</v>
          </cell>
          <cell r="T26">
            <v>1460</v>
          </cell>
          <cell r="U26">
            <v>1390</v>
          </cell>
          <cell r="V26">
            <v>1363</v>
          </cell>
          <cell r="W26">
            <v>1501</v>
          </cell>
          <cell r="X26">
            <v>1447</v>
          </cell>
          <cell r="Y26">
            <v>1626</v>
          </cell>
          <cell r="Z26">
            <v>1646</v>
          </cell>
          <cell r="AA26">
            <v>1616</v>
          </cell>
        </row>
        <row r="27">
          <cell r="O27" t="str">
            <v>予測値</v>
          </cell>
          <cell r="W27">
            <v>1609</v>
          </cell>
          <cell r="X27">
            <v>1600</v>
          </cell>
          <cell r="Y27">
            <v>1650</v>
          </cell>
          <cell r="Z27">
            <v>1550</v>
          </cell>
          <cell r="AA27">
            <v>1550</v>
          </cell>
        </row>
        <row r="28">
          <cell r="O28" t="str">
            <v>今年度</v>
          </cell>
          <cell r="P28">
            <v>1606</v>
          </cell>
          <cell r="Q28">
            <v>1734</v>
          </cell>
          <cell r="R28">
            <v>1681</v>
          </cell>
          <cell r="S28">
            <v>1540</v>
          </cell>
          <cell r="T28">
            <v>1464</v>
          </cell>
          <cell r="U28">
            <v>1432</v>
          </cell>
          <cell r="V28">
            <v>1469</v>
          </cell>
          <cell r="W28">
            <v>1609</v>
          </cell>
        </row>
      </sheetData>
      <sheetData sheetId="6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281</v>
          </cell>
          <cell r="Q26">
            <v>372</v>
          </cell>
          <cell r="R26">
            <v>331</v>
          </cell>
          <cell r="S26">
            <v>270</v>
          </cell>
          <cell r="T26">
            <v>318</v>
          </cell>
          <cell r="U26">
            <v>269</v>
          </cell>
          <cell r="V26">
            <v>260</v>
          </cell>
          <cell r="W26">
            <v>313</v>
          </cell>
          <cell r="X26">
            <v>281</v>
          </cell>
          <cell r="Y26">
            <v>333</v>
          </cell>
          <cell r="Z26">
            <v>353</v>
          </cell>
          <cell r="AA26">
            <v>333</v>
          </cell>
        </row>
        <row r="27">
          <cell r="O27" t="str">
            <v>予測値</v>
          </cell>
          <cell r="W27">
            <v>328</v>
          </cell>
          <cell r="X27">
            <v>340</v>
          </cell>
          <cell r="Y27">
            <v>360</v>
          </cell>
          <cell r="Z27">
            <v>340</v>
          </cell>
          <cell r="AA27">
            <v>280</v>
          </cell>
        </row>
        <row r="28">
          <cell r="O28" t="str">
            <v>今年度</v>
          </cell>
          <cell r="P28">
            <v>338</v>
          </cell>
          <cell r="Q28">
            <v>392</v>
          </cell>
          <cell r="R28">
            <v>372</v>
          </cell>
          <cell r="S28">
            <v>355</v>
          </cell>
          <cell r="T28">
            <v>304</v>
          </cell>
          <cell r="U28">
            <v>267</v>
          </cell>
          <cell r="V28">
            <v>283</v>
          </cell>
          <cell r="W28">
            <v>328</v>
          </cell>
        </row>
      </sheetData>
      <sheetData sheetId="7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554.425</v>
          </cell>
          <cell r="Q26">
            <v>645.104</v>
          </cell>
          <cell r="R26">
            <v>627.513</v>
          </cell>
          <cell r="S26">
            <v>627.124</v>
          </cell>
          <cell r="T26">
            <v>625.333</v>
          </cell>
          <cell r="U26">
            <v>611</v>
          </cell>
          <cell r="V26">
            <v>566.149</v>
          </cell>
          <cell r="W26">
            <v>626</v>
          </cell>
          <cell r="X26">
            <v>646.518</v>
          </cell>
          <cell r="Y26">
            <v>657.082</v>
          </cell>
          <cell r="Z26">
            <v>608.045</v>
          </cell>
          <cell r="AA26">
            <v>604.42</v>
          </cell>
        </row>
        <row r="27">
          <cell r="O27" t="str">
            <v>予測値</v>
          </cell>
          <cell r="W27">
            <v>656.875</v>
          </cell>
          <cell r="X27">
            <v>710</v>
          </cell>
          <cell r="Y27">
            <v>700</v>
          </cell>
          <cell r="Z27">
            <v>630</v>
          </cell>
          <cell r="AA27">
            <v>590</v>
          </cell>
        </row>
        <row r="28">
          <cell r="O28" t="str">
            <v>今年度</v>
          </cell>
          <cell r="P28">
            <v>598.519</v>
          </cell>
          <cell r="Q28">
            <v>651.935</v>
          </cell>
          <cell r="R28">
            <v>655.692</v>
          </cell>
          <cell r="S28">
            <v>600.255</v>
          </cell>
          <cell r="T28">
            <v>632.107</v>
          </cell>
          <cell r="U28">
            <v>638.892</v>
          </cell>
          <cell r="V28">
            <v>627.985</v>
          </cell>
          <cell r="W28">
            <v>656.875</v>
          </cell>
        </row>
      </sheetData>
      <sheetData sheetId="8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219.772</v>
          </cell>
          <cell r="Q26">
            <v>294.682</v>
          </cell>
          <cell r="R26">
            <v>112.091</v>
          </cell>
          <cell r="S26">
            <v>112.196</v>
          </cell>
          <cell r="T26">
            <v>144</v>
          </cell>
          <cell r="U26">
            <v>122</v>
          </cell>
          <cell r="V26">
            <v>131.604</v>
          </cell>
          <cell r="W26">
            <v>136</v>
          </cell>
          <cell r="X26">
            <v>164</v>
          </cell>
          <cell r="Y26">
            <v>183.55</v>
          </cell>
          <cell r="Z26">
            <v>182.808</v>
          </cell>
          <cell r="AA26">
            <v>102.854</v>
          </cell>
        </row>
        <row r="27">
          <cell r="O27" t="str">
            <v>予測値</v>
          </cell>
          <cell r="W27">
            <v>131.26</v>
          </cell>
          <cell r="X27">
            <v>155</v>
          </cell>
          <cell r="Y27">
            <v>190</v>
          </cell>
          <cell r="Z27">
            <v>225</v>
          </cell>
          <cell r="AA27">
            <v>140</v>
          </cell>
        </row>
        <row r="28">
          <cell r="O28" t="str">
            <v>今年度</v>
          </cell>
          <cell r="P28">
            <v>175.915</v>
          </cell>
          <cell r="Q28">
            <v>228.748</v>
          </cell>
          <cell r="R28">
            <v>90.46</v>
          </cell>
          <cell r="S28">
            <v>100.289</v>
          </cell>
          <cell r="T28">
            <v>121.278</v>
          </cell>
          <cell r="U28">
            <v>121.289</v>
          </cell>
          <cell r="V28">
            <v>116.311</v>
          </cell>
          <cell r="W28">
            <v>131.26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3"/>
  <sheetViews>
    <sheetView tabSelected="1" zoomScale="75" zoomScaleNormal="75" zoomScaleSheetLayoutView="50" zoomScalePageLayoutView="0" workbookViewId="0" topLeftCell="A1">
      <selection activeCell="A19" sqref="A1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customWidth="1"/>
    <col min="183" max="183" width="7.875" style="1" customWidth="1"/>
    <col min="184" max="184" width="1.4921875" style="1" customWidth="1"/>
    <col min="185" max="185" width="7.875" style="1" customWidth="1"/>
    <col min="186" max="186" width="1.4921875" style="4" customWidth="1"/>
    <col min="187" max="187" width="7.875" style="4" customWidth="1"/>
    <col min="188" max="188" width="1.4921875" style="1" customWidth="1"/>
    <col min="189" max="189" width="9.375" style="1" customWidth="1"/>
    <col min="190" max="190" width="1.4921875" style="1" customWidth="1"/>
    <col min="191" max="191" width="7.875" style="1" customWidth="1"/>
    <col min="192" max="192" width="1.4921875" style="1" customWidth="1"/>
    <col min="193" max="193" width="7.875" style="4" customWidth="1"/>
    <col min="194" max="194" width="1.625" style="4" customWidth="1"/>
    <col min="195" max="195" width="7.875" style="4" customWidth="1"/>
    <col min="196" max="196" width="1.4921875" style="1" customWidth="1"/>
    <col min="197" max="197" width="9.375" style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16384" width="9.00390625" style="1" customWidth="1"/>
  </cols>
  <sheetData>
    <row r="1" spans="2:5" ht="33.75" customHeight="1">
      <c r="B1" s="2"/>
      <c r="C1" s="3"/>
      <c r="D1" s="3"/>
      <c r="E1" s="3"/>
    </row>
    <row r="2" spans="2:207" ht="30" customHeight="1" thickBot="1">
      <c r="B2" s="227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</row>
    <row r="3" spans="2:221" ht="27" customHeight="1" thickBot="1">
      <c r="B3" s="279" t="s">
        <v>7</v>
      </c>
      <c r="C3" s="280"/>
      <c r="D3" s="285" t="s">
        <v>8</v>
      </c>
      <c r="E3" s="288" t="s">
        <v>9</v>
      </c>
      <c r="F3" s="272" t="s">
        <v>10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72" t="s">
        <v>92</v>
      </c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6"/>
      <c r="BJ3" s="272" t="s">
        <v>11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5"/>
      <c r="CP3" s="272" t="s">
        <v>12</v>
      </c>
      <c r="CQ3" s="273"/>
      <c r="CR3" s="273"/>
      <c r="CS3" s="273"/>
      <c r="CT3" s="273"/>
      <c r="CU3" s="273"/>
      <c r="CV3" s="273"/>
      <c r="CW3" s="273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272" t="s">
        <v>13</v>
      </c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6"/>
      <c r="FB3" s="272" t="s">
        <v>14</v>
      </c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6"/>
      <c r="GH3" s="272" t="s">
        <v>93</v>
      </c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6"/>
    </row>
    <row r="4" spans="2:221" ht="27" customHeight="1">
      <c r="B4" s="281"/>
      <c r="C4" s="282"/>
      <c r="D4" s="286"/>
      <c r="E4" s="289"/>
      <c r="F4" s="5" t="s">
        <v>15</v>
      </c>
      <c r="G4" s="6"/>
      <c r="H4" s="6"/>
      <c r="I4" s="6"/>
      <c r="J4" s="7"/>
      <c r="K4" s="7"/>
      <c r="L4" s="6"/>
      <c r="M4" s="8"/>
      <c r="N4" s="5" t="s">
        <v>16</v>
      </c>
      <c r="O4" s="7"/>
      <c r="P4" s="7"/>
      <c r="Q4" s="7"/>
      <c r="R4" s="7"/>
      <c r="S4" s="7"/>
      <c r="T4" s="6"/>
      <c r="U4" s="8"/>
      <c r="V4" s="5" t="s">
        <v>17</v>
      </c>
      <c r="W4" s="9"/>
      <c r="X4" s="9"/>
      <c r="Y4" s="9"/>
      <c r="Z4" s="9"/>
      <c r="AA4" s="9"/>
      <c r="AB4" s="9"/>
      <c r="AC4" s="10"/>
      <c r="AD4" s="5" t="s">
        <v>18</v>
      </c>
      <c r="AE4" s="9"/>
      <c r="AF4" s="9"/>
      <c r="AG4" s="9"/>
      <c r="AH4" s="9"/>
      <c r="AI4" s="9"/>
      <c r="AJ4" s="9"/>
      <c r="AK4" s="10"/>
      <c r="AL4" s="5" t="s">
        <v>15</v>
      </c>
      <c r="AM4" s="9"/>
      <c r="AN4" s="9"/>
      <c r="AO4" s="9"/>
      <c r="AP4" s="9"/>
      <c r="AQ4" s="9"/>
      <c r="AR4" s="9"/>
      <c r="AS4" s="10"/>
      <c r="AT4" s="5" t="s">
        <v>16</v>
      </c>
      <c r="AU4" s="7"/>
      <c r="AV4" s="7"/>
      <c r="AW4" s="7"/>
      <c r="AX4" s="7"/>
      <c r="AY4" s="7"/>
      <c r="AZ4" s="6"/>
      <c r="BA4" s="8"/>
      <c r="BB4" s="5" t="s">
        <v>17</v>
      </c>
      <c r="BC4" s="7"/>
      <c r="BD4" s="7"/>
      <c r="BE4" s="7"/>
      <c r="BF4" s="7"/>
      <c r="BG4" s="7"/>
      <c r="BH4" s="6"/>
      <c r="BI4" s="8"/>
      <c r="BJ4" s="5" t="s">
        <v>18</v>
      </c>
      <c r="BK4" s="7"/>
      <c r="BL4" s="7"/>
      <c r="BM4" s="7"/>
      <c r="BN4" s="7"/>
      <c r="BO4" s="7"/>
      <c r="BP4" s="6"/>
      <c r="BQ4" s="8"/>
      <c r="BR4" s="5" t="s">
        <v>15</v>
      </c>
      <c r="BS4" s="9"/>
      <c r="BT4" s="9"/>
      <c r="BU4" s="9"/>
      <c r="BV4" s="9"/>
      <c r="BW4" s="9"/>
      <c r="BX4" s="9"/>
      <c r="BY4" s="10"/>
      <c r="BZ4" s="5" t="s">
        <v>16</v>
      </c>
      <c r="CA4" s="9"/>
      <c r="CB4" s="9"/>
      <c r="CC4" s="9"/>
      <c r="CD4" s="9"/>
      <c r="CE4" s="9"/>
      <c r="CF4" s="9"/>
      <c r="CG4" s="10"/>
      <c r="CH4" s="5" t="s">
        <v>17</v>
      </c>
      <c r="CI4" s="9"/>
      <c r="CJ4" s="9"/>
      <c r="CK4" s="9"/>
      <c r="CL4" s="9"/>
      <c r="CM4" s="9"/>
      <c r="CN4" s="9"/>
      <c r="CO4" s="10"/>
      <c r="CP4" s="5" t="s">
        <v>18</v>
      </c>
      <c r="CQ4" s="7"/>
      <c r="CR4" s="7"/>
      <c r="CS4" s="7"/>
      <c r="CT4" s="7"/>
      <c r="CU4" s="7"/>
      <c r="CV4" s="6"/>
      <c r="CW4" s="8"/>
      <c r="CX4" s="5" t="s">
        <v>15</v>
      </c>
      <c r="CY4" s="9"/>
      <c r="CZ4" s="9"/>
      <c r="DA4" s="9"/>
      <c r="DB4" s="9"/>
      <c r="DC4" s="9"/>
      <c r="DD4" s="9"/>
      <c r="DE4" s="10"/>
      <c r="DF4" s="5" t="s">
        <v>16</v>
      </c>
      <c r="DG4" s="9"/>
      <c r="DH4" s="9"/>
      <c r="DI4" s="9"/>
      <c r="DJ4" s="9"/>
      <c r="DK4" s="9"/>
      <c r="DL4" s="9"/>
      <c r="DM4" s="10"/>
      <c r="DN4" s="5" t="s">
        <v>17</v>
      </c>
      <c r="DO4" s="9"/>
      <c r="DP4" s="9"/>
      <c r="DQ4" s="9"/>
      <c r="DR4" s="9"/>
      <c r="DS4" s="9"/>
      <c r="DT4" s="9"/>
      <c r="DU4" s="10"/>
      <c r="DV4" s="5" t="s">
        <v>18</v>
      </c>
      <c r="DW4" s="7"/>
      <c r="DX4" s="7"/>
      <c r="DY4" s="7"/>
      <c r="DZ4" s="7"/>
      <c r="EA4" s="7"/>
      <c r="EB4" s="6"/>
      <c r="EC4" s="8"/>
      <c r="ED4" s="5" t="s">
        <v>15</v>
      </c>
      <c r="EE4" s="9"/>
      <c r="EF4" s="9"/>
      <c r="EG4" s="9"/>
      <c r="EH4" s="9"/>
      <c r="EI4" s="9"/>
      <c r="EJ4" s="9"/>
      <c r="EK4" s="10"/>
      <c r="EL4" s="5" t="s">
        <v>16</v>
      </c>
      <c r="EM4" s="7"/>
      <c r="EN4" s="7"/>
      <c r="EO4" s="7"/>
      <c r="EP4" s="7"/>
      <c r="EQ4" s="7"/>
      <c r="ER4" s="6"/>
      <c r="ES4" s="8"/>
      <c r="ET4" s="5" t="s">
        <v>17</v>
      </c>
      <c r="EU4" s="7"/>
      <c r="EV4" s="7"/>
      <c r="EW4" s="7"/>
      <c r="EX4" s="7"/>
      <c r="EY4" s="7"/>
      <c r="EZ4" s="6"/>
      <c r="FA4" s="8"/>
      <c r="FB4" s="5" t="s">
        <v>18</v>
      </c>
      <c r="FC4" s="7"/>
      <c r="FD4" s="7"/>
      <c r="FE4" s="7"/>
      <c r="FF4" s="7"/>
      <c r="FG4" s="7"/>
      <c r="FH4" s="6"/>
      <c r="FI4" s="8"/>
      <c r="FJ4" s="5" t="s">
        <v>15</v>
      </c>
      <c r="FK4" s="9"/>
      <c r="FL4" s="9"/>
      <c r="FM4" s="9"/>
      <c r="FN4" s="9"/>
      <c r="FO4" s="9"/>
      <c r="FP4" s="9"/>
      <c r="FQ4" s="10"/>
      <c r="FR4" s="5" t="s">
        <v>16</v>
      </c>
      <c r="FS4" s="9"/>
      <c r="FT4" s="9"/>
      <c r="FU4" s="9"/>
      <c r="FV4" s="9"/>
      <c r="FW4" s="9"/>
      <c r="FX4" s="9"/>
      <c r="FY4" s="10"/>
      <c r="FZ4" s="5" t="s">
        <v>17</v>
      </c>
      <c r="GA4" s="7"/>
      <c r="GB4" s="7"/>
      <c r="GC4" s="7"/>
      <c r="GD4" s="7"/>
      <c r="GE4" s="7"/>
      <c r="GF4" s="6"/>
      <c r="GG4" s="8"/>
      <c r="GH4" s="5" t="s">
        <v>18</v>
      </c>
      <c r="GI4" s="7"/>
      <c r="GJ4" s="7"/>
      <c r="GK4" s="7"/>
      <c r="GL4" s="7"/>
      <c r="GM4" s="7"/>
      <c r="GN4" s="6"/>
      <c r="GO4" s="8"/>
      <c r="GP4" s="5" t="s">
        <v>15</v>
      </c>
      <c r="GQ4" s="9"/>
      <c r="GR4" s="9"/>
      <c r="GS4" s="9"/>
      <c r="GT4" s="9"/>
      <c r="GU4" s="9"/>
      <c r="GV4" s="9"/>
      <c r="GW4" s="10"/>
      <c r="GX4" s="5" t="s">
        <v>16</v>
      </c>
      <c r="GY4" s="9"/>
      <c r="GZ4" s="9"/>
      <c r="HA4" s="9"/>
      <c r="HB4" s="9"/>
      <c r="HC4" s="9"/>
      <c r="HD4" s="9"/>
      <c r="HE4" s="10"/>
      <c r="HF4" s="5" t="s">
        <v>17</v>
      </c>
      <c r="HG4" s="7"/>
      <c r="HH4" s="7"/>
      <c r="HI4" s="7"/>
      <c r="HJ4" s="7"/>
      <c r="HK4" s="7"/>
      <c r="HL4" s="6"/>
      <c r="HM4" s="8"/>
    </row>
    <row r="5" spans="2:221" ht="27" customHeight="1">
      <c r="B5" s="281"/>
      <c r="C5" s="282"/>
      <c r="D5" s="286"/>
      <c r="E5" s="289"/>
      <c r="F5" s="11" t="s">
        <v>19</v>
      </c>
      <c r="G5" s="12"/>
      <c r="H5" s="13" t="s">
        <v>94</v>
      </c>
      <c r="I5" s="12"/>
      <c r="J5" s="13" t="s">
        <v>95</v>
      </c>
      <c r="K5" s="12"/>
      <c r="L5" s="13" t="s">
        <v>20</v>
      </c>
      <c r="M5" s="14"/>
      <c r="N5" s="11" t="s">
        <v>21</v>
      </c>
      <c r="O5" s="12"/>
      <c r="P5" s="13" t="s">
        <v>96</v>
      </c>
      <c r="Q5" s="12"/>
      <c r="R5" s="13" t="s">
        <v>97</v>
      </c>
      <c r="S5" s="12"/>
      <c r="T5" s="13" t="s">
        <v>20</v>
      </c>
      <c r="U5" s="14"/>
      <c r="V5" s="11" t="s">
        <v>22</v>
      </c>
      <c r="W5" s="12"/>
      <c r="X5" s="13" t="s">
        <v>23</v>
      </c>
      <c r="Y5" s="12"/>
      <c r="Z5" s="13" t="s">
        <v>24</v>
      </c>
      <c r="AA5" s="12"/>
      <c r="AB5" s="13" t="s">
        <v>20</v>
      </c>
      <c r="AC5" s="14"/>
      <c r="AD5" s="11" t="s">
        <v>25</v>
      </c>
      <c r="AE5" s="12"/>
      <c r="AF5" s="15" t="s">
        <v>26</v>
      </c>
      <c r="AG5" s="15"/>
      <c r="AH5" s="13" t="s">
        <v>27</v>
      </c>
      <c r="AI5" s="12"/>
      <c r="AJ5" s="13" t="s">
        <v>20</v>
      </c>
      <c r="AK5" s="14"/>
      <c r="AL5" s="11" t="s">
        <v>28</v>
      </c>
      <c r="AM5" s="12"/>
      <c r="AN5" s="15" t="s">
        <v>29</v>
      </c>
      <c r="AO5" s="15"/>
      <c r="AP5" s="13" t="s">
        <v>30</v>
      </c>
      <c r="AQ5" s="12"/>
      <c r="AR5" s="13" t="s">
        <v>20</v>
      </c>
      <c r="AS5" s="14"/>
      <c r="AT5" s="11" t="s">
        <v>21</v>
      </c>
      <c r="AU5" s="12"/>
      <c r="AV5" s="13" t="s">
        <v>96</v>
      </c>
      <c r="AW5" s="12"/>
      <c r="AX5" s="13" t="s">
        <v>97</v>
      </c>
      <c r="AY5" s="12"/>
      <c r="AZ5" s="13" t="s">
        <v>20</v>
      </c>
      <c r="BA5" s="14"/>
      <c r="BB5" s="11" t="s">
        <v>22</v>
      </c>
      <c r="BC5" s="12"/>
      <c r="BD5" s="13" t="s">
        <v>23</v>
      </c>
      <c r="BE5" s="12"/>
      <c r="BF5" s="13" t="s">
        <v>24</v>
      </c>
      <c r="BG5" s="12"/>
      <c r="BH5" s="13" t="s">
        <v>20</v>
      </c>
      <c r="BI5" s="14"/>
      <c r="BJ5" s="11" t="s">
        <v>25</v>
      </c>
      <c r="BK5" s="12"/>
      <c r="BL5" s="13" t="s">
        <v>26</v>
      </c>
      <c r="BM5" s="12"/>
      <c r="BN5" s="13" t="s">
        <v>27</v>
      </c>
      <c r="BO5" s="12"/>
      <c r="BP5" s="13" t="s">
        <v>20</v>
      </c>
      <c r="BQ5" s="14"/>
      <c r="BR5" s="11" t="s">
        <v>28</v>
      </c>
      <c r="BS5" s="15"/>
      <c r="BT5" s="13" t="s">
        <v>29</v>
      </c>
      <c r="BU5" s="12"/>
      <c r="BV5" s="13" t="s">
        <v>30</v>
      </c>
      <c r="BW5" s="12"/>
      <c r="BX5" s="13" t="s">
        <v>20</v>
      </c>
      <c r="BY5" s="14"/>
      <c r="BZ5" s="11" t="s">
        <v>31</v>
      </c>
      <c r="CA5" s="15"/>
      <c r="CB5" s="13" t="s">
        <v>32</v>
      </c>
      <c r="CC5" s="12"/>
      <c r="CD5" s="13" t="s">
        <v>33</v>
      </c>
      <c r="CE5" s="12"/>
      <c r="CF5" s="13" t="s">
        <v>20</v>
      </c>
      <c r="CG5" s="14"/>
      <c r="CH5" s="11" t="s">
        <v>22</v>
      </c>
      <c r="CI5" s="15"/>
      <c r="CJ5" s="13" t="s">
        <v>23</v>
      </c>
      <c r="CK5" s="12"/>
      <c r="CL5" s="13" t="s">
        <v>24</v>
      </c>
      <c r="CM5" s="12"/>
      <c r="CN5" s="13" t="s">
        <v>20</v>
      </c>
      <c r="CO5" s="14"/>
      <c r="CP5" s="11" t="s">
        <v>25</v>
      </c>
      <c r="CQ5" s="12"/>
      <c r="CR5" s="13" t="s">
        <v>26</v>
      </c>
      <c r="CS5" s="12"/>
      <c r="CT5" s="13" t="s">
        <v>27</v>
      </c>
      <c r="CU5" s="12"/>
      <c r="CV5" s="13" t="s">
        <v>20</v>
      </c>
      <c r="CW5" s="14"/>
      <c r="CX5" s="11" t="s">
        <v>28</v>
      </c>
      <c r="CY5" s="15"/>
      <c r="CZ5" s="13" t="s">
        <v>29</v>
      </c>
      <c r="DA5" s="12"/>
      <c r="DB5" s="13" t="s">
        <v>30</v>
      </c>
      <c r="DC5" s="12"/>
      <c r="DD5" s="13" t="s">
        <v>20</v>
      </c>
      <c r="DE5" s="14"/>
      <c r="DF5" s="11" t="s">
        <v>31</v>
      </c>
      <c r="DG5" s="15"/>
      <c r="DH5" s="13" t="s">
        <v>32</v>
      </c>
      <c r="DI5" s="12"/>
      <c r="DJ5" s="13" t="s">
        <v>33</v>
      </c>
      <c r="DK5" s="12"/>
      <c r="DL5" s="13" t="s">
        <v>20</v>
      </c>
      <c r="DM5" s="14"/>
      <c r="DN5" s="11" t="s">
        <v>22</v>
      </c>
      <c r="DO5" s="15"/>
      <c r="DP5" s="13" t="s">
        <v>23</v>
      </c>
      <c r="DQ5" s="12"/>
      <c r="DR5" s="13" t="s">
        <v>24</v>
      </c>
      <c r="DS5" s="12"/>
      <c r="DT5" s="13" t="s">
        <v>20</v>
      </c>
      <c r="DU5" s="14"/>
      <c r="DV5" s="11" t="s">
        <v>25</v>
      </c>
      <c r="DW5" s="12"/>
      <c r="DX5" s="13" t="s">
        <v>26</v>
      </c>
      <c r="DY5" s="12"/>
      <c r="DZ5" s="13" t="s">
        <v>27</v>
      </c>
      <c r="EA5" s="12"/>
      <c r="EB5" s="13" t="s">
        <v>20</v>
      </c>
      <c r="EC5" s="14"/>
      <c r="ED5" s="11" t="s">
        <v>28</v>
      </c>
      <c r="EE5" s="15"/>
      <c r="EF5" s="13" t="s">
        <v>29</v>
      </c>
      <c r="EG5" s="12"/>
      <c r="EH5" s="13" t="s">
        <v>30</v>
      </c>
      <c r="EI5" s="12"/>
      <c r="EJ5" s="13" t="s">
        <v>20</v>
      </c>
      <c r="EK5" s="14"/>
      <c r="EL5" s="11" t="s">
        <v>31</v>
      </c>
      <c r="EM5" s="12"/>
      <c r="EN5" s="13" t="s">
        <v>32</v>
      </c>
      <c r="EO5" s="12"/>
      <c r="EP5" s="13" t="s">
        <v>33</v>
      </c>
      <c r="EQ5" s="12"/>
      <c r="ER5" s="13" t="s">
        <v>20</v>
      </c>
      <c r="ES5" s="14"/>
      <c r="ET5" s="11" t="s">
        <v>22</v>
      </c>
      <c r="EU5" s="12"/>
      <c r="EV5" s="13" t="s">
        <v>23</v>
      </c>
      <c r="EW5" s="12"/>
      <c r="EX5" s="13" t="s">
        <v>24</v>
      </c>
      <c r="EY5" s="12"/>
      <c r="EZ5" s="13" t="s">
        <v>20</v>
      </c>
      <c r="FA5" s="14"/>
      <c r="FB5" s="11" t="s">
        <v>25</v>
      </c>
      <c r="FC5" s="12"/>
      <c r="FD5" s="13" t="s">
        <v>26</v>
      </c>
      <c r="FE5" s="12"/>
      <c r="FF5" s="13" t="s">
        <v>27</v>
      </c>
      <c r="FG5" s="12"/>
      <c r="FH5" s="13" t="s">
        <v>20</v>
      </c>
      <c r="FI5" s="14"/>
      <c r="FJ5" s="11" t="s">
        <v>28</v>
      </c>
      <c r="FK5" s="15"/>
      <c r="FL5" s="13" t="s">
        <v>29</v>
      </c>
      <c r="FM5" s="12"/>
      <c r="FN5" s="13" t="s">
        <v>30</v>
      </c>
      <c r="FO5" s="12"/>
      <c r="FP5" s="13" t="s">
        <v>20</v>
      </c>
      <c r="FQ5" s="14"/>
      <c r="FR5" s="11" t="s">
        <v>31</v>
      </c>
      <c r="FS5" s="12"/>
      <c r="FT5" s="13" t="s">
        <v>32</v>
      </c>
      <c r="FU5" s="12"/>
      <c r="FV5" s="13" t="s">
        <v>33</v>
      </c>
      <c r="FW5" s="12"/>
      <c r="FX5" s="13" t="s">
        <v>20</v>
      </c>
      <c r="FY5" s="14"/>
      <c r="FZ5" s="11" t="s">
        <v>22</v>
      </c>
      <c r="GA5" s="12"/>
      <c r="GB5" s="13" t="s">
        <v>23</v>
      </c>
      <c r="GC5" s="12"/>
      <c r="GD5" s="13" t="s">
        <v>24</v>
      </c>
      <c r="GE5" s="12"/>
      <c r="GF5" s="13" t="s">
        <v>20</v>
      </c>
      <c r="GG5" s="14"/>
      <c r="GH5" s="11" t="s">
        <v>25</v>
      </c>
      <c r="GI5" s="12"/>
      <c r="GJ5" s="13" t="s">
        <v>26</v>
      </c>
      <c r="GK5" s="12"/>
      <c r="GL5" s="13" t="s">
        <v>27</v>
      </c>
      <c r="GM5" s="12"/>
      <c r="GN5" s="13" t="s">
        <v>20</v>
      </c>
      <c r="GO5" s="14"/>
      <c r="GP5" s="11" t="s">
        <v>28</v>
      </c>
      <c r="GQ5" s="15"/>
      <c r="GR5" s="13" t="s">
        <v>29</v>
      </c>
      <c r="GS5" s="12"/>
      <c r="GT5" s="13" t="s">
        <v>30</v>
      </c>
      <c r="GU5" s="12"/>
      <c r="GV5" s="13" t="s">
        <v>20</v>
      </c>
      <c r="GW5" s="14"/>
      <c r="GX5" s="11" t="s">
        <v>31</v>
      </c>
      <c r="GY5" s="12"/>
      <c r="GZ5" s="13" t="s">
        <v>32</v>
      </c>
      <c r="HA5" s="12"/>
      <c r="HB5" s="13" t="s">
        <v>33</v>
      </c>
      <c r="HC5" s="12"/>
      <c r="HD5" s="13" t="s">
        <v>20</v>
      </c>
      <c r="HE5" s="14"/>
      <c r="HF5" s="11" t="s">
        <v>22</v>
      </c>
      <c r="HG5" s="12"/>
      <c r="HH5" s="13" t="s">
        <v>23</v>
      </c>
      <c r="HI5" s="12"/>
      <c r="HJ5" s="13" t="s">
        <v>24</v>
      </c>
      <c r="HK5" s="12"/>
      <c r="HL5" s="13" t="s">
        <v>20</v>
      </c>
      <c r="HM5" s="14"/>
    </row>
    <row r="6" spans="2:221" ht="19.5" customHeight="1" thickBot="1">
      <c r="B6" s="283"/>
      <c r="C6" s="284"/>
      <c r="D6" s="287"/>
      <c r="E6" s="290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77"/>
      <c r="AE6" s="278"/>
      <c r="AF6" s="277"/>
      <c r="AG6" s="278"/>
      <c r="AH6" s="277"/>
      <c r="AI6" s="278"/>
      <c r="AJ6" s="18"/>
      <c r="AK6" s="19"/>
      <c r="AL6" s="277"/>
      <c r="AM6" s="278"/>
      <c r="AN6" s="277"/>
      <c r="AO6" s="278"/>
      <c r="AP6" s="277"/>
      <c r="AQ6" s="278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2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</row>
    <row r="7" spans="2:221" ht="30" customHeight="1">
      <c r="B7" s="262" t="s">
        <v>98</v>
      </c>
      <c r="C7" s="263"/>
      <c r="D7" s="267" t="s">
        <v>34</v>
      </c>
      <c r="E7" s="26" t="s">
        <v>99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29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2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2"/>
      <c r="CC7" s="37">
        <v>5069.246</v>
      </c>
      <c r="CD7" s="82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2"/>
      <c r="CK7" s="38">
        <v>4552.719</v>
      </c>
      <c r="CL7" s="82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2"/>
      <c r="DA7" s="39">
        <v>3684.819</v>
      </c>
      <c r="DB7" s="82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2"/>
      <c r="DI7" s="39">
        <v>4494.476</v>
      </c>
      <c r="DJ7" s="82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2"/>
      <c r="DQ7" s="40">
        <v>3960.685</v>
      </c>
      <c r="DR7" s="82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2"/>
      <c r="EG7" s="39">
        <v>3224.633</v>
      </c>
      <c r="EH7" s="82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2"/>
      <c r="FM7" s="64">
        <v>3174.041</v>
      </c>
      <c r="FN7" s="82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2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2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2"/>
      <c r="GS7" s="41">
        <v>3389.477</v>
      </c>
      <c r="GT7" s="82"/>
      <c r="GU7" s="230">
        <v>3581.963</v>
      </c>
      <c r="GV7" s="33"/>
      <c r="GW7" s="34">
        <f>(GQ7+GS7+GU7)</f>
        <v>10485.741</v>
      </c>
      <c r="GX7" s="27"/>
      <c r="GY7" s="231">
        <v>4100</v>
      </c>
      <c r="GZ7" s="82"/>
      <c r="HA7" s="231">
        <v>4300</v>
      </c>
      <c r="HB7" s="82"/>
      <c r="HC7" s="231">
        <v>4400</v>
      </c>
      <c r="HD7" s="33"/>
      <c r="HE7" s="34">
        <f>(GY7+HA7+HC7)</f>
        <v>12800</v>
      </c>
      <c r="HF7" s="27"/>
      <c r="HG7" s="231">
        <v>3500</v>
      </c>
      <c r="HH7" s="29"/>
      <c r="HI7" s="231"/>
      <c r="HJ7" s="82"/>
      <c r="HK7" s="231"/>
      <c r="HL7" s="33"/>
      <c r="HM7" s="34">
        <f>(HG7+HI7+HK7)</f>
        <v>3500</v>
      </c>
    </row>
    <row r="8" spans="2:221" ht="30" customHeight="1">
      <c r="B8" s="262"/>
      <c r="C8" s="263"/>
      <c r="D8" s="267"/>
      <c r="E8" s="42" t="s">
        <v>35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32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32"/>
      <c r="CC8" s="45">
        <v>5500.153</v>
      </c>
      <c r="CD8" s="232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32"/>
      <c r="CK8" s="45">
        <v>4844.498</v>
      </c>
      <c r="CL8" s="232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32"/>
      <c r="DA8" s="45">
        <v>4328.004</v>
      </c>
      <c r="DB8" s="232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32"/>
      <c r="DI8" s="45">
        <v>5069.246</v>
      </c>
      <c r="DJ8" s="232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32"/>
      <c r="DQ8" s="45">
        <v>4552.719</v>
      </c>
      <c r="DR8" s="232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32"/>
      <c r="EG8" s="44">
        <v>3684.819</v>
      </c>
      <c r="EH8" s="232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32"/>
      <c r="FM8" s="44">
        <v>3224.633</v>
      </c>
      <c r="FN8" s="232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32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32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32"/>
      <c r="GS8" s="44">
        <v>3174.041</v>
      </c>
      <c r="GT8" s="232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32"/>
      <c r="HA8" s="44">
        <v>4056.151</v>
      </c>
      <c r="HB8" s="232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33"/>
      <c r="HI8" s="44"/>
      <c r="HJ8" s="232"/>
      <c r="HK8" s="44"/>
      <c r="HL8" s="46"/>
      <c r="HM8" s="47">
        <f>(HG8+HI8+HK8)</f>
        <v>3078.607</v>
      </c>
    </row>
    <row r="9" spans="2:221" ht="30" customHeight="1" thickBot="1">
      <c r="B9" s="264"/>
      <c r="C9" s="265"/>
      <c r="D9" s="268"/>
      <c r="E9" s="50" t="s">
        <v>36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34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7.3</v>
      </c>
      <c r="GZ9" s="53"/>
      <c r="HA9" s="52">
        <f>ROUND((HA7/HA8-1)*100,1)</f>
        <v>6</v>
      </c>
      <c r="HB9" s="53"/>
      <c r="HC9" s="52">
        <f>ROUND((HC7/HC8-1)*100,1)</f>
        <v>10.2</v>
      </c>
      <c r="HD9" s="54"/>
      <c r="HE9" s="55">
        <f>ROUND((HE7/HE8-1)*100,1)</f>
        <v>7.8</v>
      </c>
      <c r="HF9" s="51"/>
      <c r="HG9" s="52">
        <f>ROUND((HG7/HG8-1)*100,1)</f>
        <v>13.7</v>
      </c>
      <c r="HH9" s="57"/>
      <c r="HI9" s="52"/>
      <c r="HJ9" s="53"/>
      <c r="HK9" s="52"/>
      <c r="HL9" s="54"/>
      <c r="HM9" s="55">
        <f>ROUND((HM7/HM8-1)*100,1)</f>
        <v>13.7</v>
      </c>
    </row>
    <row r="10" spans="2:221" ht="30" customHeight="1">
      <c r="B10" s="260" t="s">
        <v>100</v>
      </c>
      <c r="C10" s="261"/>
      <c r="D10" s="266" t="s">
        <v>37</v>
      </c>
      <c r="E10" s="26" t="s">
        <v>99</v>
      </c>
      <c r="F10" s="235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29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36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37">
        <v>8792.117</v>
      </c>
      <c r="DD10" s="33"/>
      <c r="DE10" s="47">
        <f>(CY10+DA10+DC10)</f>
        <v>25303.949999999997</v>
      </c>
      <c r="DF10" s="61"/>
      <c r="DG10" s="237">
        <v>9695.506</v>
      </c>
      <c r="DH10" s="60"/>
      <c r="DI10" s="237">
        <v>9012.131</v>
      </c>
      <c r="DJ10" s="60"/>
      <c r="DK10" s="237">
        <v>9620.353</v>
      </c>
      <c r="DL10" s="33"/>
      <c r="DM10" s="47">
        <f>(DG10+DI10+DK10)</f>
        <v>28327.989999999998</v>
      </c>
      <c r="DN10" s="61"/>
      <c r="DO10" s="237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231">
        <v>8250</v>
      </c>
      <c r="GZ10" s="60"/>
      <c r="HA10" s="231">
        <v>8750</v>
      </c>
      <c r="HB10" s="60"/>
      <c r="HC10" s="231">
        <v>9250</v>
      </c>
      <c r="HD10" s="33"/>
      <c r="HE10" s="47">
        <f>(GY10+HA10+HC10)</f>
        <v>26250</v>
      </c>
      <c r="HF10" s="238"/>
      <c r="HG10" s="231">
        <v>7000</v>
      </c>
      <c r="HH10" s="239"/>
      <c r="HI10" s="231"/>
      <c r="HJ10" s="60"/>
      <c r="HK10" s="231"/>
      <c r="HL10" s="58"/>
      <c r="HM10" s="47">
        <f>(HG10+HI10+HK10)</f>
        <v>7000</v>
      </c>
    </row>
    <row r="11" spans="2:221" ht="30" customHeight="1">
      <c r="B11" s="262"/>
      <c r="C11" s="263"/>
      <c r="D11" s="267"/>
      <c r="E11" s="42" t="s">
        <v>35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/>
      <c r="HJ11" s="66"/>
      <c r="HK11" s="44"/>
      <c r="HL11" s="46"/>
      <c r="HM11" s="47">
        <f>(HG11+HI11+HK11)</f>
        <v>6211.442</v>
      </c>
    </row>
    <row r="12" spans="2:221" ht="30" customHeight="1" thickBot="1">
      <c r="B12" s="264"/>
      <c r="C12" s="265"/>
      <c r="D12" s="268"/>
      <c r="E12" s="50" t="s">
        <v>36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4.8</v>
      </c>
      <c r="GZ12" s="69"/>
      <c r="HA12" s="52">
        <f>ROUND((HA10/HA11-1)*100,1)</f>
        <v>4.2</v>
      </c>
      <c r="HB12" s="69"/>
      <c r="HC12" s="52">
        <f>ROUND((HC10/HC11-1)*100,1)</f>
        <v>9.9</v>
      </c>
      <c r="HD12" s="69"/>
      <c r="HE12" s="55">
        <f>ROUND((HE10/HE11-1)*100,1)</f>
        <v>6.3</v>
      </c>
      <c r="HF12" s="240"/>
      <c r="HG12" s="52">
        <f>ROUND((HG10/HG11-1)*100,1)</f>
        <v>12.7</v>
      </c>
      <c r="HH12" s="241"/>
      <c r="HI12" s="52"/>
      <c r="HJ12" s="69"/>
      <c r="HK12" s="52"/>
      <c r="HL12" s="54"/>
      <c r="HM12" s="55">
        <f>ROUND((HM10/HM11-1)*100,1)</f>
        <v>12.7</v>
      </c>
    </row>
    <row r="13" spans="1:221" ht="30" customHeight="1">
      <c r="A13" s="71"/>
      <c r="B13" s="260" t="s">
        <v>101</v>
      </c>
      <c r="C13" s="261"/>
      <c r="D13" s="266" t="s">
        <v>38</v>
      </c>
      <c r="E13" s="26" t="s">
        <v>99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29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42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42"/>
      <c r="CC13" s="236">
        <v>1031</v>
      </c>
      <c r="CD13" s="242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42"/>
      <c r="CK13" s="38">
        <v>880</v>
      </c>
      <c r="CL13" s="242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42"/>
      <c r="DA13" s="63">
        <v>907</v>
      </c>
      <c r="DB13" s="242"/>
      <c r="DC13" s="237">
        <v>960</v>
      </c>
      <c r="DD13" s="58"/>
      <c r="DE13" s="47">
        <f>(CY13+DA13+DC13)</f>
        <v>2879</v>
      </c>
      <c r="DF13" s="62"/>
      <c r="DG13" s="237">
        <v>991</v>
      </c>
      <c r="DH13" s="242"/>
      <c r="DI13" s="237">
        <v>912</v>
      </c>
      <c r="DJ13" s="242"/>
      <c r="DK13" s="237">
        <v>889</v>
      </c>
      <c r="DL13" s="58"/>
      <c r="DM13" s="47">
        <f>(DG13+DI13+DK13)</f>
        <v>2792</v>
      </c>
      <c r="DN13" s="62"/>
      <c r="DO13" s="237">
        <v>758</v>
      </c>
      <c r="DP13" s="242"/>
      <c r="DQ13" s="72">
        <v>737</v>
      </c>
      <c r="DR13" s="242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42"/>
      <c r="EG13" s="72">
        <v>752</v>
      </c>
      <c r="EH13" s="242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42"/>
      <c r="FM13" s="64">
        <v>789</v>
      </c>
      <c r="FN13" s="242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42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42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42"/>
      <c r="GS13" s="41">
        <v>760</v>
      </c>
      <c r="GT13" s="242"/>
      <c r="GU13" s="41">
        <v>821</v>
      </c>
      <c r="GV13" s="58"/>
      <c r="GW13" s="47">
        <f>(GQ13+GS13+GU13)</f>
        <v>2376</v>
      </c>
      <c r="GX13" s="62"/>
      <c r="GY13" s="231">
        <v>1000</v>
      </c>
      <c r="GZ13" s="242"/>
      <c r="HA13" s="231">
        <v>975</v>
      </c>
      <c r="HB13" s="242"/>
      <c r="HC13" s="231">
        <v>900</v>
      </c>
      <c r="HD13" s="58"/>
      <c r="HE13" s="47">
        <f>(GY13+HA13+HC13)</f>
        <v>2875</v>
      </c>
      <c r="HF13" s="62"/>
      <c r="HG13" s="231">
        <v>800</v>
      </c>
      <c r="HH13" s="243"/>
      <c r="HI13" s="231"/>
      <c r="HJ13" s="242"/>
      <c r="HK13" s="231"/>
      <c r="HL13" s="58"/>
      <c r="HM13" s="47">
        <f>(HG13+HI13+HK13)</f>
        <v>800</v>
      </c>
    </row>
    <row r="14" spans="1:221" ht="30" customHeight="1">
      <c r="A14" s="71"/>
      <c r="B14" s="262"/>
      <c r="C14" s="263"/>
      <c r="D14" s="267"/>
      <c r="E14" s="42" t="s">
        <v>35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32"/>
      <c r="BU14" s="44">
        <v>1015</v>
      </c>
      <c r="BV14" s="46"/>
      <c r="BW14" s="244">
        <v>1109</v>
      </c>
      <c r="BX14" s="46"/>
      <c r="BY14" s="47">
        <f>(BS14+BU14+BW14)</f>
        <v>3196</v>
      </c>
      <c r="BZ14" s="43"/>
      <c r="CA14" s="45">
        <v>1131</v>
      </c>
      <c r="CB14" s="232"/>
      <c r="CC14" s="45">
        <v>1129</v>
      </c>
      <c r="CD14" s="232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32"/>
      <c r="CK14" s="73">
        <v>994</v>
      </c>
      <c r="CL14" s="232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32"/>
      <c r="DA14" s="45">
        <v>965</v>
      </c>
      <c r="DB14" s="232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32"/>
      <c r="DI14" s="45">
        <v>1031</v>
      </c>
      <c r="DJ14" s="232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32"/>
      <c r="DQ14" s="45">
        <v>880</v>
      </c>
      <c r="DR14" s="232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32"/>
      <c r="EG14" s="44">
        <v>907</v>
      </c>
      <c r="EH14" s="232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32"/>
      <c r="FM14" s="44">
        <v>752</v>
      </c>
      <c r="FN14" s="232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32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245" t="s">
        <v>102</v>
      </c>
      <c r="GD14" s="232"/>
      <c r="GE14" s="245" t="s">
        <v>103</v>
      </c>
      <c r="GF14" s="46"/>
      <c r="GG14" s="47">
        <f>(GA14+694+770)</f>
        <v>2151</v>
      </c>
      <c r="GH14" s="43"/>
      <c r="GI14" s="245" t="s">
        <v>104</v>
      </c>
      <c r="GJ14" s="45"/>
      <c r="GK14" s="245" t="s">
        <v>105</v>
      </c>
      <c r="GL14" s="46"/>
      <c r="GM14" s="246" t="s">
        <v>106</v>
      </c>
      <c r="GN14" s="46"/>
      <c r="GO14" s="74" t="s">
        <v>107</v>
      </c>
      <c r="GP14" s="43"/>
      <c r="GQ14" s="44">
        <v>815</v>
      </c>
      <c r="GR14" s="232"/>
      <c r="GS14" s="44">
        <v>789</v>
      </c>
      <c r="GT14" s="232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32"/>
      <c r="HA14" s="44">
        <v>876</v>
      </c>
      <c r="HB14" s="232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33"/>
      <c r="HI14" s="44"/>
      <c r="HJ14" s="232"/>
      <c r="HK14" s="44"/>
      <c r="HL14" s="46"/>
      <c r="HM14" s="47">
        <f>(HG14+694+770)</f>
        <v>2167</v>
      </c>
    </row>
    <row r="15" spans="1:221" ht="30" customHeight="1" thickBot="1">
      <c r="A15" s="71"/>
      <c r="B15" s="264"/>
      <c r="C15" s="265"/>
      <c r="D15" s="268"/>
      <c r="E15" s="50" t="s">
        <v>36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16.6</v>
      </c>
      <c r="GZ15" s="54"/>
      <c r="HA15" s="52">
        <f>ROUND((HA13/HA14-1)*100,1)</f>
        <v>11.3</v>
      </c>
      <c r="HB15" s="54"/>
      <c r="HC15" s="52">
        <f>ROUND((HC13/HC14-1)*100,1)</f>
        <v>9.8</v>
      </c>
      <c r="HD15" s="54"/>
      <c r="HE15" s="55">
        <f>ROUND((HE13/HE14-1)*100,1)</f>
        <v>12.6</v>
      </c>
      <c r="HF15" s="68"/>
      <c r="HG15" s="52">
        <f>ROUND((HG13/HG14-1)*100,1)</f>
        <v>13.8</v>
      </c>
      <c r="HH15" s="56"/>
      <c r="HI15" s="52"/>
      <c r="HJ15" s="54"/>
      <c r="HK15" s="52"/>
      <c r="HL15" s="54"/>
      <c r="HM15" s="55">
        <f>ROUND((HM13/HM14-1)*100,1)</f>
        <v>-63.1</v>
      </c>
    </row>
    <row r="16" spans="1:221" ht="30" customHeight="1">
      <c r="A16" s="306"/>
      <c r="B16" s="24"/>
      <c r="C16" s="25"/>
      <c r="D16" s="266" t="s">
        <v>39</v>
      </c>
      <c r="E16" s="26" t="s">
        <v>99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29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42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42"/>
      <c r="CC16" s="236">
        <v>2075</v>
      </c>
      <c r="CD16" s="242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42"/>
      <c r="CK16" s="38">
        <v>2021</v>
      </c>
      <c r="CL16" s="242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42"/>
      <c r="DA16" s="63">
        <v>1871</v>
      </c>
      <c r="DB16" s="242"/>
      <c r="DC16" s="237">
        <v>1997</v>
      </c>
      <c r="DD16" s="58"/>
      <c r="DE16" s="47">
        <f>(CY16+DA16+DC16)</f>
        <v>6030</v>
      </c>
      <c r="DF16" s="62"/>
      <c r="DG16" s="237">
        <v>1841</v>
      </c>
      <c r="DH16" s="242"/>
      <c r="DI16" s="237">
        <v>1549</v>
      </c>
      <c r="DJ16" s="242"/>
      <c r="DK16" s="237">
        <v>1445</v>
      </c>
      <c r="DL16" s="58"/>
      <c r="DM16" s="47">
        <f>(DG16+DI16+DK16)</f>
        <v>4835</v>
      </c>
      <c r="DN16" s="62"/>
      <c r="DO16" s="237">
        <v>1307</v>
      </c>
      <c r="DP16" s="242"/>
      <c r="DQ16" s="40">
        <v>1345</v>
      </c>
      <c r="DR16" s="242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42"/>
      <c r="EG16" s="40">
        <v>1503</v>
      </c>
      <c r="EH16" s="242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42"/>
      <c r="FM16" s="64">
        <v>1363</v>
      </c>
      <c r="FN16" s="242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42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42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42"/>
      <c r="GS16" s="41">
        <v>1469</v>
      </c>
      <c r="GT16" s="242"/>
      <c r="GU16" s="41">
        <v>1609</v>
      </c>
      <c r="GV16" s="58"/>
      <c r="GW16" s="47">
        <f>(GQ16+GS16+GU16)</f>
        <v>4510</v>
      </c>
      <c r="GX16" s="62"/>
      <c r="GY16" s="231">
        <v>1600</v>
      </c>
      <c r="GZ16" s="242"/>
      <c r="HA16" s="231">
        <v>1650</v>
      </c>
      <c r="HB16" s="242"/>
      <c r="HC16" s="231">
        <v>1550</v>
      </c>
      <c r="HD16" s="58"/>
      <c r="HE16" s="47">
        <f>(GY16+HA16+HC16)</f>
        <v>4800</v>
      </c>
      <c r="HF16" s="62"/>
      <c r="HG16" s="231">
        <v>1550</v>
      </c>
      <c r="HH16" s="243"/>
      <c r="HI16" s="231"/>
      <c r="HJ16" s="242"/>
      <c r="HK16" s="231"/>
      <c r="HL16" s="58"/>
      <c r="HM16" s="47">
        <f>(HG16+HI16+HK16)</f>
        <v>1550</v>
      </c>
    </row>
    <row r="17" spans="1:221" ht="30" customHeight="1">
      <c r="A17" s="306"/>
      <c r="B17" s="24" t="s">
        <v>108</v>
      </c>
      <c r="C17" s="25"/>
      <c r="D17" s="267"/>
      <c r="E17" s="42" t="s">
        <v>35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32"/>
      <c r="BU17" s="44">
        <v>2101</v>
      </c>
      <c r="BV17" s="46"/>
      <c r="BW17" s="244">
        <v>2211</v>
      </c>
      <c r="BX17" s="46"/>
      <c r="BY17" s="47">
        <f>(BS17+BU17+BW17)</f>
        <v>6440</v>
      </c>
      <c r="BZ17" s="43"/>
      <c r="CA17" s="45">
        <v>2279</v>
      </c>
      <c r="CB17" s="232"/>
      <c r="CC17" s="45">
        <v>2224</v>
      </c>
      <c r="CD17" s="232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32"/>
      <c r="CK17" s="73">
        <v>2099</v>
      </c>
      <c r="CL17" s="232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32"/>
      <c r="DA17" s="45">
        <v>2058</v>
      </c>
      <c r="DB17" s="232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32"/>
      <c r="DI17" s="45">
        <v>2075</v>
      </c>
      <c r="DJ17" s="232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32"/>
      <c r="DQ17" s="45">
        <v>2021</v>
      </c>
      <c r="DR17" s="232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32"/>
      <c r="EG17" s="44">
        <v>1871</v>
      </c>
      <c r="EH17" s="232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32"/>
      <c r="FM17" s="44">
        <v>1503</v>
      </c>
      <c r="FN17" s="232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32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32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32"/>
      <c r="GS17" s="75">
        <v>1363</v>
      </c>
      <c r="GT17" s="232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32"/>
      <c r="HA17" s="44">
        <v>1626</v>
      </c>
      <c r="HB17" s="232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33"/>
      <c r="HI17" s="44"/>
      <c r="HJ17" s="232"/>
      <c r="HK17" s="44"/>
      <c r="HL17" s="46"/>
      <c r="HM17" s="47">
        <f>(HG17+HI17+HK17)</f>
        <v>1616</v>
      </c>
    </row>
    <row r="18" spans="1:221" ht="30" customHeight="1" thickBot="1">
      <c r="A18" s="306"/>
      <c r="B18" s="24"/>
      <c r="C18" s="49"/>
      <c r="D18" s="268"/>
      <c r="E18" s="50" t="s">
        <v>36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10.6</v>
      </c>
      <c r="GZ18" s="54"/>
      <c r="HA18" s="52">
        <f>ROUND((HA16/HA17-1)*100,1)</f>
        <v>1.5</v>
      </c>
      <c r="HB18" s="54"/>
      <c r="HC18" s="52">
        <f>ROUND((HC16/HC17-1)*100,1)</f>
        <v>-5.8</v>
      </c>
      <c r="HD18" s="54"/>
      <c r="HE18" s="55">
        <f>ROUND((HE16/HE17-1)*100,1)</f>
        <v>1.7</v>
      </c>
      <c r="HF18" s="68"/>
      <c r="HG18" s="52">
        <f>ROUND((HG16/HG17-1)*100,1)</f>
        <v>-4.1</v>
      </c>
      <c r="HH18" s="56"/>
      <c r="HI18" s="52"/>
      <c r="HJ18" s="54"/>
      <c r="HK18" s="52"/>
      <c r="HL18" s="54"/>
      <c r="HM18" s="55">
        <f>ROUND((HM16/HM17-1)*100,1)</f>
        <v>-4.1</v>
      </c>
    </row>
    <row r="19" spans="2:221" ht="30" customHeight="1">
      <c r="B19" s="76"/>
      <c r="C19" s="269" t="s">
        <v>109</v>
      </c>
      <c r="D19" s="266" t="s">
        <v>39</v>
      </c>
      <c r="E19" s="26" t="s">
        <v>99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29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7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47">
        <v>496</v>
      </c>
      <c r="BN19" s="58"/>
      <c r="BO19" s="247">
        <v>516</v>
      </c>
      <c r="BP19" s="58"/>
      <c r="BQ19" s="47">
        <f>(BK19+BM19+BO19)</f>
        <v>1505</v>
      </c>
      <c r="BR19" s="62"/>
      <c r="BS19" s="247">
        <v>481</v>
      </c>
      <c r="BT19" s="242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42"/>
      <c r="CC19" s="236">
        <v>437</v>
      </c>
      <c r="CD19" s="242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42"/>
      <c r="CK19" s="38">
        <v>450</v>
      </c>
      <c r="CL19" s="242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42"/>
      <c r="DA19" s="63">
        <v>426</v>
      </c>
      <c r="DB19" s="242"/>
      <c r="DC19" s="237">
        <v>484</v>
      </c>
      <c r="DD19" s="58"/>
      <c r="DE19" s="47">
        <f>(CY19+DA19+DC19)</f>
        <v>1394</v>
      </c>
      <c r="DF19" s="62"/>
      <c r="DG19" s="237">
        <v>410</v>
      </c>
      <c r="DH19" s="242"/>
      <c r="DI19" s="237">
        <v>382</v>
      </c>
      <c r="DJ19" s="242"/>
      <c r="DK19" s="237">
        <v>276</v>
      </c>
      <c r="DL19" s="58"/>
      <c r="DM19" s="47">
        <f>(DG19+DI19+DK19)</f>
        <v>1068</v>
      </c>
      <c r="DN19" s="62"/>
      <c r="DO19" s="237">
        <v>252</v>
      </c>
      <c r="DP19" s="242"/>
      <c r="DQ19" s="72">
        <v>286</v>
      </c>
      <c r="DR19" s="242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42"/>
      <c r="EG19" s="40">
        <v>342</v>
      </c>
      <c r="EH19" s="242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42"/>
      <c r="FM19" s="64">
        <v>260</v>
      </c>
      <c r="FN19" s="242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42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42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42"/>
      <c r="GS19" s="41">
        <v>283</v>
      </c>
      <c r="GT19" s="242"/>
      <c r="GU19" s="41">
        <v>328</v>
      </c>
      <c r="GV19" s="58"/>
      <c r="GW19" s="47">
        <f>(GQ19+GS19+GU19)</f>
        <v>878</v>
      </c>
      <c r="GX19" s="62"/>
      <c r="GY19" s="231">
        <v>340</v>
      </c>
      <c r="GZ19" s="242"/>
      <c r="HA19" s="231">
        <v>360</v>
      </c>
      <c r="HB19" s="242"/>
      <c r="HC19" s="231">
        <v>340</v>
      </c>
      <c r="HD19" s="58"/>
      <c r="HE19" s="47">
        <f>(GY19+HA19+HC19)</f>
        <v>1040</v>
      </c>
      <c r="HF19" s="62"/>
      <c r="HG19" s="231">
        <v>280</v>
      </c>
      <c r="HH19" s="243"/>
      <c r="HI19" s="231"/>
      <c r="HJ19" s="242"/>
      <c r="HK19" s="231"/>
      <c r="HL19" s="58"/>
      <c r="HM19" s="47">
        <f>(HG19+HI19+HK19)</f>
        <v>280</v>
      </c>
    </row>
    <row r="20" spans="2:221" ht="30" customHeight="1">
      <c r="B20" s="76"/>
      <c r="C20" s="270"/>
      <c r="D20" s="267"/>
      <c r="E20" s="42" t="s">
        <v>35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32"/>
      <c r="BU20" s="44">
        <v>478</v>
      </c>
      <c r="BV20" s="46"/>
      <c r="BW20" s="244">
        <v>500</v>
      </c>
      <c r="BX20" s="46"/>
      <c r="BY20" s="47">
        <f>(BS20+BU20+BW20)</f>
        <v>1485</v>
      </c>
      <c r="BZ20" s="43"/>
      <c r="CA20" s="45">
        <v>513</v>
      </c>
      <c r="CB20" s="232"/>
      <c r="CC20" s="45">
        <v>491</v>
      </c>
      <c r="CD20" s="232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32"/>
      <c r="CK20" s="73">
        <v>465</v>
      </c>
      <c r="CL20" s="232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32"/>
      <c r="DA20" s="45">
        <v>444</v>
      </c>
      <c r="DB20" s="232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32"/>
      <c r="DI20" s="45">
        <v>437</v>
      </c>
      <c r="DJ20" s="232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32"/>
      <c r="DQ20" s="45">
        <v>450</v>
      </c>
      <c r="DR20" s="232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32"/>
      <c r="EG20" s="44">
        <v>426</v>
      </c>
      <c r="EH20" s="232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32"/>
      <c r="FM20" s="44">
        <v>342</v>
      </c>
      <c r="FN20" s="232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32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32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32"/>
      <c r="GS20" s="75">
        <v>260</v>
      </c>
      <c r="GT20" s="232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32"/>
      <c r="HA20" s="44">
        <v>333</v>
      </c>
      <c r="HB20" s="232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33"/>
      <c r="HI20" s="44"/>
      <c r="HJ20" s="232"/>
      <c r="HK20" s="44"/>
      <c r="HL20" s="46"/>
      <c r="HM20" s="47">
        <f>(HG20+HI20+HK20)</f>
        <v>333</v>
      </c>
    </row>
    <row r="21" spans="2:221" ht="30" customHeight="1" thickBot="1">
      <c r="B21" s="76"/>
      <c r="C21" s="271"/>
      <c r="D21" s="268"/>
      <c r="E21" s="50" t="s">
        <v>36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21</v>
      </c>
      <c r="GZ21" s="54"/>
      <c r="HA21" s="52">
        <f>ROUND((HA19/HA20-1)*100,1)</f>
        <v>8.1</v>
      </c>
      <c r="HB21" s="54"/>
      <c r="HC21" s="52">
        <f>ROUND((HC19/HC20-1)*100,1)</f>
        <v>-3.7</v>
      </c>
      <c r="HD21" s="54"/>
      <c r="HE21" s="55">
        <f>ROUND((HE19/HE20-1)*100,1)</f>
        <v>7.5</v>
      </c>
      <c r="HF21" s="68"/>
      <c r="HG21" s="52">
        <f>ROUND((HG19/HG20-1)*100,1)</f>
        <v>-15.9</v>
      </c>
      <c r="HH21" s="56"/>
      <c r="HI21" s="52"/>
      <c r="HJ21" s="54"/>
      <c r="HK21" s="52"/>
      <c r="HL21" s="54"/>
      <c r="HM21" s="55">
        <f>ROUND((HM19/HM20-1)*100,1)</f>
        <v>-15.9</v>
      </c>
    </row>
    <row r="22" spans="2:221" ht="30" customHeight="1">
      <c r="B22" s="76"/>
      <c r="C22" s="269" t="s">
        <v>110</v>
      </c>
      <c r="D22" s="266" t="s">
        <v>40</v>
      </c>
      <c r="E22" s="26" t="s">
        <v>99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29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79">
        <v>986.221</v>
      </c>
      <c r="BH22" s="58"/>
      <c r="BI22" s="47">
        <f>(BC22+BE22+BG22)</f>
        <v>2718.638</v>
      </c>
      <c r="BJ22" s="62"/>
      <c r="BK22" s="80">
        <v>924.179</v>
      </c>
      <c r="BL22" s="58"/>
      <c r="BM22" s="247">
        <v>959.151</v>
      </c>
      <c r="BN22" s="58"/>
      <c r="BO22" s="247">
        <v>976.729</v>
      </c>
      <c r="BP22" s="58"/>
      <c r="BQ22" s="47">
        <f>(BK22+BM22+BO22)</f>
        <v>2860.059</v>
      </c>
      <c r="BR22" s="62"/>
      <c r="BS22" s="247">
        <v>940.389</v>
      </c>
      <c r="BT22" s="242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42"/>
      <c r="CC22" s="236">
        <v>869.358</v>
      </c>
      <c r="CD22" s="242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42"/>
      <c r="CK22" s="38">
        <v>796.028</v>
      </c>
      <c r="CL22" s="242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42"/>
      <c r="DA22" s="63">
        <v>732.08</v>
      </c>
      <c r="DB22" s="242"/>
      <c r="DC22" s="237">
        <v>749.608</v>
      </c>
      <c r="DD22" s="58"/>
      <c r="DE22" s="47">
        <f>(CY22+DA22+DC22)</f>
        <v>2366.6409999999996</v>
      </c>
      <c r="DF22" s="62"/>
      <c r="DG22" s="237">
        <v>713.897</v>
      </c>
      <c r="DH22" s="242"/>
      <c r="DI22" s="237">
        <v>620.769</v>
      </c>
      <c r="DJ22" s="242"/>
      <c r="DK22" s="237">
        <v>567.018</v>
      </c>
      <c r="DL22" s="58"/>
      <c r="DM22" s="47">
        <f>(DG22+DI22+DK22)</f>
        <v>1901.6840000000002</v>
      </c>
      <c r="DN22" s="62"/>
      <c r="DO22" s="237">
        <v>577.348</v>
      </c>
      <c r="DP22" s="242"/>
      <c r="DQ22" s="72">
        <v>598</v>
      </c>
      <c r="DR22" s="242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42"/>
      <c r="EG22" s="40">
        <v>637.94</v>
      </c>
      <c r="EH22" s="242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42"/>
      <c r="FM22" s="64">
        <v>566.149</v>
      </c>
      <c r="FN22" s="242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42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42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42"/>
      <c r="GS22" s="41">
        <v>627.985</v>
      </c>
      <c r="GT22" s="242"/>
      <c r="GU22" s="41">
        <v>656.875</v>
      </c>
      <c r="GV22" s="58"/>
      <c r="GW22" s="47">
        <f>(GQ22+GS22+GU22)</f>
        <v>1923.752</v>
      </c>
      <c r="GX22" s="62"/>
      <c r="GY22" s="231">
        <v>710</v>
      </c>
      <c r="GZ22" s="242"/>
      <c r="HA22" s="231">
        <v>700</v>
      </c>
      <c r="HB22" s="242"/>
      <c r="HC22" s="231">
        <v>630</v>
      </c>
      <c r="HD22" s="58"/>
      <c r="HE22" s="47">
        <f>(GY22+HA22+HC22)</f>
        <v>2040</v>
      </c>
      <c r="HF22" s="62"/>
      <c r="HG22" s="231">
        <v>590</v>
      </c>
      <c r="HH22" s="243"/>
      <c r="HI22" s="231"/>
      <c r="HJ22" s="242"/>
      <c r="HK22" s="231"/>
      <c r="HL22" s="58"/>
      <c r="HM22" s="47">
        <f>(HG22+HI22+HK22)</f>
        <v>590</v>
      </c>
    </row>
    <row r="23" spans="2:221" ht="30" customHeight="1">
      <c r="B23" s="76"/>
      <c r="C23" s="270"/>
      <c r="D23" s="267"/>
      <c r="E23" s="42" t="s">
        <v>35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32"/>
      <c r="BU23" s="44">
        <v>888.542</v>
      </c>
      <c r="BV23" s="46"/>
      <c r="BW23" s="248">
        <v>928.38</v>
      </c>
      <c r="BX23" s="46"/>
      <c r="BY23" s="47">
        <f>(BS23+BU23+BW23)</f>
        <v>2720.52</v>
      </c>
      <c r="BZ23" s="43"/>
      <c r="CA23" s="45">
        <v>981.561</v>
      </c>
      <c r="CB23" s="232"/>
      <c r="CC23" s="45">
        <v>960.39</v>
      </c>
      <c r="CD23" s="232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32"/>
      <c r="CK23" s="44">
        <v>888.018</v>
      </c>
      <c r="CL23" s="232"/>
      <c r="CM23" s="81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32"/>
      <c r="DA23" s="45">
        <v>852.443</v>
      </c>
      <c r="DB23" s="232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32"/>
      <c r="DI23" s="45">
        <v>869.358</v>
      </c>
      <c r="DJ23" s="232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32"/>
      <c r="DQ23" s="45">
        <v>796.028</v>
      </c>
      <c r="DR23" s="232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32"/>
      <c r="EG23" s="44">
        <v>732.08</v>
      </c>
      <c r="EH23" s="232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32"/>
      <c r="FM23" s="44">
        <v>637.94</v>
      </c>
      <c r="FN23" s="232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32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32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32"/>
      <c r="GS23" s="75">
        <v>566.149</v>
      </c>
      <c r="GT23" s="232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32"/>
      <c r="HA23" s="44">
        <v>657.082</v>
      </c>
      <c r="HB23" s="232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33"/>
      <c r="HI23" s="44"/>
      <c r="HJ23" s="232"/>
      <c r="HK23" s="44"/>
      <c r="HL23" s="46"/>
      <c r="HM23" s="47">
        <f>(HG23+HI23+HK23)</f>
        <v>604.42</v>
      </c>
    </row>
    <row r="24" spans="2:221" ht="30" customHeight="1" thickBot="1">
      <c r="B24" s="78"/>
      <c r="C24" s="271"/>
      <c r="D24" s="268"/>
      <c r="E24" s="50" t="s">
        <v>36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9.8</v>
      </c>
      <c r="GZ24" s="54"/>
      <c r="HA24" s="52">
        <f>ROUND((HA22/HA23-1)*100,1)</f>
        <v>6.5</v>
      </c>
      <c r="HB24" s="54"/>
      <c r="HC24" s="52">
        <f>ROUND((HC22/HC23-1)*100,1)</f>
        <v>3.6</v>
      </c>
      <c r="HD24" s="54"/>
      <c r="HE24" s="55">
        <f>ROUND((HE22/HE23-1)*100,1)</f>
        <v>6.7</v>
      </c>
      <c r="HF24" s="68"/>
      <c r="HG24" s="52">
        <f>ROUND((HG22/HG23-1)*100,1)</f>
        <v>-2.4</v>
      </c>
      <c r="HH24" s="56"/>
      <c r="HI24" s="52"/>
      <c r="HJ24" s="54"/>
      <c r="HK24" s="52"/>
      <c r="HL24" s="54"/>
      <c r="HM24" s="55">
        <f>ROUND((HM22/HM23-1)*100,1)</f>
        <v>-2.4</v>
      </c>
    </row>
    <row r="25" spans="2:221" ht="30" customHeight="1">
      <c r="B25" s="260" t="s">
        <v>111</v>
      </c>
      <c r="C25" s="261"/>
      <c r="D25" s="266" t="s">
        <v>41</v>
      </c>
      <c r="E25" s="26" t="s">
        <v>99</v>
      </c>
      <c r="F25" s="27"/>
      <c r="G25" s="28">
        <v>142.019</v>
      </c>
      <c r="H25" s="82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2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2"/>
      <c r="Y25" s="30">
        <v>214.17600000000002</v>
      </c>
      <c r="Z25" s="31"/>
      <c r="AA25" s="229">
        <v>396.46</v>
      </c>
      <c r="AB25" s="31"/>
      <c r="AC25" s="47">
        <f>(W25+Y25+AA25)</f>
        <v>753.4970000000001</v>
      </c>
      <c r="AD25" s="27"/>
      <c r="AE25" s="28">
        <v>141.182</v>
      </c>
      <c r="AF25" s="82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2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2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2"/>
      <c r="BE25" s="30">
        <v>225.994</v>
      </c>
      <c r="BF25" s="31"/>
      <c r="BG25" s="79">
        <v>331.871</v>
      </c>
      <c r="BH25" s="31"/>
      <c r="BI25" s="47">
        <f>(BC25+BE25+BG25)</f>
        <v>758.174</v>
      </c>
      <c r="BJ25" s="27"/>
      <c r="BK25" s="249">
        <f>148.924+8.794</f>
        <v>157.71800000000002</v>
      </c>
      <c r="BL25" s="82"/>
      <c r="BM25" s="247">
        <v>146.381</v>
      </c>
      <c r="BN25" s="31"/>
      <c r="BO25" s="247">
        <v>184.926</v>
      </c>
      <c r="BP25" s="31"/>
      <c r="BQ25" s="47">
        <f>(BK25+BM25+BO25)</f>
        <v>489.02500000000003</v>
      </c>
      <c r="BR25" s="27"/>
      <c r="BS25" s="247">
        <v>136.879</v>
      </c>
      <c r="BT25" s="82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2"/>
      <c r="CC25" s="37">
        <v>226.05</v>
      </c>
      <c r="CD25" s="82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2"/>
      <c r="CK25" s="250">
        <v>204.721</v>
      </c>
      <c r="CL25" s="82"/>
      <c r="CM25" s="250">
        <v>328.401</v>
      </c>
      <c r="CN25" s="31"/>
      <c r="CO25" s="47">
        <f>(CI25+CK25+CM25)</f>
        <v>662.8040000000001</v>
      </c>
      <c r="CP25" s="27"/>
      <c r="CQ25" s="251">
        <v>119.658</v>
      </c>
      <c r="CR25" s="29"/>
      <c r="CS25" s="252">
        <v>114.091</v>
      </c>
      <c r="CT25" s="31"/>
      <c r="CU25" s="252">
        <v>150.874</v>
      </c>
      <c r="CV25" s="31"/>
      <c r="CW25" s="47">
        <f>(CQ25+CS25+CU25)</f>
        <v>384.623</v>
      </c>
      <c r="CX25" s="27"/>
      <c r="CY25" s="252">
        <v>118.475</v>
      </c>
      <c r="CZ25" s="82"/>
      <c r="DA25" s="252">
        <v>123.245</v>
      </c>
      <c r="DB25" s="82"/>
      <c r="DC25" s="252">
        <v>194.705</v>
      </c>
      <c r="DD25" s="31"/>
      <c r="DE25" s="47">
        <f>(CY25+DA25+DC25)</f>
        <v>436.425</v>
      </c>
      <c r="DF25" s="27"/>
      <c r="DG25" s="252">
        <v>140.645</v>
      </c>
      <c r="DH25" s="82"/>
      <c r="DI25" s="252">
        <v>162.081</v>
      </c>
      <c r="DJ25" s="82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2"/>
      <c r="DQ25" s="40">
        <v>190.576</v>
      </c>
      <c r="DR25" s="82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2"/>
      <c r="EG25" s="40">
        <v>166.791</v>
      </c>
      <c r="EH25" s="82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2"/>
      <c r="FM25" s="64">
        <v>131.604</v>
      </c>
      <c r="FN25" s="82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2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2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2"/>
      <c r="GS25" s="41">
        <v>116.311</v>
      </c>
      <c r="GT25" s="82"/>
      <c r="GU25" s="230">
        <v>131.26</v>
      </c>
      <c r="GV25" s="31"/>
      <c r="GW25" s="47">
        <f>(GQ25+GS25+GU25)</f>
        <v>368.86</v>
      </c>
      <c r="GX25" s="27"/>
      <c r="GY25" s="231">
        <v>155</v>
      </c>
      <c r="GZ25" s="82"/>
      <c r="HA25" s="231">
        <v>190</v>
      </c>
      <c r="HB25" s="82"/>
      <c r="HC25" s="231">
        <v>225</v>
      </c>
      <c r="HD25" s="31"/>
      <c r="HE25" s="47">
        <f>(GY25+HA25+HC25)</f>
        <v>570</v>
      </c>
      <c r="HF25" s="27"/>
      <c r="HG25" s="231">
        <v>140</v>
      </c>
      <c r="HH25" s="29"/>
      <c r="HI25" s="231"/>
      <c r="HJ25" s="82"/>
      <c r="HK25" s="231"/>
      <c r="HL25" s="31"/>
      <c r="HM25" s="47">
        <f>(HG25+HI25+HK25)</f>
        <v>140</v>
      </c>
    </row>
    <row r="26" spans="2:221" ht="30" customHeight="1">
      <c r="B26" s="262"/>
      <c r="C26" s="263"/>
      <c r="D26" s="267"/>
      <c r="E26" s="42" t="s">
        <v>35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32"/>
      <c r="BU26" s="44">
        <v>175.005</v>
      </c>
      <c r="BV26" s="46"/>
      <c r="BW26" s="248">
        <v>208.194</v>
      </c>
      <c r="BX26" s="46"/>
      <c r="BY26" s="47">
        <f>(BS26+BU26+BW26)</f>
        <v>511.73699999999997</v>
      </c>
      <c r="BZ26" s="43"/>
      <c r="CA26" s="45">
        <v>197.621</v>
      </c>
      <c r="CB26" s="232"/>
      <c r="CC26" s="45">
        <v>228.451</v>
      </c>
      <c r="CD26" s="232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32"/>
      <c r="CK26" s="45">
        <v>225.994</v>
      </c>
      <c r="CL26" s="232"/>
      <c r="CM26" s="81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32"/>
      <c r="DA26" s="45">
        <v>159.129</v>
      </c>
      <c r="DB26" s="232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32"/>
      <c r="DI26" s="45">
        <v>226.05</v>
      </c>
      <c r="DJ26" s="232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32"/>
      <c r="DQ26" s="45">
        <v>204.721</v>
      </c>
      <c r="DR26" s="232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32"/>
      <c r="EG26" s="44">
        <v>123.245</v>
      </c>
      <c r="EH26" s="232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32"/>
      <c r="FM26" s="44">
        <v>166.791</v>
      </c>
      <c r="FN26" s="232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32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32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32"/>
      <c r="GS26" s="75">
        <v>131.604</v>
      </c>
      <c r="GT26" s="232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32"/>
      <c r="HA26" s="44">
        <v>183.55</v>
      </c>
      <c r="HB26" s="232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33"/>
      <c r="HI26" s="44"/>
      <c r="HJ26" s="232"/>
      <c r="HK26" s="44"/>
      <c r="HL26" s="66"/>
      <c r="HM26" s="47">
        <f>(HG26+HI26+HK26)</f>
        <v>102.854</v>
      </c>
    </row>
    <row r="27" spans="2:221" ht="30" customHeight="1" thickBot="1">
      <c r="B27" s="264"/>
      <c r="C27" s="265"/>
      <c r="D27" s="268"/>
      <c r="E27" s="50" t="s">
        <v>36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-5.5</v>
      </c>
      <c r="GZ27" s="69"/>
      <c r="HA27" s="52">
        <f>ROUND((HA25/HA26-1)*100,1)</f>
        <v>3.5</v>
      </c>
      <c r="HB27" s="69"/>
      <c r="HC27" s="52">
        <f>ROUND((HC25/HC26-1)*100,1)</f>
        <v>23.1</v>
      </c>
      <c r="HD27" s="54"/>
      <c r="HE27" s="55">
        <f>ROUND((HE25/HE26-1)*100,1)</f>
        <v>7.5</v>
      </c>
      <c r="HF27" s="240"/>
      <c r="HG27" s="52">
        <f>ROUND((HG25/HG26-1)*100,1)</f>
        <v>36.1</v>
      </c>
      <c r="HH27" s="253"/>
      <c r="HI27" s="52"/>
      <c r="HJ27" s="69"/>
      <c r="HK27" s="52"/>
      <c r="HL27" s="54"/>
      <c r="HM27" s="55">
        <f>ROUND((HM25/HM26-1)*100,1)</f>
        <v>36.1</v>
      </c>
    </row>
    <row r="28" spans="2:207" ht="24.75" customHeight="1">
      <c r="B28" s="83" t="s">
        <v>42</v>
      </c>
      <c r="C28" s="84" t="s">
        <v>112</v>
      </c>
      <c r="D28" s="8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</row>
    <row r="29" spans="2:207" ht="24.75" customHeight="1">
      <c r="B29" s="8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</row>
    <row r="30" spans="2:9" ht="24.75" customHeight="1">
      <c r="B30" s="85" t="s">
        <v>45</v>
      </c>
      <c r="C30" s="3" t="s">
        <v>113</v>
      </c>
      <c r="D30" s="3"/>
      <c r="E30" s="3"/>
      <c r="H30" s="4"/>
      <c r="I30" s="4"/>
    </row>
    <row r="31" spans="2:9" ht="24.75" customHeight="1">
      <c r="B31" s="85" t="s">
        <v>114</v>
      </c>
      <c r="C31" s="3" t="s">
        <v>46</v>
      </c>
      <c r="D31" s="3"/>
      <c r="E31" s="3"/>
      <c r="H31" s="4"/>
      <c r="I31" s="4"/>
    </row>
    <row r="32" spans="2:5" ht="25.5" customHeight="1">
      <c r="B32" s="8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9">
    <mergeCell ref="B3:C6"/>
    <mergeCell ref="D3:D6"/>
    <mergeCell ref="E3:E6"/>
    <mergeCell ref="F3:AC3"/>
    <mergeCell ref="AD3:BI3"/>
    <mergeCell ref="BJ3:CO3"/>
    <mergeCell ref="CP3:DU3"/>
    <mergeCell ref="DV3:FA3"/>
    <mergeCell ref="FB3:GG3"/>
    <mergeCell ref="GH3:HM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625" defaultRowHeight="13.5"/>
  <cols>
    <col min="1" max="1" width="4.875" style="87" customWidth="1"/>
    <col min="2" max="2" width="3.625" style="87" customWidth="1"/>
    <col min="3" max="3" width="22.875" style="87" customWidth="1"/>
    <col min="4" max="4" width="2.625" style="87" customWidth="1"/>
    <col min="5" max="5" width="8.50390625" style="87" customWidth="1"/>
    <col min="6" max="6" width="2.625" style="87" customWidth="1"/>
    <col min="7" max="7" width="7.625" style="87" customWidth="1"/>
    <col min="8" max="8" width="2.625" style="87" customWidth="1"/>
    <col min="9" max="9" width="8.50390625" style="87" customWidth="1"/>
    <col min="10" max="10" width="2.625" style="87" customWidth="1"/>
    <col min="11" max="11" width="7.625" style="87" customWidth="1"/>
    <col min="12" max="12" width="2.625" style="87" customWidth="1"/>
    <col min="13" max="13" width="8.625" style="87" customWidth="1"/>
    <col min="14" max="14" width="2.625" style="87" customWidth="1"/>
    <col min="15" max="15" width="7.625" style="87" customWidth="1"/>
    <col min="16" max="16" width="2.625" style="87" customWidth="1"/>
    <col min="17" max="17" width="8.625" style="87" customWidth="1"/>
    <col min="18" max="18" width="2.625" style="87" customWidth="1"/>
    <col min="19" max="19" width="7.625" style="87" customWidth="1"/>
    <col min="20" max="20" width="2.625" style="87" customWidth="1"/>
    <col min="21" max="21" width="8.625" style="87" customWidth="1"/>
    <col min="22" max="22" width="2.625" style="87" customWidth="1"/>
    <col min="23" max="23" width="7.625" style="87" customWidth="1"/>
    <col min="24" max="24" width="2.625" style="87" customWidth="1"/>
    <col min="25" max="25" width="8.625" style="87" customWidth="1"/>
    <col min="26" max="26" width="2.625" style="87" customWidth="1"/>
    <col min="27" max="27" width="7.625" style="87" customWidth="1"/>
    <col min="28" max="28" width="2.625" style="87" customWidth="1"/>
    <col min="29" max="29" width="8.625" style="87" customWidth="1"/>
    <col min="30" max="30" width="2.625" style="87" customWidth="1"/>
    <col min="31" max="31" width="7.625" style="87" customWidth="1"/>
    <col min="32" max="32" width="7.50390625" style="91" customWidth="1"/>
    <col min="33" max="33" width="7.50390625" style="87" customWidth="1"/>
    <col min="34" max="34" width="8.50390625" style="91" customWidth="1"/>
    <col min="35" max="16384" width="10.625" style="87" customWidth="1"/>
  </cols>
  <sheetData>
    <row r="1" spans="2:32" ht="18" customHeight="1" thickBot="1">
      <c r="B1" s="295" t="s">
        <v>47</v>
      </c>
      <c r="C1" s="296"/>
      <c r="D1" s="296"/>
      <c r="E1" s="296"/>
      <c r="F1" s="296"/>
      <c r="G1" s="296"/>
      <c r="H1" s="296"/>
      <c r="I1" s="296"/>
      <c r="J1" s="296"/>
      <c r="K1" s="296"/>
      <c r="Z1" s="88"/>
      <c r="AA1" s="89"/>
      <c r="AB1" s="89"/>
      <c r="AC1" s="297" t="s">
        <v>48</v>
      </c>
      <c r="AD1" s="298"/>
      <c r="AE1" s="299"/>
      <c r="AF1" s="90"/>
    </row>
    <row r="2" spans="2:32" ht="15" customHeight="1">
      <c r="B2" s="296"/>
      <c r="C2" s="296"/>
      <c r="D2" s="296"/>
      <c r="E2" s="296"/>
      <c r="F2" s="296"/>
      <c r="G2" s="296"/>
      <c r="H2" s="296"/>
      <c r="I2" s="296"/>
      <c r="J2" s="296"/>
      <c r="K2" s="296"/>
      <c r="M2" s="92"/>
      <c r="O2" s="93"/>
      <c r="Z2" s="88"/>
      <c r="AA2" s="89"/>
      <c r="AB2" s="89"/>
      <c r="AC2" s="89"/>
      <c r="AD2" s="89"/>
      <c r="AE2" s="94" t="s">
        <v>5</v>
      </c>
      <c r="AF2" s="90"/>
    </row>
    <row r="3" spans="26:32" ht="15" customHeight="1" thickBot="1">
      <c r="Z3" s="88"/>
      <c r="AA3" s="89"/>
      <c r="AB3" s="89"/>
      <c r="AC3" s="89"/>
      <c r="AD3" s="89"/>
      <c r="AE3" s="95" t="s">
        <v>49</v>
      </c>
      <c r="AF3" s="90"/>
    </row>
    <row r="4" spans="2:31" ht="16.5" customHeight="1">
      <c r="B4" s="300"/>
      <c r="C4" s="301"/>
      <c r="D4" s="96" t="s">
        <v>0</v>
      </c>
      <c r="E4" s="96"/>
      <c r="F4" s="96"/>
      <c r="G4" s="96"/>
      <c r="H4" s="97" t="s">
        <v>50</v>
      </c>
      <c r="I4" s="97"/>
      <c r="J4" s="96"/>
      <c r="K4" s="96"/>
      <c r="L4" s="98" t="s">
        <v>1</v>
      </c>
      <c r="M4" s="96"/>
      <c r="N4" s="96"/>
      <c r="O4" s="96"/>
      <c r="P4" s="98" t="s">
        <v>2</v>
      </c>
      <c r="Q4" s="96"/>
      <c r="R4" s="96"/>
      <c r="S4" s="96"/>
      <c r="T4" s="96"/>
      <c r="U4" s="99"/>
      <c r="V4" s="99"/>
      <c r="W4" s="99"/>
      <c r="X4" s="99"/>
      <c r="Y4" s="99"/>
      <c r="Z4" s="99"/>
      <c r="AA4" s="99"/>
      <c r="AB4" s="98" t="s">
        <v>51</v>
      </c>
      <c r="AC4" s="96"/>
      <c r="AD4" s="96"/>
      <c r="AE4" s="100"/>
    </row>
    <row r="5" spans="2:31" ht="16.5" customHeight="1">
      <c r="B5" s="302"/>
      <c r="C5" s="303"/>
      <c r="D5" s="101" t="s">
        <v>52</v>
      </c>
      <c r="E5" s="101"/>
      <c r="F5" s="102"/>
      <c r="G5" s="102"/>
      <c r="H5" s="103" t="s">
        <v>53</v>
      </c>
      <c r="I5" s="103"/>
      <c r="J5" s="102"/>
      <c r="K5" s="102"/>
      <c r="L5" s="104" t="s">
        <v>54</v>
      </c>
      <c r="M5" s="101"/>
      <c r="N5" s="102"/>
      <c r="O5" s="102"/>
      <c r="P5" s="104" t="s">
        <v>55</v>
      </c>
      <c r="Q5" s="101"/>
      <c r="R5" s="102"/>
      <c r="S5" s="102"/>
      <c r="T5" s="105" t="s">
        <v>3</v>
      </c>
      <c r="U5" s="106"/>
      <c r="V5" s="106"/>
      <c r="W5" s="106"/>
      <c r="X5" s="107" t="s">
        <v>4</v>
      </c>
      <c r="Y5" s="108"/>
      <c r="Z5" s="108"/>
      <c r="AA5" s="108"/>
      <c r="AB5" s="104" t="s">
        <v>56</v>
      </c>
      <c r="AC5" s="101"/>
      <c r="AD5" s="102"/>
      <c r="AE5" s="109"/>
    </row>
    <row r="6" spans="2:31" ht="16.5" customHeight="1">
      <c r="B6" s="302"/>
      <c r="C6" s="303"/>
      <c r="D6" s="110"/>
      <c r="E6" s="111"/>
      <c r="F6" s="111"/>
      <c r="G6" s="111"/>
      <c r="H6" s="112"/>
      <c r="I6" s="111"/>
      <c r="J6" s="111"/>
      <c r="K6" s="111"/>
      <c r="L6" s="112"/>
      <c r="M6" s="111"/>
      <c r="N6" s="111"/>
      <c r="O6" s="111"/>
      <c r="P6" s="112"/>
      <c r="Q6" s="111"/>
      <c r="R6" s="111"/>
      <c r="S6" s="111"/>
      <c r="T6" s="104" t="s">
        <v>55</v>
      </c>
      <c r="U6" s="101"/>
      <c r="V6" s="102"/>
      <c r="W6" s="102"/>
      <c r="X6" s="104" t="s">
        <v>57</v>
      </c>
      <c r="Y6" s="101"/>
      <c r="Z6" s="102"/>
      <c r="AA6" s="102"/>
      <c r="AB6" s="112"/>
      <c r="AC6" s="111"/>
      <c r="AD6" s="111"/>
      <c r="AE6" s="113"/>
    </row>
    <row r="7" spans="2:34" ht="16.5" customHeight="1" thickBot="1">
      <c r="B7" s="304"/>
      <c r="C7" s="305"/>
      <c r="D7" s="114" t="s">
        <v>58</v>
      </c>
      <c r="E7" s="114"/>
      <c r="F7" s="115" t="s">
        <v>59</v>
      </c>
      <c r="G7" s="116"/>
      <c r="H7" s="117" t="s">
        <v>60</v>
      </c>
      <c r="I7" s="118"/>
      <c r="J7" s="115" t="s">
        <v>59</v>
      </c>
      <c r="K7" s="119"/>
      <c r="L7" s="117" t="s">
        <v>60</v>
      </c>
      <c r="M7" s="114"/>
      <c r="N7" s="115" t="s">
        <v>59</v>
      </c>
      <c r="O7" s="119"/>
      <c r="P7" s="117" t="s">
        <v>58</v>
      </c>
      <c r="Q7" s="114"/>
      <c r="R7" s="115" t="s">
        <v>59</v>
      </c>
      <c r="S7" s="119"/>
      <c r="T7" s="117" t="s">
        <v>58</v>
      </c>
      <c r="U7" s="114"/>
      <c r="V7" s="115" t="s">
        <v>59</v>
      </c>
      <c r="W7" s="119"/>
      <c r="X7" s="117" t="s">
        <v>58</v>
      </c>
      <c r="Y7" s="114"/>
      <c r="Z7" s="115" t="s">
        <v>59</v>
      </c>
      <c r="AA7" s="119"/>
      <c r="AB7" s="117" t="s">
        <v>58</v>
      </c>
      <c r="AC7" s="114"/>
      <c r="AD7" s="115" t="s">
        <v>59</v>
      </c>
      <c r="AE7" s="120"/>
      <c r="AF7" s="121"/>
      <c r="AG7" s="86"/>
      <c r="AH7" s="122"/>
    </row>
    <row r="8" spans="2:34" ht="15" customHeight="1">
      <c r="B8" s="293"/>
      <c r="C8" s="124" t="s">
        <v>115</v>
      </c>
      <c r="D8" s="125"/>
      <c r="E8" s="126">
        <v>76573.091</v>
      </c>
      <c r="F8" s="127"/>
      <c r="G8" s="128">
        <v>-7.091157961442185</v>
      </c>
      <c r="H8" s="125"/>
      <c r="I8" s="126">
        <v>167291.637</v>
      </c>
      <c r="J8" s="127"/>
      <c r="K8" s="128">
        <v>-7.192330399083014</v>
      </c>
      <c r="L8" s="125"/>
      <c r="M8" s="126">
        <v>21103</v>
      </c>
      <c r="N8" s="127"/>
      <c r="O8" s="128">
        <v>-13.49456855913097</v>
      </c>
      <c r="P8" s="125"/>
      <c r="Q8" s="126">
        <v>28642</v>
      </c>
      <c r="R8" s="127"/>
      <c r="S8" s="128">
        <v>-6.578818617697902</v>
      </c>
      <c r="T8" s="125"/>
      <c r="U8" s="126">
        <v>7303</v>
      </c>
      <c r="V8" s="127"/>
      <c r="W8" s="128">
        <v>-9.99507024895243</v>
      </c>
      <c r="X8" s="125"/>
      <c r="Y8" s="126">
        <v>11373.438</v>
      </c>
      <c r="Z8" s="127"/>
      <c r="AA8" s="129">
        <v>-3.8936893718270804</v>
      </c>
      <c r="AB8" s="125"/>
      <c r="AC8" s="126">
        <v>4117</v>
      </c>
      <c r="AD8" s="127"/>
      <c r="AE8" s="130">
        <v>-3.4927332395686794</v>
      </c>
      <c r="AF8" s="131"/>
      <c r="AG8" s="91"/>
      <c r="AH8" s="132"/>
    </row>
    <row r="9" spans="2:34" ht="15" customHeight="1">
      <c r="B9" s="293"/>
      <c r="C9" s="124" t="s">
        <v>61</v>
      </c>
      <c r="D9" s="125"/>
      <c r="E9" s="126">
        <v>70719.246</v>
      </c>
      <c r="F9" s="127"/>
      <c r="G9" s="128">
        <v>-7.6447808538903095</v>
      </c>
      <c r="H9" s="125"/>
      <c r="I9" s="126">
        <v>153307.779</v>
      </c>
      <c r="J9" s="127"/>
      <c r="K9" s="128">
        <v>-8.3589701498348</v>
      </c>
      <c r="L9" s="125"/>
      <c r="M9" s="126">
        <v>18924</v>
      </c>
      <c r="N9" s="127"/>
      <c r="O9" s="128">
        <v>-10.325546130881868</v>
      </c>
      <c r="P9" s="125"/>
      <c r="Q9" s="126">
        <v>25714.969</v>
      </c>
      <c r="R9" s="127"/>
      <c r="S9" s="128">
        <v>-10.21936666433908</v>
      </c>
      <c r="T9" s="125"/>
      <c r="U9" s="126">
        <v>6399.13</v>
      </c>
      <c r="V9" s="127"/>
      <c r="W9" s="128">
        <v>-12.376694509105846</v>
      </c>
      <c r="X9" s="133"/>
      <c r="Y9" s="126">
        <v>10555.164</v>
      </c>
      <c r="Z9" s="127"/>
      <c r="AA9" s="129">
        <v>-7.194605536162413</v>
      </c>
      <c r="AB9" s="125"/>
      <c r="AC9" s="126">
        <v>3777</v>
      </c>
      <c r="AD9" s="127"/>
      <c r="AE9" s="130">
        <v>-8.258440612096186</v>
      </c>
      <c r="AF9" s="131"/>
      <c r="AG9" s="91"/>
      <c r="AH9" s="132"/>
    </row>
    <row r="10" spans="2:33" ht="15" customHeight="1">
      <c r="B10" s="293"/>
      <c r="C10" s="124" t="s">
        <v>62</v>
      </c>
      <c r="D10" s="125"/>
      <c r="E10" s="126">
        <v>71514.632</v>
      </c>
      <c r="F10" s="127"/>
      <c r="G10" s="128">
        <v>1.1247093895769167</v>
      </c>
      <c r="H10" s="133"/>
      <c r="I10" s="126">
        <v>151166.561</v>
      </c>
      <c r="J10" s="127"/>
      <c r="K10" s="128">
        <v>-1.3966792904879455</v>
      </c>
      <c r="L10" s="133"/>
      <c r="M10" s="126">
        <v>18396</v>
      </c>
      <c r="N10" s="127"/>
      <c r="O10" s="128">
        <v>-2.7901077996195345</v>
      </c>
      <c r="P10" s="133"/>
      <c r="Q10" s="126">
        <v>26863.158</v>
      </c>
      <c r="R10" s="127"/>
      <c r="S10" s="128">
        <v>4.46506079785669</v>
      </c>
      <c r="T10" s="133"/>
      <c r="U10" s="126">
        <v>6703.936</v>
      </c>
      <c r="V10" s="127"/>
      <c r="W10" s="128">
        <v>4.7632412531078305</v>
      </c>
      <c r="X10" s="133"/>
      <c r="Y10" s="126">
        <v>10724.498000000001</v>
      </c>
      <c r="Z10" s="127"/>
      <c r="AA10" s="128">
        <v>1.604276352314371</v>
      </c>
      <c r="AB10" s="133"/>
      <c r="AC10" s="126">
        <v>3823.4310000000005</v>
      </c>
      <c r="AD10" s="127"/>
      <c r="AE10" s="130">
        <v>1.2293089753772968</v>
      </c>
      <c r="AF10" s="134"/>
      <c r="AG10" s="91"/>
    </row>
    <row r="11" spans="2:33" ht="15" customHeight="1">
      <c r="B11" s="293"/>
      <c r="C11" s="124" t="s">
        <v>63</v>
      </c>
      <c r="D11" s="133"/>
      <c r="E11" s="126">
        <v>71435.292</v>
      </c>
      <c r="F11" s="127"/>
      <c r="G11" s="128">
        <v>-0.11094233135394704</v>
      </c>
      <c r="H11" s="133"/>
      <c r="I11" s="126">
        <v>149482.84400000004</v>
      </c>
      <c r="J11" s="127"/>
      <c r="K11" s="128">
        <v>-1.1138157730531062</v>
      </c>
      <c r="L11" s="133"/>
      <c r="M11" s="126">
        <v>17282</v>
      </c>
      <c r="N11" s="127"/>
      <c r="O11" s="128">
        <v>-6.0556642748423535</v>
      </c>
      <c r="P11" s="133"/>
      <c r="Q11" s="126">
        <v>28024</v>
      </c>
      <c r="R11" s="127"/>
      <c r="S11" s="128">
        <v>4.321316205637471</v>
      </c>
      <c r="T11" s="133"/>
      <c r="U11" s="126">
        <v>6896</v>
      </c>
      <c r="V11" s="127"/>
      <c r="W11" s="128">
        <v>2.864943818079424</v>
      </c>
      <c r="X11" s="133"/>
      <c r="Y11" s="126">
        <v>11001.211</v>
      </c>
      <c r="Z11" s="127"/>
      <c r="AA11" s="128">
        <v>2.5801953620579576</v>
      </c>
      <c r="AB11" s="133"/>
      <c r="AC11" s="126">
        <v>3803.734</v>
      </c>
      <c r="AD11" s="127"/>
      <c r="AE11" s="130">
        <v>-0.5151655672614663</v>
      </c>
      <c r="AF11" s="134"/>
      <c r="AG11" s="91"/>
    </row>
    <row r="12" spans="2:33" ht="15" customHeight="1">
      <c r="B12" s="293"/>
      <c r="C12" s="124" t="s">
        <v>64</v>
      </c>
      <c r="D12" s="133"/>
      <c r="E12" s="126">
        <v>67811.07800000001</v>
      </c>
      <c r="F12" s="127"/>
      <c r="G12" s="128">
        <v>-5.1</v>
      </c>
      <c r="H12" s="133"/>
      <c r="I12" s="126">
        <v>139588.307</v>
      </c>
      <c r="J12" s="133"/>
      <c r="K12" s="128">
        <v>-6.6</v>
      </c>
      <c r="L12" s="133"/>
      <c r="M12" s="135">
        <v>15196</v>
      </c>
      <c r="N12" s="127"/>
      <c r="O12" s="128">
        <v>-12.1</v>
      </c>
      <c r="P12" s="133"/>
      <c r="Q12" s="136">
        <v>26003</v>
      </c>
      <c r="R12" s="127"/>
      <c r="S12" s="128">
        <v>-7.2</v>
      </c>
      <c r="T12" s="133"/>
      <c r="U12" s="136">
        <v>6010</v>
      </c>
      <c r="V12" s="127"/>
      <c r="W12" s="128">
        <v>-12.8</v>
      </c>
      <c r="X12" s="133"/>
      <c r="Y12" s="135">
        <v>10694.776</v>
      </c>
      <c r="Z12" s="127"/>
      <c r="AA12" s="128">
        <v>-2.8</v>
      </c>
      <c r="AB12" s="133"/>
      <c r="AC12" s="126">
        <v>3580.0509999999995</v>
      </c>
      <c r="AD12" s="127"/>
      <c r="AE12" s="130">
        <v>-5.9</v>
      </c>
      <c r="AF12" s="134"/>
      <c r="AG12" s="91"/>
    </row>
    <row r="13" spans="2:33" ht="15" customHeight="1">
      <c r="B13" s="293"/>
      <c r="C13" s="124" t="s">
        <v>65</v>
      </c>
      <c r="D13" s="133"/>
      <c r="E13" s="126">
        <v>63514.081</v>
      </c>
      <c r="F13" s="127"/>
      <c r="G13" s="128">
        <v>-6.3</v>
      </c>
      <c r="H13" s="133"/>
      <c r="I13" s="126">
        <v>131413.187</v>
      </c>
      <c r="J13" s="127"/>
      <c r="K13" s="128">
        <v>-5.9</v>
      </c>
      <c r="L13" s="133"/>
      <c r="M13" s="135">
        <v>14271</v>
      </c>
      <c r="N13" s="127"/>
      <c r="O13" s="128">
        <v>-6.1</v>
      </c>
      <c r="P13" s="133"/>
      <c r="Q13" s="136">
        <v>25829</v>
      </c>
      <c r="R13" s="127"/>
      <c r="S13" s="128">
        <v>-0.7</v>
      </c>
      <c r="T13" s="133"/>
      <c r="U13" s="136">
        <v>5614</v>
      </c>
      <c r="V13" s="127"/>
      <c r="W13" s="128">
        <v>-6.6</v>
      </c>
      <c r="X13" s="133"/>
      <c r="Y13" s="135">
        <v>10699.889</v>
      </c>
      <c r="Z13" s="127"/>
      <c r="AA13" s="128">
        <v>0</v>
      </c>
      <c r="AB13" s="133"/>
      <c r="AC13" s="126">
        <v>3343.103</v>
      </c>
      <c r="AD13" s="133"/>
      <c r="AE13" s="130">
        <v>-6.6</v>
      </c>
      <c r="AF13" s="134"/>
      <c r="AG13" s="91"/>
    </row>
    <row r="14" spans="2:33" ht="15" customHeight="1">
      <c r="B14" s="293"/>
      <c r="C14" s="124" t="s">
        <v>66</v>
      </c>
      <c r="D14" s="133"/>
      <c r="E14" s="126">
        <v>59686.592000000004</v>
      </c>
      <c r="F14" s="127"/>
      <c r="G14" s="137">
        <v>-6</v>
      </c>
      <c r="H14" s="133"/>
      <c r="I14" s="126">
        <v>123735.285</v>
      </c>
      <c r="J14" s="133"/>
      <c r="K14" s="128">
        <v>-5.8</v>
      </c>
      <c r="L14" s="133"/>
      <c r="M14" s="135">
        <v>14042</v>
      </c>
      <c r="N14" s="127"/>
      <c r="O14" s="138">
        <v>-1.6</v>
      </c>
      <c r="P14" s="133"/>
      <c r="Q14" s="136">
        <v>25177</v>
      </c>
      <c r="R14" s="127"/>
      <c r="S14" s="138">
        <v>-2.5</v>
      </c>
      <c r="T14" s="133"/>
      <c r="U14" s="136">
        <v>5704</v>
      </c>
      <c r="V14" s="127"/>
      <c r="W14" s="138">
        <v>1.6</v>
      </c>
      <c r="X14" s="133"/>
      <c r="Y14" s="135">
        <v>9827.092</v>
      </c>
      <c r="Z14" s="127"/>
      <c r="AA14" s="138">
        <v>-8.2</v>
      </c>
      <c r="AB14" s="133"/>
      <c r="AC14" s="126">
        <v>3228.547</v>
      </c>
      <c r="AD14" s="133"/>
      <c r="AE14" s="139">
        <v>-3.4</v>
      </c>
      <c r="AF14" s="134"/>
      <c r="AG14" s="91"/>
    </row>
    <row r="15" spans="2:33" ht="15" customHeight="1">
      <c r="B15" s="293"/>
      <c r="C15" s="124" t="s">
        <v>67</v>
      </c>
      <c r="D15" s="133"/>
      <c r="E15" s="126">
        <v>57568.843</v>
      </c>
      <c r="F15" s="127"/>
      <c r="G15" s="129">
        <v>-3.5</v>
      </c>
      <c r="H15" s="133"/>
      <c r="I15" s="135">
        <v>118981.73700000001</v>
      </c>
      <c r="J15" s="133"/>
      <c r="K15" s="128">
        <v>-3.8</v>
      </c>
      <c r="L15" s="133"/>
      <c r="M15" s="135">
        <v>13446</v>
      </c>
      <c r="N15" s="127"/>
      <c r="O15" s="128">
        <v>-4.2</v>
      </c>
      <c r="P15" s="133"/>
      <c r="Q15" s="136">
        <v>25066</v>
      </c>
      <c r="R15" s="127"/>
      <c r="S15" s="128">
        <v>-0.4</v>
      </c>
      <c r="T15" s="133"/>
      <c r="U15" s="135">
        <v>5623</v>
      </c>
      <c r="V15" s="127"/>
      <c r="W15" s="128">
        <v>-1.4</v>
      </c>
      <c r="X15" s="133"/>
      <c r="Y15" s="135">
        <v>9725.498000000001</v>
      </c>
      <c r="Z15" s="127"/>
      <c r="AA15" s="128">
        <v>-1</v>
      </c>
      <c r="AB15" s="133"/>
      <c r="AC15" s="135">
        <v>3013.5969999999998</v>
      </c>
      <c r="AD15" s="127"/>
      <c r="AE15" s="130">
        <v>-6.7</v>
      </c>
      <c r="AG15" s="91"/>
    </row>
    <row r="16" spans="2:33" ht="15" customHeight="1">
      <c r="B16" s="293"/>
      <c r="C16" s="124" t="s">
        <v>68</v>
      </c>
      <c r="D16" s="133"/>
      <c r="E16" s="126">
        <v>59088.964</v>
      </c>
      <c r="F16" s="127"/>
      <c r="G16" s="128">
        <v>2.6</v>
      </c>
      <c r="H16" s="133"/>
      <c r="I16" s="126">
        <v>121549.41</v>
      </c>
      <c r="J16" s="127"/>
      <c r="K16" s="128">
        <v>2.2</v>
      </c>
      <c r="L16" s="133"/>
      <c r="M16" s="135">
        <v>13161</v>
      </c>
      <c r="N16" s="127"/>
      <c r="O16" s="128">
        <v>-2.1</v>
      </c>
      <c r="P16" s="133"/>
      <c r="Q16" s="135">
        <v>24703</v>
      </c>
      <c r="R16" s="127"/>
      <c r="S16" s="128">
        <v>-1.4</v>
      </c>
      <c r="T16" s="133"/>
      <c r="U16" s="140">
        <v>5659</v>
      </c>
      <c r="V16" s="127"/>
      <c r="W16" s="128">
        <v>0.7</v>
      </c>
      <c r="X16" s="133"/>
      <c r="Y16" s="135">
        <v>10088.571999999998</v>
      </c>
      <c r="Z16" s="127"/>
      <c r="AA16" s="128">
        <v>3.7</v>
      </c>
      <c r="AB16" s="133"/>
      <c r="AC16" s="126">
        <v>2478.0840000000003</v>
      </c>
      <c r="AD16" s="127"/>
      <c r="AE16" s="130">
        <v>-17.8</v>
      </c>
      <c r="AF16" s="87"/>
      <c r="AG16" s="91"/>
    </row>
    <row r="17" spans="1:32" s="91" customFormat="1" ht="15" customHeight="1">
      <c r="A17" s="87"/>
      <c r="B17" s="293"/>
      <c r="C17" s="124" t="s">
        <v>116</v>
      </c>
      <c r="D17" s="133"/>
      <c r="E17" s="126">
        <v>58985.26</v>
      </c>
      <c r="F17" s="127"/>
      <c r="G17" s="128">
        <v>-0.2</v>
      </c>
      <c r="H17" s="133"/>
      <c r="I17" s="126">
        <v>121902.889</v>
      </c>
      <c r="J17" s="127"/>
      <c r="K17" s="128">
        <v>0.3</v>
      </c>
      <c r="L17" s="133"/>
      <c r="M17" s="135">
        <v>12791</v>
      </c>
      <c r="N17" s="127"/>
      <c r="O17" s="128">
        <v>-2.8</v>
      </c>
      <c r="P17" s="133"/>
      <c r="Q17" s="135">
        <v>25781</v>
      </c>
      <c r="R17" s="127"/>
      <c r="S17" s="128">
        <v>4.4</v>
      </c>
      <c r="T17" s="133"/>
      <c r="U17" s="135">
        <v>5926</v>
      </c>
      <c r="V17" s="127"/>
      <c r="W17" s="128">
        <v>4.7</v>
      </c>
      <c r="X17" s="133"/>
      <c r="Y17" s="135">
        <v>10991.280999999999</v>
      </c>
      <c r="Z17" s="127"/>
      <c r="AA17" s="128">
        <v>8.9</v>
      </c>
      <c r="AB17" s="133"/>
      <c r="AC17" s="126">
        <v>2400.83</v>
      </c>
      <c r="AD17" s="127"/>
      <c r="AE17" s="130">
        <v>-3.1</v>
      </c>
      <c r="AF17" s="87"/>
    </row>
    <row r="18" spans="1:32" s="91" customFormat="1" ht="15" customHeight="1">
      <c r="A18" s="87"/>
      <c r="B18" s="123"/>
      <c r="C18" s="124" t="s">
        <v>117</v>
      </c>
      <c r="D18" s="133"/>
      <c r="E18" s="126">
        <v>55506.18759999999</v>
      </c>
      <c r="F18" s="127"/>
      <c r="G18" s="128">
        <v>-5.9</v>
      </c>
      <c r="H18" s="133"/>
      <c r="I18" s="126">
        <v>111880.56899999999</v>
      </c>
      <c r="J18" s="127"/>
      <c r="K18" s="128">
        <v>-8.2</v>
      </c>
      <c r="L18" s="133"/>
      <c r="M18" s="126">
        <v>11912</v>
      </c>
      <c r="N18" s="127"/>
      <c r="O18" s="128">
        <v>-6.9</v>
      </c>
      <c r="P18" s="133"/>
      <c r="Q18" s="126">
        <v>24984</v>
      </c>
      <c r="R18" s="127"/>
      <c r="S18" s="128">
        <v>-3.1</v>
      </c>
      <c r="T18" s="133"/>
      <c r="U18" s="126">
        <v>5616</v>
      </c>
      <c r="V18" s="127"/>
      <c r="W18" s="128">
        <v>-5.2</v>
      </c>
      <c r="X18" s="133"/>
      <c r="Y18" s="126">
        <v>10508.322000000002</v>
      </c>
      <c r="Z18" s="127"/>
      <c r="AA18" s="128">
        <v>-4.4</v>
      </c>
      <c r="AB18" s="133"/>
      <c r="AC18" s="126">
        <v>2323.219</v>
      </c>
      <c r="AD18" s="127"/>
      <c r="AE18" s="130">
        <v>-3.2</v>
      </c>
      <c r="AF18" s="87"/>
    </row>
    <row r="19" spans="1:32" s="91" customFormat="1" ht="15" customHeight="1">
      <c r="A19" s="87"/>
      <c r="B19" s="123"/>
      <c r="C19" s="124" t="s">
        <v>69</v>
      </c>
      <c r="D19" s="133"/>
      <c r="E19" s="126">
        <v>50086.71199999999</v>
      </c>
      <c r="F19" s="127"/>
      <c r="G19" s="128">
        <v>-9.8</v>
      </c>
      <c r="H19" s="133"/>
      <c r="I19" s="126">
        <v>101009.19099999999</v>
      </c>
      <c r="J19" s="127"/>
      <c r="K19" s="128">
        <v>-9.7</v>
      </c>
      <c r="L19" s="133"/>
      <c r="M19" s="126">
        <v>10809</v>
      </c>
      <c r="N19" s="127"/>
      <c r="O19" s="128">
        <v>-9.3</v>
      </c>
      <c r="P19" s="133"/>
      <c r="Q19" s="126">
        <v>21240</v>
      </c>
      <c r="R19" s="127"/>
      <c r="S19" s="128">
        <v>-15</v>
      </c>
      <c r="T19" s="133"/>
      <c r="U19" s="126">
        <v>4738</v>
      </c>
      <c r="V19" s="127"/>
      <c r="W19" s="128">
        <v>-15.6</v>
      </c>
      <c r="X19" s="133"/>
      <c r="Y19" s="126">
        <v>8721.888</v>
      </c>
      <c r="Z19" s="127"/>
      <c r="AA19" s="128">
        <v>-17</v>
      </c>
      <c r="AB19" s="133"/>
      <c r="AC19" s="126">
        <v>1882.322</v>
      </c>
      <c r="AD19" s="127"/>
      <c r="AE19" s="130">
        <v>-19</v>
      </c>
      <c r="AF19" s="87"/>
    </row>
    <row r="20" spans="1:32" s="91" customFormat="1" ht="15" customHeight="1">
      <c r="A20" s="87"/>
      <c r="B20" s="123"/>
      <c r="C20" s="124" t="s">
        <v>118</v>
      </c>
      <c r="D20" s="133"/>
      <c r="E20" s="126">
        <v>42731.732</v>
      </c>
      <c r="F20" s="127"/>
      <c r="G20" s="128">
        <v>-14.7</v>
      </c>
      <c r="H20" s="133"/>
      <c r="I20" s="126">
        <v>86030.122</v>
      </c>
      <c r="J20" s="127"/>
      <c r="K20" s="128">
        <v>-14.8</v>
      </c>
      <c r="L20" s="133"/>
      <c r="M20" s="126">
        <v>9282</v>
      </c>
      <c r="N20" s="127"/>
      <c r="O20" s="128">
        <v>-14.1</v>
      </c>
      <c r="P20" s="133"/>
      <c r="Q20" s="126">
        <v>17384</v>
      </c>
      <c r="R20" s="127"/>
      <c r="S20" s="128">
        <v>-18.2</v>
      </c>
      <c r="T20" s="133"/>
      <c r="U20" s="126">
        <v>3696</v>
      </c>
      <c r="V20" s="127"/>
      <c r="W20" s="128">
        <v>-22</v>
      </c>
      <c r="X20" s="133"/>
      <c r="Y20" s="126">
        <v>7359.503000000001</v>
      </c>
      <c r="Z20" s="127"/>
      <c r="AA20" s="128">
        <v>-15.6</v>
      </c>
      <c r="AB20" s="133"/>
      <c r="AC20" s="126">
        <v>2301.782</v>
      </c>
      <c r="AD20" s="127"/>
      <c r="AE20" s="130">
        <v>22.3</v>
      </c>
      <c r="AF20" s="87"/>
    </row>
    <row r="21" spans="1:32" s="91" customFormat="1" ht="15" customHeight="1">
      <c r="A21" s="87"/>
      <c r="B21" s="123"/>
      <c r="C21" s="124" t="s">
        <v>119</v>
      </c>
      <c r="D21" s="133"/>
      <c r="E21" s="126">
        <v>41613.845</v>
      </c>
      <c r="F21" s="127"/>
      <c r="G21" s="128">
        <v>-2.6</v>
      </c>
      <c r="H21" s="133"/>
      <c r="I21" s="126">
        <v>85277.60900000001</v>
      </c>
      <c r="J21" s="127"/>
      <c r="K21" s="128">
        <v>-0.9</v>
      </c>
      <c r="L21" s="133"/>
      <c r="M21" s="126">
        <v>9498</v>
      </c>
      <c r="N21" s="127"/>
      <c r="O21" s="128">
        <v>2.3</v>
      </c>
      <c r="P21" s="133"/>
      <c r="Q21" s="126">
        <v>18473</v>
      </c>
      <c r="R21" s="127"/>
      <c r="S21" s="128">
        <v>6.3</v>
      </c>
      <c r="T21" s="133"/>
      <c r="U21" s="126">
        <v>3791</v>
      </c>
      <c r="V21" s="127"/>
      <c r="W21" s="128">
        <v>2.6</v>
      </c>
      <c r="X21" s="133"/>
      <c r="Y21" s="126">
        <v>7449.714</v>
      </c>
      <c r="Z21" s="127"/>
      <c r="AA21" s="128">
        <v>1.2</v>
      </c>
      <c r="AB21" s="133"/>
      <c r="AC21" s="126">
        <v>1796.056</v>
      </c>
      <c r="AD21" s="127"/>
      <c r="AE21" s="130">
        <v>-22</v>
      </c>
      <c r="AF21" s="141"/>
    </row>
    <row r="22" spans="1:32" s="91" customFormat="1" ht="15" customHeight="1">
      <c r="A22" s="87"/>
      <c r="B22" s="142"/>
      <c r="C22" s="254" t="s">
        <v>120</v>
      </c>
      <c r="D22" s="143"/>
      <c r="E22" s="144">
        <f>SUM(E35:E46)</f>
        <v>20156.900999999998</v>
      </c>
      <c r="F22" s="145"/>
      <c r="G22" s="146">
        <f>(ROUND((E22/SUM(E23:(INDEX(E23:E34,(COUNT(E35:E46)),1)))*100-100),1))</f>
        <v>1.7</v>
      </c>
      <c r="H22" s="143"/>
      <c r="I22" s="147">
        <f>SUM(I35:I46)</f>
        <v>41724.803</v>
      </c>
      <c r="J22" s="148"/>
      <c r="K22" s="146">
        <f>(ROUND((I22/SUM(I23:(INDEX(I23:I34,(COUNT(I35:I46)),1)))*100-100),1))</f>
        <v>3.7</v>
      </c>
      <c r="L22" s="143"/>
      <c r="M22" s="144">
        <f>SUM(M35:M46)</f>
        <v>4596</v>
      </c>
      <c r="N22" s="145"/>
      <c r="O22" s="146">
        <f>(ROUND((M22/SUM(M23:(INDEX(M23:M34,(COUNT(M35:M46)),1)))*100-100),1))</f>
        <v>-4.4</v>
      </c>
      <c r="P22" s="143"/>
      <c r="Q22" s="144">
        <f>SUM(Q35:Q46)</f>
        <v>9195</v>
      </c>
      <c r="R22" s="145"/>
      <c r="S22" s="146">
        <f>(ROUND((Q22/SUM(Q23:(INDEX(Q23:Q34,(COUNT(Q35:Q46)),1)))*100-100),1))</f>
        <v>4.5</v>
      </c>
      <c r="T22" s="143"/>
      <c r="U22" s="144">
        <f>SUM(U35:U46)</f>
        <v>1909</v>
      </c>
      <c r="V22" s="145"/>
      <c r="W22" s="146">
        <f>(ROUND((U22/SUM(U23:(INDEX(U23:U34,(COUNT(U35:U46)),1)))*100-100),1))</f>
        <v>8.4</v>
      </c>
      <c r="X22" s="143"/>
      <c r="Y22" s="144">
        <f>SUM(Y35:Y46)</f>
        <v>3811.806</v>
      </c>
      <c r="Z22" s="145"/>
      <c r="AA22" s="146">
        <f>(ROUND((Y22/SUM(Y23:(INDEX(Y23:Y34,(COUNT(Y35:Y46)),1)))*100-100),1))</f>
        <v>3.5</v>
      </c>
      <c r="AB22" s="143"/>
      <c r="AC22" s="144">
        <f>SUM(AC35:AC46)</f>
        <v>680.887</v>
      </c>
      <c r="AD22" s="145"/>
      <c r="AE22" s="149">
        <f>(ROUND((AC22/SUM(AC23:(INDEX(AC23:AC34,(COUNT(AC35:AC46)),1)))*100-100),1))</f>
        <v>-10.2</v>
      </c>
      <c r="AF22" s="141"/>
    </row>
    <row r="23" spans="1:33" s="91" customFormat="1" ht="15" customHeight="1">
      <c r="A23" s="87"/>
      <c r="B23" s="293" t="s">
        <v>70</v>
      </c>
      <c r="C23" s="124" t="s">
        <v>71</v>
      </c>
      <c r="D23" s="133"/>
      <c r="E23" s="126">
        <v>3183.469</v>
      </c>
      <c r="F23" s="127"/>
      <c r="G23" s="128">
        <v>-12.5180269304754</v>
      </c>
      <c r="H23" s="133"/>
      <c r="I23" s="126">
        <v>6438.121</v>
      </c>
      <c r="J23" s="133"/>
      <c r="K23" s="128">
        <v>-12.060538037883184</v>
      </c>
      <c r="L23" s="133"/>
      <c r="M23" s="126">
        <v>804</v>
      </c>
      <c r="N23" s="127"/>
      <c r="O23" s="128">
        <v>0.12453300124533051</v>
      </c>
      <c r="P23" s="133"/>
      <c r="Q23" s="126">
        <v>1578</v>
      </c>
      <c r="R23" s="127"/>
      <c r="S23" s="128">
        <v>18.557475582268967</v>
      </c>
      <c r="T23" s="133"/>
      <c r="U23" s="126">
        <v>331</v>
      </c>
      <c r="V23" s="127"/>
      <c r="W23" s="128">
        <v>1.5337423312883347</v>
      </c>
      <c r="X23" s="133"/>
      <c r="Y23" s="126">
        <v>627.513</v>
      </c>
      <c r="Z23" s="127"/>
      <c r="AA23" s="128">
        <v>0.0459165371278214</v>
      </c>
      <c r="AB23" s="133"/>
      <c r="AC23" s="126">
        <v>112.091</v>
      </c>
      <c r="AD23" s="127"/>
      <c r="AE23" s="130">
        <v>-26.44030423740493</v>
      </c>
      <c r="AG23" s="150"/>
    </row>
    <row r="24" spans="1:33" s="91" customFormat="1" ht="15" customHeight="1">
      <c r="A24" s="87"/>
      <c r="B24" s="293"/>
      <c r="C24" s="124" t="s">
        <v>72</v>
      </c>
      <c r="D24" s="133"/>
      <c r="E24" s="126">
        <v>2990.654</v>
      </c>
      <c r="F24" s="127"/>
      <c r="G24" s="128">
        <v>-5.875514070107091</v>
      </c>
      <c r="H24" s="133"/>
      <c r="I24" s="126">
        <v>6020.586</v>
      </c>
      <c r="J24" s="133"/>
      <c r="K24" s="128">
        <v>-5.168297287667755</v>
      </c>
      <c r="L24" s="133"/>
      <c r="M24" s="126">
        <v>746</v>
      </c>
      <c r="N24" s="127"/>
      <c r="O24" s="128">
        <v>-1.7127799736495364</v>
      </c>
      <c r="P24" s="133"/>
      <c r="Q24" s="126">
        <v>1506</v>
      </c>
      <c r="R24" s="127"/>
      <c r="S24" s="128">
        <v>14.090909090909086</v>
      </c>
      <c r="T24" s="133"/>
      <c r="U24" s="126">
        <v>270</v>
      </c>
      <c r="V24" s="127"/>
      <c r="W24" s="128">
        <v>-12.337662337662337</v>
      </c>
      <c r="X24" s="133"/>
      <c r="Y24" s="126">
        <v>627.124</v>
      </c>
      <c r="Z24" s="127"/>
      <c r="AA24" s="128">
        <v>1.731362265613967</v>
      </c>
      <c r="AB24" s="133"/>
      <c r="AC24" s="126">
        <v>112.196</v>
      </c>
      <c r="AD24" s="127"/>
      <c r="AE24" s="130">
        <v>-14.71033166852912</v>
      </c>
      <c r="AG24" s="150"/>
    </row>
    <row r="25" spans="1:33" s="91" customFormat="1" ht="15" customHeight="1">
      <c r="A25" s="307"/>
      <c r="B25" s="293"/>
      <c r="C25" s="151" t="s">
        <v>73</v>
      </c>
      <c r="D25" s="152"/>
      <c r="E25" s="153">
        <v>3424.702</v>
      </c>
      <c r="F25" s="154"/>
      <c r="G25" s="155">
        <v>-4.127656524869627</v>
      </c>
      <c r="H25" s="133"/>
      <c r="I25" s="126">
        <v>6928.815</v>
      </c>
      <c r="J25" s="133"/>
      <c r="K25" s="128">
        <v>-3.8180359115757567</v>
      </c>
      <c r="L25" s="152"/>
      <c r="M25" s="153">
        <v>815</v>
      </c>
      <c r="N25" s="154"/>
      <c r="O25" s="155">
        <v>0.12285012285011554</v>
      </c>
      <c r="P25" s="152"/>
      <c r="Q25" s="153">
        <v>1460</v>
      </c>
      <c r="R25" s="154"/>
      <c r="S25" s="155">
        <v>5.720492396813892</v>
      </c>
      <c r="T25" s="152"/>
      <c r="U25" s="153">
        <v>318</v>
      </c>
      <c r="V25" s="154"/>
      <c r="W25" s="155">
        <v>4.6052631578947345</v>
      </c>
      <c r="X25" s="152"/>
      <c r="Y25" s="153">
        <v>625.333</v>
      </c>
      <c r="Z25" s="154"/>
      <c r="AA25" s="155">
        <v>-4.921529811373548</v>
      </c>
      <c r="AB25" s="133"/>
      <c r="AC25" s="153">
        <v>143.624</v>
      </c>
      <c r="AD25" s="133"/>
      <c r="AE25" s="156">
        <v>-22.195918676901584</v>
      </c>
      <c r="AG25" s="150"/>
    </row>
    <row r="26" spans="1:33" s="91" customFormat="1" ht="15" customHeight="1">
      <c r="A26" s="307"/>
      <c r="B26" s="293"/>
      <c r="C26" s="124" t="s">
        <v>74</v>
      </c>
      <c r="D26" s="157"/>
      <c r="E26" s="158">
        <v>3471.29</v>
      </c>
      <c r="F26" s="159"/>
      <c r="G26" s="160">
        <v>-6.724316666926422</v>
      </c>
      <c r="H26" s="157"/>
      <c r="I26" s="158">
        <v>7001.266</v>
      </c>
      <c r="J26" s="157"/>
      <c r="K26" s="161">
        <v>-5.440088016657906</v>
      </c>
      <c r="L26" s="157"/>
      <c r="M26" s="158">
        <v>815</v>
      </c>
      <c r="N26" s="162"/>
      <c r="O26" s="160">
        <v>-0.2447980416156681</v>
      </c>
      <c r="P26" s="157"/>
      <c r="Q26" s="158">
        <v>1390</v>
      </c>
      <c r="R26" s="162"/>
      <c r="S26" s="160">
        <v>-8.311345646437996</v>
      </c>
      <c r="T26" s="157"/>
      <c r="U26" s="158">
        <v>269</v>
      </c>
      <c r="V26" s="162"/>
      <c r="W26" s="160">
        <v>-19.701492537313435</v>
      </c>
      <c r="X26" s="157"/>
      <c r="Y26" s="158">
        <v>611.073</v>
      </c>
      <c r="Z26" s="162"/>
      <c r="AA26" s="160">
        <v>-11.559820246184582</v>
      </c>
      <c r="AB26" s="157"/>
      <c r="AC26" s="158">
        <v>122.339</v>
      </c>
      <c r="AD26" s="162"/>
      <c r="AE26" s="163">
        <v>-20.515219439300914</v>
      </c>
      <c r="AG26" s="150"/>
    </row>
    <row r="27" spans="1:33" s="91" customFormat="1" ht="15" customHeight="1">
      <c r="A27" s="307"/>
      <c r="B27" s="293"/>
      <c r="C27" s="124" t="s">
        <v>75</v>
      </c>
      <c r="D27" s="133"/>
      <c r="E27" s="126">
        <v>3174.041</v>
      </c>
      <c r="F27" s="127"/>
      <c r="G27" s="164">
        <v>-1.5689227270203943</v>
      </c>
      <c r="H27" s="133"/>
      <c r="I27" s="126">
        <v>6537.979</v>
      </c>
      <c r="J27" s="133"/>
      <c r="K27" s="129">
        <v>-0.4408150113439535</v>
      </c>
      <c r="L27" s="133"/>
      <c r="M27" s="126">
        <v>789</v>
      </c>
      <c r="N27" s="127"/>
      <c r="O27" s="128">
        <v>4.9202127659574435</v>
      </c>
      <c r="P27" s="133"/>
      <c r="Q27" s="126">
        <v>1363</v>
      </c>
      <c r="R27" s="127"/>
      <c r="S27" s="128">
        <v>-9.31470392548237</v>
      </c>
      <c r="T27" s="133"/>
      <c r="U27" s="126">
        <v>260</v>
      </c>
      <c r="V27" s="127"/>
      <c r="W27" s="128">
        <v>-23.976608187134506</v>
      </c>
      <c r="X27" s="133"/>
      <c r="Y27" s="126">
        <v>566.149</v>
      </c>
      <c r="Z27" s="127"/>
      <c r="AA27" s="128">
        <v>-11.253566166097128</v>
      </c>
      <c r="AB27" s="133"/>
      <c r="AC27" s="126">
        <v>131.604</v>
      </c>
      <c r="AD27" s="127"/>
      <c r="AE27" s="165">
        <v>-21.096462039318663</v>
      </c>
      <c r="AG27" s="150"/>
    </row>
    <row r="28" spans="1:33" s="91" customFormat="1" ht="15" customHeight="1">
      <c r="A28" s="307"/>
      <c r="B28" s="293"/>
      <c r="C28" s="151" t="s">
        <v>76</v>
      </c>
      <c r="D28" s="166"/>
      <c r="E28" s="167">
        <v>3575.382</v>
      </c>
      <c r="F28" s="168"/>
      <c r="G28" s="169">
        <v>-2.892990818053398</v>
      </c>
      <c r="H28" s="166"/>
      <c r="I28" s="167">
        <v>7328.412</v>
      </c>
      <c r="J28" s="152"/>
      <c r="K28" s="170">
        <v>-1.355624344892381</v>
      </c>
      <c r="L28" s="166"/>
      <c r="M28" s="167">
        <v>841</v>
      </c>
      <c r="N28" s="168"/>
      <c r="O28" s="171">
        <v>4.993757802746557</v>
      </c>
      <c r="P28" s="166"/>
      <c r="Q28" s="167">
        <v>1501</v>
      </c>
      <c r="R28" s="168"/>
      <c r="S28" s="171">
        <v>-4.150702426564501</v>
      </c>
      <c r="T28" s="166"/>
      <c r="U28" s="167">
        <v>313</v>
      </c>
      <c r="V28" s="168"/>
      <c r="W28" s="171">
        <v>-10.571428571428577</v>
      </c>
      <c r="X28" s="166"/>
      <c r="Y28" s="167">
        <v>626.003</v>
      </c>
      <c r="Z28" s="168"/>
      <c r="AA28" s="171">
        <v>-2.833642991405627</v>
      </c>
      <c r="AB28" s="166"/>
      <c r="AC28" s="167">
        <v>136.327</v>
      </c>
      <c r="AD28" s="172"/>
      <c r="AE28" s="173">
        <v>-38.08890180655592</v>
      </c>
      <c r="AG28" s="150"/>
    </row>
    <row r="29" spans="1:33" s="91" customFormat="1" ht="15" customHeight="1">
      <c r="A29" s="307"/>
      <c r="B29" s="293"/>
      <c r="C29" s="124" t="s">
        <v>77</v>
      </c>
      <c r="D29" s="133"/>
      <c r="E29" s="126">
        <v>3819.35</v>
      </c>
      <c r="F29" s="127"/>
      <c r="G29" s="164">
        <v>-2.679148618687821</v>
      </c>
      <c r="H29" s="133"/>
      <c r="I29" s="126">
        <v>7873.469</v>
      </c>
      <c r="J29" s="133"/>
      <c r="K29" s="129">
        <v>-0.2964841060053791</v>
      </c>
      <c r="L29" s="133"/>
      <c r="M29" s="126">
        <v>858</v>
      </c>
      <c r="N29" s="127"/>
      <c r="O29" s="128">
        <v>4.126213592233019</v>
      </c>
      <c r="P29" s="133"/>
      <c r="Q29" s="126">
        <v>1447</v>
      </c>
      <c r="R29" s="127"/>
      <c r="S29" s="128">
        <v>-1.0259917920656614</v>
      </c>
      <c r="T29" s="133"/>
      <c r="U29" s="126">
        <v>281</v>
      </c>
      <c r="V29" s="127"/>
      <c r="W29" s="128">
        <v>-1.0563380281690127</v>
      </c>
      <c r="X29" s="133"/>
      <c r="Y29" s="126">
        <v>646.518</v>
      </c>
      <c r="Z29" s="127"/>
      <c r="AA29" s="128">
        <v>-0.6275735819649797</v>
      </c>
      <c r="AB29" s="133"/>
      <c r="AC29" s="126">
        <v>164</v>
      </c>
      <c r="AD29" s="133"/>
      <c r="AE29" s="165">
        <v>-6.379869388500703</v>
      </c>
      <c r="AG29" s="150"/>
    </row>
    <row r="30" spans="1:33" s="91" customFormat="1" ht="15" customHeight="1">
      <c r="A30" s="174"/>
      <c r="B30" s="293"/>
      <c r="C30" s="124" t="s">
        <v>78</v>
      </c>
      <c r="D30" s="133"/>
      <c r="E30" s="126">
        <v>4056.151</v>
      </c>
      <c r="F30" s="127"/>
      <c r="G30" s="164">
        <v>8.915836379918463</v>
      </c>
      <c r="H30" s="133"/>
      <c r="I30" s="126">
        <v>8395.483</v>
      </c>
      <c r="J30" s="133"/>
      <c r="K30" s="129">
        <v>12.686433642649519</v>
      </c>
      <c r="L30" s="133"/>
      <c r="M30" s="126">
        <v>876</v>
      </c>
      <c r="N30" s="127"/>
      <c r="O30" s="128">
        <v>11.16751269035532</v>
      </c>
      <c r="P30" s="133"/>
      <c r="Q30" s="126">
        <v>1626</v>
      </c>
      <c r="R30" s="127"/>
      <c r="S30" s="128">
        <v>22.163786626596547</v>
      </c>
      <c r="T30" s="133"/>
      <c r="U30" s="126">
        <v>333</v>
      </c>
      <c r="V30" s="127"/>
      <c r="W30" s="128">
        <v>31.1023622047244</v>
      </c>
      <c r="X30" s="133"/>
      <c r="Y30" s="126">
        <v>657.082</v>
      </c>
      <c r="Z30" s="127"/>
      <c r="AA30" s="128">
        <v>11.634726469588852</v>
      </c>
      <c r="AB30" s="133"/>
      <c r="AC30" s="126">
        <v>183.55</v>
      </c>
      <c r="AD30" s="133"/>
      <c r="AE30" s="165">
        <v>-4.660246621165365</v>
      </c>
      <c r="AG30" s="150"/>
    </row>
    <row r="31" spans="1:33" s="91" customFormat="1" ht="15" customHeight="1">
      <c r="A31" s="87"/>
      <c r="B31" s="293"/>
      <c r="C31" s="124" t="s">
        <v>79</v>
      </c>
      <c r="D31" s="152"/>
      <c r="E31" s="153">
        <v>3994.298</v>
      </c>
      <c r="F31" s="175"/>
      <c r="G31" s="176">
        <v>-0.02958342927508184</v>
      </c>
      <c r="H31" s="152"/>
      <c r="I31" s="153">
        <v>8420.105</v>
      </c>
      <c r="J31" s="152"/>
      <c r="K31" s="177">
        <v>2.8032585052153003</v>
      </c>
      <c r="L31" s="152"/>
      <c r="M31" s="153">
        <v>820</v>
      </c>
      <c r="N31" s="154"/>
      <c r="O31" s="155">
        <v>6.0802069857697205</v>
      </c>
      <c r="P31" s="152"/>
      <c r="Q31" s="153">
        <v>1646</v>
      </c>
      <c r="R31" s="154"/>
      <c r="S31" s="155">
        <v>22.197475872308825</v>
      </c>
      <c r="T31" s="152"/>
      <c r="U31" s="153">
        <v>353</v>
      </c>
      <c r="V31" s="154"/>
      <c r="W31" s="155">
        <v>30.740740740740733</v>
      </c>
      <c r="X31" s="152"/>
      <c r="Y31" s="153">
        <v>608.045</v>
      </c>
      <c r="Z31" s="154"/>
      <c r="AA31" s="155">
        <v>15.247564911988064</v>
      </c>
      <c r="AB31" s="152"/>
      <c r="AC31" s="153">
        <v>182.808</v>
      </c>
      <c r="AD31" s="154"/>
      <c r="AE31" s="156">
        <v>-21.700917446910573</v>
      </c>
      <c r="AG31" s="150"/>
    </row>
    <row r="32" spans="1:33" s="91" customFormat="1" ht="15" customHeight="1">
      <c r="A32" s="174"/>
      <c r="B32" s="293"/>
      <c r="C32" s="255" t="s">
        <v>121</v>
      </c>
      <c r="D32" s="133"/>
      <c r="E32" s="126">
        <v>3078.607</v>
      </c>
      <c r="F32" s="112"/>
      <c r="G32" s="164">
        <v>-0.24140837320891784</v>
      </c>
      <c r="H32" s="133"/>
      <c r="I32" s="126">
        <v>6211.442</v>
      </c>
      <c r="J32" s="133"/>
      <c r="K32" s="128">
        <v>1.191205023131725</v>
      </c>
      <c r="L32" s="133"/>
      <c r="M32" s="126">
        <v>703</v>
      </c>
      <c r="N32" s="127"/>
      <c r="O32" s="128">
        <v>2.328966521106257</v>
      </c>
      <c r="P32" s="133"/>
      <c r="Q32" s="126">
        <v>1616</v>
      </c>
      <c r="R32" s="127"/>
      <c r="S32" s="128">
        <v>16.09195402298851</v>
      </c>
      <c r="T32" s="133"/>
      <c r="U32" s="126">
        <v>333</v>
      </c>
      <c r="V32" s="127"/>
      <c r="W32" s="128">
        <v>23.33333333333334</v>
      </c>
      <c r="X32" s="133"/>
      <c r="Y32" s="126">
        <v>604.42</v>
      </c>
      <c r="Z32" s="127"/>
      <c r="AA32" s="128">
        <v>16.536714405805796</v>
      </c>
      <c r="AB32" s="133"/>
      <c r="AC32" s="126">
        <v>102.854</v>
      </c>
      <c r="AD32" s="133"/>
      <c r="AE32" s="165">
        <v>-41.800630350767</v>
      </c>
      <c r="AG32" s="150"/>
    </row>
    <row r="33" spans="1:33" s="91" customFormat="1" ht="15" customHeight="1">
      <c r="A33" s="174"/>
      <c r="B33" s="293"/>
      <c r="C33" s="124" t="s">
        <v>80</v>
      </c>
      <c r="D33" s="133"/>
      <c r="E33" s="126">
        <v>3455.543</v>
      </c>
      <c r="F33" s="178"/>
      <c r="G33" s="164">
        <v>1.482259841277922</v>
      </c>
      <c r="H33" s="133"/>
      <c r="I33" s="126">
        <v>7159.202</v>
      </c>
      <c r="J33" s="133"/>
      <c r="K33" s="128">
        <v>4.00950485521383</v>
      </c>
      <c r="L33" s="133"/>
      <c r="M33" s="126">
        <v>685</v>
      </c>
      <c r="N33" s="127"/>
      <c r="O33" s="128">
        <v>6.2</v>
      </c>
      <c r="P33" s="133"/>
      <c r="Q33" s="126">
        <v>1606</v>
      </c>
      <c r="R33" s="127"/>
      <c r="S33" s="128">
        <v>7.712944332662652</v>
      </c>
      <c r="T33" s="133"/>
      <c r="U33" s="126">
        <v>338</v>
      </c>
      <c r="V33" s="127"/>
      <c r="W33" s="128">
        <v>20.284697508896787</v>
      </c>
      <c r="X33" s="133"/>
      <c r="Y33" s="126">
        <v>598.519</v>
      </c>
      <c r="Z33" s="133"/>
      <c r="AA33" s="128">
        <v>7.953104567795477</v>
      </c>
      <c r="AB33" s="133"/>
      <c r="AC33" s="126">
        <v>175.915</v>
      </c>
      <c r="AD33" s="133"/>
      <c r="AE33" s="165">
        <v>-19.95568134248221</v>
      </c>
      <c r="AG33" s="150"/>
    </row>
    <row r="34" spans="1:33" s="91" customFormat="1" ht="15" customHeight="1" thickBot="1">
      <c r="A34" s="92"/>
      <c r="B34" s="294"/>
      <c r="C34" s="179" t="s">
        <v>81</v>
      </c>
      <c r="D34" s="180"/>
      <c r="E34" s="181">
        <v>3390.358</v>
      </c>
      <c r="F34" s="182"/>
      <c r="G34" s="183">
        <v>-5.296177972987948</v>
      </c>
      <c r="H34" s="180"/>
      <c r="I34" s="184">
        <v>6962.729</v>
      </c>
      <c r="J34" s="185"/>
      <c r="K34" s="186">
        <v>-3.2569617613225854</v>
      </c>
      <c r="L34" s="180"/>
      <c r="M34" s="184">
        <v>746</v>
      </c>
      <c r="N34" s="182"/>
      <c r="O34" s="186">
        <v>5.1</v>
      </c>
      <c r="P34" s="180"/>
      <c r="Q34" s="184">
        <v>1734</v>
      </c>
      <c r="R34" s="182"/>
      <c r="S34" s="186">
        <v>-0.5733944954128489</v>
      </c>
      <c r="T34" s="180"/>
      <c r="U34" s="184">
        <v>392</v>
      </c>
      <c r="V34" s="182"/>
      <c r="W34" s="186">
        <v>5.376344086021501</v>
      </c>
      <c r="X34" s="180"/>
      <c r="Y34" s="184">
        <v>651.935</v>
      </c>
      <c r="Z34" s="182"/>
      <c r="AA34" s="186">
        <v>1.058899030233862</v>
      </c>
      <c r="AB34" s="180"/>
      <c r="AC34" s="184">
        <v>228.748</v>
      </c>
      <c r="AD34" s="185"/>
      <c r="AE34" s="187">
        <v>-22.374627564629</v>
      </c>
      <c r="AG34" s="150"/>
    </row>
    <row r="35" spans="1:33" s="91" customFormat="1" ht="15" customHeight="1">
      <c r="A35" s="87"/>
      <c r="B35" s="293" t="s">
        <v>82</v>
      </c>
      <c r="C35" s="124" t="s">
        <v>83</v>
      </c>
      <c r="D35" s="133"/>
      <c r="E35" s="126">
        <v>3246.128</v>
      </c>
      <c r="F35" s="127"/>
      <c r="G35" s="128">
        <f aca="true" t="shared" si="0" ref="G35:G40">(E35/E23-1)*100</f>
        <v>1.9682616667541009</v>
      </c>
      <c r="H35" s="133"/>
      <c r="I35" s="126">
        <v>6728.901</v>
      </c>
      <c r="J35" s="127"/>
      <c r="K35" s="188">
        <f aca="true" t="shared" si="1" ref="K35:K40">(I35/I23-1)*100</f>
        <v>4.516535181615877</v>
      </c>
      <c r="L35" s="189"/>
      <c r="M35" s="126">
        <v>756</v>
      </c>
      <c r="N35" s="127"/>
      <c r="O35" s="188">
        <v>1.5</v>
      </c>
      <c r="P35" s="189"/>
      <c r="Q35" s="126">
        <v>1681</v>
      </c>
      <c r="R35" s="127"/>
      <c r="S35" s="188">
        <f aca="true" t="shared" si="2" ref="S35:S40">(Q35/Q23-1)*100</f>
        <v>6.527249683143221</v>
      </c>
      <c r="T35" s="189"/>
      <c r="U35" s="126">
        <v>372</v>
      </c>
      <c r="V35" s="127"/>
      <c r="W35" s="188">
        <f aca="true" t="shared" si="3" ref="W35:W40">(U35/U23-1)*100</f>
        <v>12.38670694864048</v>
      </c>
      <c r="X35" s="189"/>
      <c r="Y35" s="190">
        <v>655.692</v>
      </c>
      <c r="Z35" s="191"/>
      <c r="AA35" s="188">
        <f aca="true" t="shared" si="4" ref="AA35:AA40">(Y35/Y23-1)*100</f>
        <v>4.490584258812169</v>
      </c>
      <c r="AB35" s="189"/>
      <c r="AC35" s="126">
        <v>90.46</v>
      </c>
      <c r="AD35" s="127"/>
      <c r="AE35" s="192">
        <f aca="true" t="shared" si="5" ref="AE35:AE40">(AC35/AC23-1)*100</f>
        <v>-19.297713464952583</v>
      </c>
      <c r="AG35" s="150"/>
    </row>
    <row r="36" spans="1:33" s="91" customFormat="1" ht="15" customHeight="1">
      <c r="A36" s="87"/>
      <c r="B36" s="293"/>
      <c r="C36" s="124" t="s">
        <v>72</v>
      </c>
      <c r="D36" s="133"/>
      <c r="E36" s="126">
        <v>2911.539</v>
      </c>
      <c r="F36" s="178"/>
      <c r="G36" s="164">
        <f t="shared" si="0"/>
        <v>-2.6454079943717956</v>
      </c>
      <c r="H36" s="133"/>
      <c r="I36" s="126">
        <v>5920.618</v>
      </c>
      <c r="J36" s="133"/>
      <c r="K36" s="128">
        <f t="shared" si="1"/>
        <v>-1.6604363761268393</v>
      </c>
      <c r="L36" s="133"/>
      <c r="M36" s="126">
        <v>717</v>
      </c>
      <c r="N36" s="127"/>
      <c r="O36" s="128">
        <v>4.2</v>
      </c>
      <c r="P36" s="133"/>
      <c r="Q36" s="126">
        <v>1540</v>
      </c>
      <c r="R36" s="127"/>
      <c r="S36" s="128">
        <f t="shared" si="2"/>
        <v>2.257636122177953</v>
      </c>
      <c r="T36" s="133"/>
      <c r="U36" s="126">
        <v>355</v>
      </c>
      <c r="V36" s="127"/>
      <c r="W36" s="128">
        <f t="shared" si="3"/>
        <v>31.481481481481488</v>
      </c>
      <c r="X36" s="133"/>
      <c r="Y36" s="126">
        <v>600.255</v>
      </c>
      <c r="Z36" s="133"/>
      <c r="AA36" s="128">
        <f t="shared" si="4"/>
        <v>-4.284479624444293</v>
      </c>
      <c r="AB36" s="133"/>
      <c r="AC36" s="126">
        <v>100.289</v>
      </c>
      <c r="AD36" s="133"/>
      <c r="AE36" s="165">
        <f t="shared" si="5"/>
        <v>-10.6126778138258</v>
      </c>
      <c r="AG36" s="150"/>
    </row>
    <row r="37" spans="1:33" s="91" customFormat="1" ht="15" customHeight="1">
      <c r="A37" s="87"/>
      <c r="B37" s="293"/>
      <c r="C37" s="151" t="s">
        <v>73</v>
      </c>
      <c r="D37" s="193"/>
      <c r="E37" s="194">
        <v>3513.493</v>
      </c>
      <c r="F37" s="195"/>
      <c r="G37" s="196">
        <f t="shared" si="0"/>
        <v>2.592663536856632</v>
      </c>
      <c r="H37" s="197"/>
      <c r="I37" s="194">
        <v>7194.844</v>
      </c>
      <c r="J37" s="195"/>
      <c r="K37" s="198">
        <f t="shared" si="1"/>
        <v>3.839458839642851</v>
      </c>
      <c r="L37" s="199"/>
      <c r="M37" s="194">
        <v>747</v>
      </c>
      <c r="N37" s="195"/>
      <c r="O37" s="198">
        <v>-0.8</v>
      </c>
      <c r="P37" s="199"/>
      <c r="Q37" s="194">
        <v>1464</v>
      </c>
      <c r="R37" s="195"/>
      <c r="S37" s="198">
        <f t="shared" si="2"/>
        <v>0.273972602739736</v>
      </c>
      <c r="T37" s="199"/>
      <c r="U37" s="194">
        <v>304</v>
      </c>
      <c r="V37" s="195"/>
      <c r="W37" s="198">
        <f t="shared" si="3"/>
        <v>-4.402515723270439</v>
      </c>
      <c r="X37" s="199"/>
      <c r="Y37" s="200">
        <v>632.107</v>
      </c>
      <c r="Z37" s="201"/>
      <c r="AA37" s="198">
        <f t="shared" si="4"/>
        <v>1.0832628375601505</v>
      </c>
      <c r="AB37" s="199"/>
      <c r="AC37" s="194">
        <v>121.278</v>
      </c>
      <c r="AD37" s="195"/>
      <c r="AE37" s="202">
        <f t="shared" si="5"/>
        <v>-15.558681000389896</v>
      </c>
      <c r="AG37" s="150"/>
    </row>
    <row r="38" spans="1:33" s="91" customFormat="1" ht="15" customHeight="1">
      <c r="A38" s="87"/>
      <c r="B38" s="293"/>
      <c r="C38" s="124" t="s">
        <v>74</v>
      </c>
      <c r="D38" s="203"/>
      <c r="E38" s="126">
        <v>3514.301</v>
      </c>
      <c r="F38" s="127"/>
      <c r="G38" s="128">
        <f t="shared" si="0"/>
        <v>1.2390494599990198</v>
      </c>
      <c r="H38" s="133"/>
      <c r="I38" s="126">
        <v>7312.014</v>
      </c>
      <c r="J38" s="127"/>
      <c r="K38" s="128">
        <f t="shared" si="1"/>
        <v>4.438454416672655</v>
      </c>
      <c r="L38" s="204"/>
      <c r="M38" s="126">
        <v>795</v>
      </c>
      <c r="N38" s="127"/>
      <c r="O38" s="128">
        <f>(M38/M26-1)*100</f>
        <v>-2.4539877300613466</v>
      </c>
      <c r="P38" s="204"/>
      <c r="Q38" s="126">
        <v>1432</v>
      </c>
      <c r="R38" s="127"/>
      <c r="S38" s="128">
        <f t="shared" si="2"/>
        <v>3.021582733812944</v>
      </c>
      <c r="T38" s="204"/>
      <c r="U38" s="126">
        <v>267</v>
      </c>
      <c r="V38" s="127"/>
      <c r="W38" s="128">
        <f t="shared" si="3"/>
        <v>-0.743494423791824</v>
      </c>
      <c r="X38" s="204"/>
      <c r="Y38" s="135">
        <v>638.892</v>
      </c>
      <c r="Z38" s="191"/>
      <c r="AA38" s="128">
        <f t="shared" si="4"/>
        <v>4.552483909451088</v>
      </c>
      <c r="AB38" s="204"/>
      <c r="AC38" s="126">
        <v>121.289</v>
      </c>
      <c r="AD38" s="127"/>
      <c r="AE38" s="165">
        <f t="shared" si="5"/>
        <v>-0.8582708702866593</v>
      </c>
      <c r="AG38" s="150"/>
    </row>
    <row r="39" spans="1:33" s="91" customFormat="1" ht="15" customHeight="1">
      <c r="A39" s="87"/>
      <c r="B39" s="293"/>
      <c r="C39" s="124" t="s">
        <v>75</v>
      </c>
      <c r="D39" s="133"/>
      <c r="E39" s="126">
        <v>3389.477</v>
      </c>
      <c r="F39" s="127"/>
      <c r="G39" s="128">
        <f t="shared" si="0"/>
        <v>6.787435953095744</v>
      </c>
      <c r="H39" s="133"/>
      <c r="I39" s="126">
        <v>7158.613</v>
      </c>
      <c r="J39" s="127"/>
      <c r="K39" s="128">
        <f t="shared" si="1"/>
        <v>9.49274997671299</v>
      </c>
      <c r="L39" s="204"/>
      <c r="M39" s="126">
        <v>760</v>
      </c>
      <c r="N39" s="127"/>
      <c r="O39" s="128">
        <f>(M39/M27-1)*100</f>
        <v>-3.675538656527255</v>
      </c>
      <c r="P39" s="204"/>
      <c r="Q39" s="126">
        <v>1469</v>
      </c>
      <c r="R39" s="127"/>
      <c r="S39" s="128">
        <f t="shared" si="2"/>
        <v>7.776962582538527</v>
      </c>
      <c r="T39" s="204"/>
      <c r="U39" s="126">
        <v>283</v>
      </c>
      <c r="V39" s="127"/>
      <c r="W39" s="128">
        <f t="shared" si="3"/>
        <v>8.846153846153836</v>
      </c>
      <c r="X39" s="204"/>
      <c r="Y39" s="135">
        <v>627.985</v>
      </c>
      <c r="Z39" s="191"/>
      <c r="AA39" s="128">
        <f t="shared" si="4"/>
        <v>10.922213056986774</v>
      </c>
      <c r="AB39" s="204"/>
      <c r="AC39" s="126">
        <v>116.311</v>
      </c>
      <c r="AD39" s="127"/>
      <c r="AE39" s="165">
        <f t="shared" si="5"/>
        <v>-11.620467462995055</v>
      </c>
      <c r="AG39" s="150"/>
    </row>
    <row r="40" spans="1:33" s="91" customFormat="1" ht="15" customHeight="1">
      <c r="A40" s="87"/>
      <c r="B40" s="293"/>
      <c r="C40" s="151" t="s">
        <v>76</v>
      </c>
      <c r="D40" s="203"/>
      <c r="E40" s="256">
        <v>3581.963</v>
      </c>
      <c r="F40" s="127"/>
      <c r="G40" s="257">
        <f t="shared" si="0"/>
        <v>0.18406424823977918</v>
      </c>
      <c r="H40" s="133"/>
      <c r="I40" s="126">
        <v>7409.813</v>
      </c>
      <c r="J40" s="127"/>
      <c r="K40" s="128">
        <f t="shared" si="1"/>
        <v>1.110759056668753</v>
      </c>
      <c r="L40" s="204"/>
      <c r="M40" s="126">
        <v>821</v>
      </c>
      <c r="N40" s="127"/>
      <c r="O40" s="128">
        <f>(M40/M28-1)*100</f>
        <v>-2.378121284185497</v>
      </c>
      <c r="P40" s="204"/>
      <c r="Q40" s="126">
        <v>1609</v>
      </c>
      <c r="R40" s="127"/>
      <c r="S40" s="128">
        <f t="shared" si="2"/>
        <v>7.195203197868083</v>
      </c>
      <c r="T40" s="204"/>
      <c r="U40" s="126">
        <v>328</v>
      </c>
      <c r="V40" s="127"/>
      <c r="W40" s="128">
        <f t="shared" si="3"/>
        <v>4.792332268370614</v>
      </c>
      <c r="X40" s="204"/>
      <c r="Y40" s="135">
        <v>656.875</v>
      </c>
      <c r="Z40" s="191"/>
      <c r="AA40" s="128">
        <f t="shared" si="4"/>
        <v>4.931605759077828</v>
      </c>
      <c r="AB40" s="204"/>
      <c r="AC40" s="256">
        <v>131.26</v>
      </c>
      <c r="AD40" s="127"/>
      <c r="AE40" s="258">
        <f t="shared" si="5"/>
        <v>-3.716798579885139</v>
      </c>
      <c r="AG40" s="150"/>
    </row>
    <row r="41" spans="1:33" s="91" customFormat="1" ht="15" customHeight="1">
      <c r="A41" s="87"/>
      <c r="B41" s="293"/>
      <c r="C41" s="124" t="s">
        <v>77</v>
      </c>
      <c r="D41" s="205"/>
      <c r="E41" s="207"/>
      <c r="F41" s="208"/>
      <c r="G41" s="209"/>
      <c r="H41" s="206"/>
      <c r="I41" s="207"/>
      <c r="J41" s="208"/>
      <c r="K41" s="209"/>
      <c r="L41" s="210"/>
      <c r="M41" s="207"/>
      <c r="N41" s="208"/>
      <c r="O41" s="209"/>
      <c r="P41" s="210"/>
      <c r="Q41" s="207"/>
      <c r="R41" s="208"/>
      <c r="S41" s="209"/>
      <c r="T41" s="210"/>
      <c r="U41" s="207"/>
      <c r="V41" s="208"/>
      <c r="W41" s="209"/>
      <c r="X41" s="210"/>
      <c r="Y41" s="211"/>
      <c r="Z41" s="212"/>
      <c r="AA41" s="209"/>
      <c r="AB41" s="210"/>
      <c r="AC41" s="207"/>
      <c r="AD41" s="208"/>
      <c r="AE41" s="259"/>
      <c r="AG41" s="150"/>
    </row>
    <row r="42" spans="1:33" s="91" customFormat="1" ht="15" customHeight="1">
      <c r="A42" s="87"/>
      <c r="B42" s="293"/>
      <c r="C42" s="124" t="s">
        <v>78</v>
      </c>
      <c r="D42" s="133"/>
      <c r="E42" s="126"/>
      <c r="F42" s="127"/>
      <c r="G42" s="128"/>
      <c r="H42" s="133"/>
      <c r="I42" s="126"/>
      <c r="J42" s="127"/>
      <c r="K42" s="128"/>
      <c r="L42" s="204"/>
      <c r="M42" s="126"/>
      <c r="N42" s="127"/>
      <c r="O42" s="128"/>
      <c r="P42" s="204"/>
      <c r="Q42" s="126"/>
      <c r="R42" s="127"/>
      <c r="S42" s="128"/>
      <c r="T42" s="204"/>
      <c r="U42" s="126"/>
      <c r="V42" s="127"/>
      <c r="W42" s="128"/>
      <c r="X42" s="204"/>
      <c r="Y42" s="135"/>
      <c r="Z42" s="191"/>
      <c r="AA42" s="128"/>
      <c r="AB42" s="204"/>
      <c r="AC42" s="126"/>
      <c r="AD42" s="127"/>
      <c r="AE42" s="165"/>
      <c r="AG42" s="150"/>
    </row>
    <row r="43" spans="1:33" s="91" customFormat="1" ht="15" customHeight="1">
      <c r="A43" s="87"/>
      <c r="B43" s="293"/>
      <c r="C43" s="151" t="s">
        <v>79</v>
      </c>
      <c r="D43" s="152"/>
      <c r="E43" s="167"/>
      <c r="F43" s="168"/>
      <c r="G43" s="171"/>
      <c r="H43" s="166"/>
      <c r="I43" s="167"/>
      <c r="J43" s="168"/>
      <c r="K43" s="171"/>
      <c r="L43" s="213"/>
      <c r="M43" s="167"/>
      <c r="N43" s="168"/>
      <c r="O43" s="171"/>
      <c r="P43" s="213"/>
      <c r="Q43" s="167"/>
      <c r="R43" s="168"/>
      <c r="S43" s="171"/>
      <c r="T43" s="213"/>
      <c r="U43" s="167"/>
      <c r="V43" s="168"/>
      <c r="W43" s="171"/>
      <c r="X43" s="213"/>
      <c r="Y43" s="214"/>
      <c r="Z43" s="215"/>
      <c r="AA43" s="171"/>
      <c r="AB43" s="213"/>
      <c r="AC43" s="167"/>
      <c r="AD43" s="168"/>
      <c r="AE43" s="173"/>
      <c r="AG43" s="150"/>
    </row>
    <row r="44" spans="1:33" s="91" customFormat="1" ht="15" customHeight="1">
      <c r="A44" s="87"/>
      <c r="B44" s="293"/>
      <c r="C44" s="124" t="s">
        <v>122</v>
      </c>
      <c r="D44" s="133"/>
      <c r="E44" s="126"/>
      <c r="F44" s="127"/>
      <c r="G44" s="128"/>
      <c r="H44" s="133"/>
      <c r="I44" s="126"/>
      <c r="J44" s="127"/>
      <c r="K44" s="128"/>
      <c r="L44" s="204"/>
      <c r="M44" s="126"/>
      <c r="N44" s="127"/>
      <c r="O44" s="128"/>
      <c r="P44" s="204"/>
      <c r="Q44" s="126"/>
      <c r="R44" s="127"/>
      <c r="S44" s="128"/>
      <c r="T44" s="204"/>
      <c r="U44" s="126"/>
      <c r="V44" s="127"/>
      <c r="W44" s="128"/>
      <c r="X44" s="204"/>
      <c r="Y44" s="135"/>
      <c r="Z44" s="191"/>
      <c r="AA44" s="128"/>
      <c r="AB44" s="204"/>
      <c r="AC44" s="126"/>
      <c r="AD44" s="127"/>
      <c r="AE44" s="165"/>
      <c r="AG44" s="150"/>
    </row>
    <row r="45" spans="1:33" s="91" customFormat="1" ht="15" customHeight="1">
      <c r="A45" s="87"/>
      <c r="B45" s="293"/>
      <c r="C45" s="124" t="s">
        <v>80</v>
      </c>
      <c r="D45" s="216"/>
      <c r="E45" s="126"/>
      <c r="F45" s="127"/>
      <c r="G45" s="128"/>
      <c r="H45" s="133"/>
      <c r="I45" s="126"/>
      <c r="J45" s="127"/>
      <c r="K45" s="128"/>
      <c r="L45" s="133"/>
      <c r="M45" s="135"/>
      <c r="N45" s="127"/>
      <c r="O45" s="128"/>
      <c r="P45" s="133"/>
      <c r="Q45" s="126"/>
      <c r="R45" s="127"/>
      <c r="S45" s="128"/>
      <c r="T45" s="133"/>
      <c r="U45" s="126"/>
      <c r="V45" s="127"/>
      <c r="W45" s="128"/>
      <c r="X45" s="133"/>
      <c r="Y45" s="126"/>
      <c r="Z45" s="217"/>
      <c r="AA45" s="128"/>
      <c r="AB45" s="133"/>
      <c r="AC45" s="126"/>
      <c r="AD45" s="127"/>
      <c r="AE45" s="165"/>
      <c r="AG45" s="150"/>
    </row>
    <row r="46" spans="1:33" s="91" customFormat="1" ht="15" customHeight="1" thickBot="1">
      <c r="A46" s="87"/>
      <c r="B46" s="294"/>
      <c r="C46" s="179" t="s">
        <v>81</v>
      </c>
      <c r="D46" s="218"/>
      <c r="E46" s="184"/>
      <c r="F46" s="182"/>
      <c r="G46" s="219"/>
      <c r="H46" s="180"/>
      <c r="I46" s="184"/>
      <c r="J46" s="182"/>
      <c r="K46" s="219"/>
      <c r="L46" s="180"/>
      <c r="M46" s="220"/>
      <c r="N46" s="182"/>
      <c r="O46" s="219"/>
      <c r="P46" s="180"/>
      <c r="Q46" s="184"/>
      <c r="R46" s="182"/>
      <c r="S46" s="219"/>
      <c r="T46" s="180"/>
      <c r="U46" s="184"/>
      <c r="V46" s="182"/>
      <c r="W46" s="219"/>
      <c r="X46" s="180"/>
      <c r="Y46" s="184"/>
      <c r="Z46" s="221"/>
      <c r="AA46" s="219"/>
      <c r="AB46" s="180"/>
      <c r="AC46" s="184"/>
      <c r="AD46" s="182"/>
      <c r="AE46" s="187"/>
      <c r="AG46" s="150"/>
    </row>
    <row r="47" spans="1:33" s="91" customFormat="1" ht="15" customHeight="1">
      <c r="A47" s="87"/>
      <c r="B47" s="222"/>
      <c r="C47" s="223" t="s">
        <v>84</v>
      </c>
      <c r="D47" s="224"/>
      <c r="E47" s="223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5"/>
      <c r="R47" s="223"/>
      <c r="S47" s="225" t="s">
        <v>85</v>
      </c>
      <c r="T47" s="223" t="s">
        <v>86</v>
      </c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G47" s="87"/>
    </row>
    <row r="48" spans="1:33" s="91" customFormat="1" ht="15" customHeight="1">
      <c r="A48" s="87"/>
      <c r="B48" s="222"/>
      <c r="C48" s="223" t="s">
        <v>123</v>
      </c>
      <c r="D48" s="224"/>
      <c r="E48" s="223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 t="s">
        <v>124</v>
      </c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G48" s="87"/>
    </row>
    <row r="49" spans="2:33" s="91" customFormat="1" ht="15" customHeight="1">
      <c r="B49" s="222"/>
      <c r="C49" s="223" t="s">
        <v>125</v>
      </c>
      <c r="D49" s="224"/>
      <c r="E49" s="223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 t="s">
        <v>87</v>
      </c>
      <c r="X49" s="224"/>
      <c r="Y49" s="224"/>
      <c r="Z49" s="224"/>
      <c r="AA49" s="224"/>
      <c r="AB49" s="224"/>
      <c r="AC49" s="224"/>
      <c r="AD49" s="224"/>
      <c r="AE49" s="224"/>
      <c r="AG49" s="87"/>
    </row>
    <row r="50" spans="2:33" s="91" customFormat="1" ht="15" customHeight="1">
      <c r="B50" s="222"/>
      <c r="C50" s="223" t="s">
        <v>88</v>
      </c>
      <c r="D50" s="224"/>
      <c r="E50" s="223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 t="s">
        <v>126</v>
      </c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G50" s="87"/>
    </row>
    <row r="51" spans="2:33" s="91" customFormat="1" ht="15" customHeight="1">
      <c r="B51" s="222"/>
      <c r="C51" s="223" t="s">
        <v>89</v>
      </c>
      <c r="D51" s="224"/>
      <c r="E51" s="223"/>
      <c r="F51" s="224"/>
      <c r="G51" s="224"/>
      <c r="H51" s="224"/>
      <c r="I51" s="226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 t="s">
        <v>90</v>
      </c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G51" s="87"/>
    </row>
    <row r="52" spans="2:33" s="91" customFormat="1" ht="15" customHeight="1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4"/>
      <c r="T52" s="224" t="s">
        <v>91</v>
      </c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G52" s="87"/>
    </row>
    <row r="53" spans="2:33" s="91" customFormat="1" ht="13.5" customHeight="1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87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G53" s="87"/>
    </row>
    <row r="54" spans="2:33" s="91" customFormat="1" ht="13.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222"/>
      <c r="T54" s="222"/>
      <c r="U54" s="87"/>
      <c r="V54" s="87"/>
      <c r="W54" s="87"/>
      <c r="X54" s="222"/>
      <c r="Y54" s="222"/>
      <c r="Z54" s="222"/>
      <c r="AA54" s="222"/>
      <c r="AB54" s="222"/>
      <c r="AC54" s="222"/>
      <c r="AD54" s="222"/>
      <c r="AE54" s="222"/>
      <c r="AG54" s="87"/>
    </row>
    <row r="55" spans="2:33" s="91" customFormat="1" ht="13.5" customHeight="1">
      <c r="B55" s="87"/>
      <c r="C55" s="87"/>
      <c r="D55" s="87"/>
      <c r="E55" s="87"/>
      <c r="F55" s="87"/>
      <c r="G55" s="87"/>
      <c r="H55" s="87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G55" s="87"/>
    </row>
    <row r="56" spans="2:33" s="91" customFormat="1" ht="13.5" customHeight="1">
      <c r="B56" s="87"/>
      <c r="C56" s="87"/>
      <c r="D56" s="87"/>
      <c r="E56" s="87"/>
      <c r="F56" s="87"/>
      <c r="G56" s="87"/>
      <c r="H56" s="87"/>
      <c r="I56" s="87"/>
      <c r="J56" s="87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G56" s="87"/>
    </row>
    <row r="57" spans="2:33" s="91" customFormat="1" ht="13.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G57" s="87"/>
    </row>
    <row r="58" spans="2:33" s="91" customFormat="1" ht="13.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G58" s="87"/>
    </row>
    <row r="59" spans="2:33" s="91" customFormat="1" ht="13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G59" s="87"/>
    </row>
    <row r="60" spans="2:33" s="91" customFormat="1" ht="13.5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G60" s="87"/>
    </row>
    <row r="61" spans="2:33" s="91" customFormat="1" ht="13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G61" s="87"/>
    </row>
    <row r="62" spans="2:33" s="91" customFormat="1" ht="13.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G62" s="87"/>
    </row>
    <row r="63" spans="2:33" s="91" customFormat="1" ht="13.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G63" s="87"/>
    </row>
    <row r="64" spans="2:33" s="91" customFormat="1" ht="13.5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G64" s="8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2011-12-02T01:22:53Z</cp:lastPrinted>
  <dcterms:created xsi:type="dcterms:W3CDTF">2001-03-19T05:01:48Z</dcterms:created>
  <dcterms:modified xsi:type="dcterms:W3CDTF">2011-12-02T01:27:34Z</dcterms:modified>
  <cp:category/>
  <cp:version/>
  <cp:contentType/>
  <cp:contentStatus/>
</cp:coreProperties>
</file>