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8_{B795B0E7-88AA-41BC-A6DF-61536652965F}" xr6:coauthVersionLast="47" xr6:coauthVersionMax="47" xr10:uidLastSave="{00000000-0000-0000-0000-000000000000}"/>
  <bookViews>
    <workbookView xWindow="-3390" yWindow="-16320" windowWidth="29040" windowHeight="15720" xr2:uid="{8ADDB869-D733-417B-8B76-89B17CC63140}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'1-6'!$A$8:$U$22</definedName>
    <definedName name="Module1.社内配布用印刷">[1]!Module1.社内配布用印刷</definedName>
    <definedName name="Module1.提出用印刷">[1]!Module1.提出用印刷</definedName>
    <definedName name="_xlnm.Print_Area" localSheetId="0">'1-6'!$A$2:$U$31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U22" i="1" s="1"/>
  <c r="M22" i="1"/>
  <c r="T22" i="1" s="1"/>
  <c r="L22" i="1"/>
  <c r="I22" i="1"/>
  <c r="T21" i="1"/>
  <c r="N21" i="1"/>
  <c r="U21" i="1" s="1"/>
  <c r="M21" i="1"/>
  <c r="L21" i="1"/>
  <c r="I21" i="1"/>
  <c r="U20" i="1"/>
  <c r="N20" i="1"/>
  <c r="M20" i="1"/>
  <c r="T20" i="1" s="1"/>
  <c r="L20" i="1"/>
  <c r="I20" i="1"/>
  <c r="N19" i="1"/>
  <c r="U19" i="1" s="1"/>
  <c r="M19" i="1"/>
  <c r="T19" i="1" s="1"/>
  <c r="L19" i="1"/>
  <c r="I19" i="1"/>
  <c r="N18" i="1"/>
  <c r="U18" i="1" s="1"/>
  <c r="M18" i="1"/>
  <c r="T18" i="1" s="1"/>
  <c r="L18" i="1"/>
  <c r="I18" i="1"/>
  <c r="N17" i="1"/>
  <c r="U17" i="1" s="1"/>
  <c r="M17" i="1"/>
  <c r="T17" i="1" s="1"/>
  <c r="L17" i="1"/>
  <c r="I17" i="1"/>
  <c r="N16" i="1"/>
  <c r="U16" i="1" s="1"/>
  <c r="M16" i="1"/>
  <c r="T16" i="1" s="1"/>
  <c r="L16" i="1"/>
  <c r="I16" i="1"/>
  <c r="N15" i="1"/>
  <c r="U15" i="1" s="1"/>
  <c r="M15" i="1"/>
  <c r="T15" i="1" s="1"/>
  <c r="L15" i="1"/>
  <c r="I15" i="1"/>
  <c r="N14" i="1"/>
  <c r="U14" i="1" s="1"/>
  <c r="M14" i="1"/>
  <c r="T14" i="1" s="1"/>
  <c r="L14" i="1"/>
  <c r="I14" i="1"/>
  <c r="T13" i="1"/>
  <c r="N13" i="1"/>
  <c r="U13" i="1" s="1"/>
  <c r="M13" i="1"/>
  <c r="L13" i="1"/>
  <c r="I13" i="1"/>
  <c r="N12" i="1"/>
  <c r="U12" i="1" s="1"/>
  <c r="M12" i="1"/>
  <c r="T12" i="1" s="1"/>
  <c r="L12" i="1"/>
  <c r="I12" i="1"/>
  <c r="N11" i="1"/>
  <c r="U11" i="1" s="1"/>
  <c r="M11" i="1"/>
  <c r="T11" i="1" s="1"/>
  <c r="L11" i="1"/>
  <c r="I11" i="1"/>
  <c r="N10" i="1"/>
  <c r="U10" i="1" s="1"/>
  <c r="M10" i="1"/>
  <c r="T10" i="1" s="1"/>
  <c r="L10" i="1"/>
  <c r="I10" i="1"/>
  <c r="T9" i="1"/>
  <c r="N9" i="1"/>
  <c r="U9" i="1" s="1"/>
  <c r="M9" i="1"/>
  <c r="L9" i="1"/>
  <c r="I9" i="1"/>
</calcChain>
</file>

<file path=xl/sharedStrings.xml><?xml version="1.0" encoding="utf-8"?>
<sst xmlns="http://schemas.openxmlformats.org/spreadsheetml/2006/main" count="144" uniqueCount="75">
  <si>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</si>
  <si>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フォルクスワーゲングループジャパン株式会社</t>
    <phoneticPr fontId="7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</si>
  <si>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</si>
  <si>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</si>
  <si>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</si>
  <si>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</si>
  <si>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</si>
  <si>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</si>
  <si>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</si>
  <si>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</si>
  <si>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</si>
  <si>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</si>
  <si>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</si>
  <si>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</si>
  <si>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</si>
  <si>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</si>
  <si>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</si>
  <si>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</si>
  <si>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</si>
  <si>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</si>
  <si>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</si>
  <si>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</si>
  <si>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</si>
  <si>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</si>
  <si>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</si>
  <si>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</si>
  <si>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</si>
  <si>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</si>
  <si>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</si>
  <si>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</si>
  <si>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ﾌｫﾙｸｽﾜｰｹﾞﾝ</t>
  </si>
  <si>
    <t>Polo 1.0 / 70kW (DSG)</t>
  </si>
  <si>
    <t>3BA-AWDLA</t>
  </si>
  <si>
    <t>―</t>
  </si>
  <si>
    <t>DUS</t>
    <phoneticPr fontId="7"/>
  </si>
  <si>
    <t>7AT(E)</t>
    <phoneticPr fontId="7"/>
  </si>
  <si>
    <t>I,D,V,EP,B,AM</t>
  </si>
  <si>
    <t>3W</t>
  </si>
  <si>
    <t>F</t>
  </si>
  <si>
    <t>Polo GTI 2.0 / 152kW (DSG)</t>
  </si>
  <si>
    <t>3BA-AWDNN</t>
  </si>
  <si>
    <t>DNN</t>
  </si>
  <si>
    <t>7AT(E)</t>
  </si>
  <si>
    <t>T-Cross (DSG)</t>
  </si>
  <si>
    <t>3BA-C1DKR</t>
  </si>
  <si>
    <t>Golf eTSI 1.5 / 85kW (DSG)</t>
    <phoneticPr fontId="7"/>
  </si>
  <si>
    <t xml:space="preserve">3AA-CDDXD </t>
  </si>
  <si>
    <t>DXD</t>
    <phoneticPr fontId="7"/>
  </si>
  <si>
    <t>H,I,D,V,CY,EP,B,AM</t>
  </si>
  <si>
    <t>Golf eTSI 1.5 / 110kW (DSG)</t>
  </si>
  <si>
    <t>Golf Variant eTSI 1.5 / 85kW (DSG)</t>
    <phoneticPr fontId="7"/>
  </si>
  <si>
    <t>3AA-CDDXDV</t>
    <phoneticPr fontId="7"/>
  </si>
  <si>
    <t>0001, 0002</t>
    <phoneticPr fontId="7"/>
  </si>
  <si>
    <t>Golf Variant eTSI 1.5 / 110kW (DSG)</t>
  </si>
  <si>
    <t>0011</t>
    <phoneticPr fontId="7"/>
  </si>
  <si>
    <t>0012</t>
    <phoneticPr fontId="7"/>
  </si>
  <si>
    <t>Golf Touran 1.5 / 110kW (DSG)</t>
  </si>
  <si>
    <t>3BA-1TDPC</t>
  </si>
  <si>
    <t>0201, 1201</t>
    <phoneticPr fontId="7"/>
  </si>
  <si>
    <t>I,D,V,CY,EP,B,AM</t>
  </si>
  <si>
    <t>0202, 0211, 0212, 0221, 0222, 0231, 0232, 1202, 1211, 1212, 1221, 1222, 1231, 1232</t>
    <phoneticPr fontId="7"/>
  </si>
  <si>
    <t>T-Roc 1.5 / 110kW (DSG)</t>
  </si>
  <si>
    <t>3BA-A1DPC</t>
  </si>
  <si>
    <t>Passat 1.5 TSI (DSG)</t>
    <phoneticPr fontId="7"/>
  </si>
  <si>
    <t xml:space="preserve">3AA-CJ15V </t>
  </si>
  <si>
    <t>Tiguan 1.5 TSI (DSG)</t>
    <phoneticPr fontId="7"/>
  </si>
  <si>
    <t xml:space="preserve">3AA-CT15 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</si>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</sst>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00"/>
  </numFmts>
  <fonts count="13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6" fillId="0" borderId="1" xfId="1" applyFont="1" applyBorder="1"/>
    <xf numFmtId="0" fontId="6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8" fillId="0" borderId="0" xfId="1" applyFont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0" fillId="0" borderId="12" xfId="1" applyFont="1" applyBorder="1"/>
    <xf numFmtId="0" fontId="10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0" fillId="0" borderId="14" xfId="1" applyFont="1" applyBorder="1"/>
    <xf numFmtId="0" fontId="10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11" fillId="3" borderId="5" xfId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176" fontId="12" fillId="0" borderId="30" xfId="1" quotePrefix="1" applyNumberFormat="1" applyFont="1" applyBorder="1" applyAlignment="1" applyProtection="1">
      <alignment horizontal="center" vertical="center" wrapText="1"/>
      <protection locked="0"/>
    </xf>
    <xf numFmtId="177" fontId="12" fillId="0" borderId="29" xfId="1" applyNumberFormat="1" applyFont="1" applyBorder="1" applyAlignment="1">
      <alignment horizontal="center" vertical="center" wrapText="1"/>
    </xf>
    <xf numFmtId="176" fontId="12" fillId="0" borderId="30" xfId="0" quotePrefix="1" applyNumberFormat="1" applyFont="1" applyBorder="1" applyAlignment="1" applyProtection="1">
      <alignment horizontal="center" vertical="center" wrapText="1"/>
      <protection locked="0"/>
    </xf>
    <xf numFmtId="176" fontId="12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4" borderId="28" xfId="1" applyFont="1" applyFill="1" applyBorder="1" applyAlignment="1">
      <alignment vertical="center"/>
    </xf>
    <xf numFmtId="0" fontId="6" fillId="4" borderId="28" xfId="1" applyFont="1" applyFill="1" applyBorder="1" applyAlignment="1">
      <alignment horizontal="center" vertical="center"/>
    </xf>
    <xf numFmtId="178" fontId="4" fillId="4" borderId="31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>
      <alignment vertical="center"/>
    </xf>
    <xf numFmtId="0" fontId="6" fillId="3" borderId="24" xfId="1" applyFont="1" applyFill="1" applyBorder="1" applyAlignment="1">
      <alignment vertical="center"/>
    </xf>
    <xf numFmtId="0" fontId="6" fillId="3" borderId="14" xfId="1" applyFont="1" applyFill="1" applyBorder="1" applyAlignment="1">
      <alignment vertical="center"/>
    </xf>
    <xf numFmtId="0" fontId="6" fillId="3" borderId="13" xfId="1" applyFont="1" applyFill="1" applyBorder="1" applyAlignment="1">
      <alignment horizontal="left" vertical="center"/>
    </xf>
    <xf numFmtId="0" fontId="6" fillId="3" borderId="28" xfId="1" applyFont="1" applyFill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9" fontId="4" fillId="0" borderId="28" xfId="1" applyNumberFormat="1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 applyProtection="1">
      <alignment horizontal="center" vertical="center"/>
      <protection locked="0"/>
    </xf>
    <xf numFmtId="176" fontId="12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29" xfId="1" applyNumberFormat="1" applyFont="1" applyFill="1" applyBorder="1" applyAlignment="1">
      <alignment horizontal="center" vertical="center" wrapText="1"/>
    </xf>
    <xf numFmtId="176" fontId="12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4" borderId="28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vertical="center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 xr:uid="{46998AD3-DCA0-46C0-B9A9-D4318FB15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提出用印刷"/>
      <definedName name="Module1.社内配布用印刷"/>
      <definedName name="新型構変選択"/>
      <definedName name="製作者選択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提出用印刷"/>
      <definedName name="社内配布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501C0-834C-4D21-87D5-844F59F5F6BB}">
  <sheetPr>
    <tabColor indexed="25"/>
    <pageSetUpPr fitToPage="1"/>
  </sheetPr>
  <dimension ref="A1:X31"/>
  <sheetViews>
    <sheetView tabSelected="1" view="pageBreakPreview" zoomScaleNormal="55" zoomScaleSheetLayoutView="100" workbookViewId="0">
      <pane ySplit="8" topLeftCell="A9" activePane="bottomLeft" state="frozen"/>
      <selection pane="bottomLeft" activeCell="AC10" sqref="AC10"/>
    </sheetView>
  </sheetViews>
  <sheetFormatPr defaultRowHeight="10" x14ac:dyDescent="0.2"/>
  <cols>
    <col min="1" max="1" width="15.90625" style="103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7" style="2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36328125" style="2" bestFit="1" customWidth="1"/>
    <col min="10" max="10" width="7" style="2" bestFit="1" customWidth="1"/>
    <col min="11" max="11" width="5.90625" style="2" bestFit="1" customWidth="1"/>
    <col min="12" max="12" width="8.81640625" style="2" bestFit="1" customWidth="1"/>
    <col min="13" max="14" width="8.3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1796875" style="2" bestFit="1" customWidth="1"/>
    <col min="19" max="19" width="11" style="2" bestFit="1" customWidth="1"/>
    <col min="20" max="21" width="8.1796875" style="2" bestFit="1" customWidth="1"/>
    <col min="22" max="22" width="8.7265625" style="2"/>
    <col min="23" max="24" width="10.3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36328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70" width="8.3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1796875" style="2" bestFit="1" customWidth="1"/>
    <col min="275" max="275" width="11" style="2" bestFit="1" customWidth="1"/>
    <col min="276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36328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6" width="8.3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1796875" style="2" bestFit="1" customWidth="1"/>
    <col min="531" max="531" width="11" style="2" bestFit="1" customWidth="1"/>
    <col min="532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36328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2" width="8.3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1796875" style="2" bestFit="1" customWidth="1"/>
    <col min="787" max="787" width="11" style="2" bestFit="1" customWidth="1"/>
    <col min="788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36328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8" width="8.3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1796875" style="2" bestFit="1" customWidth="1"/>
    <col min="1043" max="1043" width="11" style="2" bestFit="1" customWidth="1"/>
    <col min="1044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36328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4" width="8.3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1796875" style="2" bestFit="1" customWidth="1"/>
    <col min="1299" max="1299" width="11" style="2" bestFit="1" customWidth="1"/>
    <col min="1300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36328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50" width="8.3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1796875" style="2" bestFit="1" customWidth="1"/>
    <col min="1555" max="1555" width="11" style="2" bestFit="1" customWidth="1"/>
    <col min="1556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36328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6" width="8.3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1796875" style="2" bestFit="1" customWidth="1"/>
    <col min="1811" max="1811" width="11" style="2" bestFit="1" customWidth="1"/>
    <col min="1812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36328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2" width="8.3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1796875" style="2" bestFit="1" customWidth="1"/>
    <col min="2067" max="2067" width="11" style="2" bestFit="1" customWidth="1"/>
    <col min="2068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36328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8" width="8.3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1796875" style="2" bestFit="1" customWidth="1"/>
    <col min="2323" max="2323" width="11" style="2" bestFit="1" customWidth="1"/>
    <col min="2324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36328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4" width="8.3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1796875" style="2" bestFit="1" customWidth="1"/>
    <col min="2579" max="2579" width="11" style="2" bestFit="1" customWidth="1"/>
    <col min="2580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36328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30" width="8.3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1796875" style="2" bestFit="1" customWidth="1"/>
    <col min="2835" max="2835" width="11" style="2" bestFit="1" customWidth="1"/>
    <col min="2836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36328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6" width="8.3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1796875" style="2" bestFit="1" customWidth="1"/>
    <col min="3091" max="3091" width="11" style="2" bestFit="1" customWidth="1"/>
    <col min="3092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36328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2" width="8.3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1796875" style="2" bestFit="1" customWidth="1"/>
    <col min="3347" max="3347" width="11" style="2" bestFit="1" customWidth="1"/>
    <col min="3348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36328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8" width="8.3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1796875" style="2" bestFit="1" customWidth="1"/>
    <col min="3603" max="3603" width="11" style="2" bestFit="1" customWidth="1"/>
    <col min="3604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36328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4" width="8.3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1796875" style="2" bestFit="1" customWidth="1"/>
    <col min="3859" max="3859" width="11" style="2" bestFit="1" customWidth="1"/>
    <col min="3860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36328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10" width="8.3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1796875" style="2" bestFit="1" customWidth="1"/>
    <col min="4115" max="4115" width="11" style="2" bestFit="1" customWidth="1"/>
    <col min="4116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36328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6" width="8.3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1796875" style="2" bestFit="1" customWidth="1"/>
    <col min="4371" max="4371" width="11" style="2" bestFit="1" customWidth="1"/>
    <col min="4372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36328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2" width="8.3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1796875" style="2" bestFit="1" customWidth="1"/>
    <col min="4627" max="4627" width="11" style="2" bestFit="1" customWidth="1"/>
    <col min="4628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36328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8" width="8.3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1796875" style="2" bestFit="1" customWidth="1"/>
    <col min="4883" max="4883" width="11" style="2" bestFit="1" customWidth="1"/>
    <col min="4884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36328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4" width="8.3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1796875" style="2" bestFit="1" customWidth="1"/>
    <col min="5139" max="5139" width="11" style="2" bestFit="1" customWidth="1"/>
    <col min="5140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36328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90" width="8.3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1796875" style="2" bestFit="1" customWidth="1"/>
    <col min="5395" max="5395" width="11" style="2" bestFit="1" customWidth="1"/>
    <col min="5396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36328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6" width="8.3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1796875" style="2" bestFit="1" customWidth="1"/>
    <col min="5651" max="5651" width="11" style="2" bestFit="1" customWidth="1"/>
    <col min="5652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36328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2" width="8.3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1796875" style="2" bestFit="1" customWidth="1"/>
    <col min="5907" max="5907" width="11" style="2" bestFit="1" customWidth="1"/>
    <col min="5908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36328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8" width="8.3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1796875" style="2" bestFit="1" customWidth="1"/>
    <col min="6163" max="6163" width="11" style="2" bestFit="1" customWidth="1"/>
    <col min="6164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36328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4" width="8.3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1796875" style="2" bestFit="1" customWidth="1"/>
    <col min="6419" max="6419" width="11" style="2" bestFit="1" customWidth="1"/>
    <col min="6420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36328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70" width="8.3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1796875" style="2" bestFit="1" customWidth="1"/>
    <col min="6675" max="6675" width="11" style="2" bestFit="1" customWidth="1"/>
    <col min="6676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36328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6" width="8.3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1796875" style="2" bestFit="1" customWidth="1"/>
    <col min="6931" max="6931" width="11" style="2" bestFit="1" customWidth="1"/>
    <col min="6932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36328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2" width="8.3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1796875" style="2" bestFit="1" customWidth="1"/>
    <col min="7187" max="7187" width="11" style="2" bestFit="1" customWidth="1"/>
    <col min="7188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36328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8" width="8.3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1796875" style="2" bestFit="1" customWidth="1"/>
    <col min="7443" max="7443" width="11" style="2" bestFit="1" customWidth="1"/>
    <col min="7444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36328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4" width="8.3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1796875" style="2" bestFit="1" customWidth="1"/>
    <col min="7699" max="7699" width="11" style="2" bestFit="1" customWidth="1"/>
    <col min="7700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36328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50" width="8.3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1796875" style="2" bestFit="1" customWidth="1"/>
    <col min="7955" max="7955" width="11" style="2" bestFit="1" customWidth="1"/>
    <col min="7956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36328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6" width="8.3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1796875" style="2" bestFit="1" customWidth="1"/>
    <col min="8211" max="8211" width="11" style="2" bestFit="1" customWidth="1"/>
    <col min="8212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36328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2" width="8.3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1796875" style="2" bestFit="1" customWidth="1"/>
    <col min="8467" max="8467" width="11" style="2" bestFit="1" customWidth="1"/>
    <col min="8468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36328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8" width="8.3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1796875" style="2" bestFit="1" customWidth="1"/>
    <col min="8723" max="8723" width="11" style="2" bestFit="1" customWidth="1"/>
    <col min="8724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36328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4" width="8.3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1796875" style="2" bestFit="1" customWidth="1"/>
    <col min="8979" max="8979" width="11" style="2" bestFit="1" customWidth="1"/>
    <col min="8980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36328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30" width="8.3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1796875" style="2" bestFit="1" customWidth="1"/>
    <col min="9235" max="9235" width="11" style="2" bestFit="1" customWidth="1"/>
    <col min="9236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36328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6" width="8.3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1796875" style="2" bestFit="1" customWidth="1"/>
    <col min="9491" max="9491" width="11" style="2" bestFit="1" customWidth="1"/>
    <col min="9492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36328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2" width="8.3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1796875" style="2" bestFit="1" customWidth="1"/>
    <col min="9747" max="9747" width="11" style="2" bestFit="1" customWidth="1"/>
    <col min="9748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36328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8" width="8.3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1796875" style="2" bestFit="1" customWidth="1"/>
    <col min="10003" max="10003" width="11" style="2" bestFit="1" customWidth="1"/>
    <col min="10004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36328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4" width="8.3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1796875" style="2" bestFit="1" customWidth="1"/>
    <col min="10259" max="10259" width="11" style="2" bestFit="1" customWidth="1"/>
    <col min="10260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36328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10" width="8.3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1796875" style="2" bestFit="1" customWidth="1"/>
    <col min="10515" max="10515" width="11" style="2" bestFit="1" customWidth="1"/>
    <col min="10516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36328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6" width="8.3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1796875" style="2" bestFit="1" customWidth="1"/>
    <col min="10771" max="10771" width="11" style="2" bestFit="1" customWidth="1"/>
    <col min="10772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36328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2" width="8.3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1796875" style="2" bestFit="1" customWidth="1"/>
    <col min="11027" max="11027" width="11" style="2" bestFit="1" customWidth="1"/>
    <col min="11028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36328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8" width="8.3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1796875" style="2" bestFit="1" customWidth="1"/>
    <col min="11283" max="11283" width="11" style="2" bestFit="1" customWidth="1"/>
    <col min="11284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36328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4" width="8.3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1796875" style="2" bestFit="1" customWidth="1"/>
    <col min="11539" max="11539" width="11" style="2" bestFit="1" customWidth="1"/>
    <col min="11540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36328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90" width="8.3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1796875" style="2" bestFit="1" customWidth="1"/>
    <col min="11795" max="11795" width="11" style="2" bestFit="1" customWidth="1"/>
    <col min="11796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36328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6" width="8.3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1796875" style="2" bestFit="1" customWidth="1"/>
    <col min="12051" max="12051" width="11" style="2" bestFit="1" customWidth="1"/>
    <col min="12052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36328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2" width="8.3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1796875" style="2" bestFit="1" customWidth="1"/>
    <col min="12307" max="12307" width="11" style="2" bestFit="1" customWidth="1"/>
    <col min="12308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36328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8" width="8.3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1796875" style="2" bestFit="1" customWidth="1"/>
    <col min="12563" max="12563" width="11" style="2" bestFit="1" customWidth="1"/>
    <col min="12564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36328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4" width="8.3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1796875" style="2" bestFit="1" customWidth="1"/>
    <col min="12819" max="12819" width="11" style="2" bestFit="1" customWidth="1"/>
    <col min="12820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36328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70" width="8.3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1796875" style="2" bestFit="1" customWidth="1"/>
    <col min="13075" max="13075" width="11" style="2" bestFit="1" customWidth="1"/>
    <col min="13076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36328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6" width="8.3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1796875" style="2" bestFit="1" customWidth="1"/>
    <col min="13331" max="13331" width="11" style="2" bestFit="1" customWidth="1"/>
    <col min="13332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36328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2" width="8.3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1796875" style="2" bestFit="1" customWidth="1"/>
    <col min="13587" max="13587" width="11" style="2" bestFit="1" customWidth="1"/>
    <col min="13588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36328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8" width="8.3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1796875" style="2" bestFit="1" customWidth="1"/>
    <col min="13843" max="13843" width="11" style="2" bestFit="1" customWidth="1"/>
    <col min="13844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36328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4" width="8.3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1796875" style="2" bestFit="1" customWidth="1"/>
    <col min="14099" max="14099" width="11" style="2" bestFit="1" customWidth="1"/>
    <col min="14100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36328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50" width="8.3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1796875" style="2" bestFit="1" customWidth="1"/>
    <col min="14355" max="14355" width="11" style="2" bestFit="1" customWidth="1"/>
    <col min="14356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36328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6" width="8.3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1796875" style="2" bestFit="1" customWidth="1"/>
    <col min="14611" max="14611" width="11" style="2" bestFit="1" customWidth="1"/>
    <col min="14612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36328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2" width="8.3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1796875" style="2" bestFit="1" customWidth="1"/>
    <col min="14867" max="14867" width="11" style="2" bestFit="1" customWidth="1"/>
    <col min="14868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36328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8" width="8.3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1796875" style="2" bestFit="1" customWidth="1"/>
    <col min="15123" max="15123" width="11" style="2" bestFit="1" customWidth="1"/>
    <col min="15124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36328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4" width="8.3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1796875" style="2" bestFit="1" customWidth="1"/>
    <col min="15379" max="15379" width="11" style="2" bestFit="1" customWidth="1"/>
    <col min="15380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36328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30" width="8.3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1796875" style="2" bestFit="1" customWidth="1"/>
    <col min="15635" max="15635" width="11" style="2" bestFit="1" customWidth="1"/>
    <col min="15636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36328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6" width="8.3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1796875" style="2" bestFit="1" customWidth="1"/>
    <col min="15891" max="15891" width="11" style="2" bestFit="1" customWidth="1"/>
    <col min="15892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36328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2" width="8.3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1796875" style="2" bestFit="1" customWidth="1"/>
    <col min="16147" max="16147" width="11" style="2" bestFit="1" customWidth="1"/>
    <col min="16148" max="16149" width="8.1796875" style="2" bestFit="1" customWidth="1"/>
    <col min="16150" max="16384" width="8.7265625" style="2"/>
  </cols>
  <sheetData>
    <row r="1" spans="1:24" ht="21.75" customHeight="1" x14ac:dyDescent="0.35">
      <c r="A1" s="1"/>
      <c r="B1" s="1"/>
      <c r="Q1" s="3"/>
    </row>
    <row r="2" spans="1:24" ht="15.5" x14ac:dyDescent="0.35">
      <c r="A2" s="2"/>
      <c r="F2" s="5"/>
      <c r="J2" s="6" t="s">
        <v>0</v>
      </c>
      <c r="K2" s="6"/>
      <c r="L2" s="6"/>
      <c r="M2" s="6"/>
      <c r="N2" s="6"/>
      <c r="O2" s="6"/>
      <c r="P2" s="7"/>
      <c r="Q2" s="8" t="s">
        <v>1</v>
      </c>
      <c r="R2" s="9"/>
      <c r="S2" s="9"/>
      <c r="T2" s="9"/>
      <c r="U2" s="9"/>
    </row>
    <row r="3" spans="1:24" ht="23.25" customHeight="1" x14ac:dyDescent="0.35">
      <c r="A3" s="10" t="s">
        <v>2</v>
      </c>
      <c r="B3" s="10"/>
      <c r="J3" s="11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ht="14.25" customHeight="1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3" t="s">
        <v>9</v>
      </c>
      <c r="J4" s="24" t="s">
        <v>10</v>
      </c>
      <c r="K4" s="25" t="s">
        <v>11</v>
      </c>
      <c r="L4" s="26"/>
      <c r="M4" s="26"/>
      <c r="N4" s="27"/>
      <c r="O4" s="22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2" t="s">
        <v>16</v>
      </c>
      <c r="W4" s="33" t="s">
        <v>17</v>
      </c>
      <c r="X4" s="33" t="s">
        <v>18</v>
      </c>
    </row>
    <row r="5" spans="1:24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34"/>
      <c r="W5" s="33"/>
      <c r="X5" s="33"/>
    </row>
    <row r="6" spans="1:24" ht="11.25" customHeight="1" x14ac:dyDescent="0.2">
      <c r="A6" s="34"/>
      <c r="B6" s="35"/>
      <c r="C6" s="36"/>
      <c r="D6" s="16" t="s">
        <v>23</v>
      </c>
      <c r="E6" s="52" t="s">
        <v>24</v>
      </c>
      <c r="F6" s="16" t="s">
        <v>23</v>
      </c>
      <c r="G6" s="23" t="s">
        <v>25</v>
      </c>
      <c r="H6" s="34"/>
      <c r="I6" s="34"/>
      <c r="J6" s="41"/>
      <c r="K6" s="53"/>
      <c r="L6" s="54"/>
      <c r="M6" s="53"/>
      <c r="N6" s="55"/>
      <c r="O6" s="46"/>
      <c r="P6" s="22" t="s">
        <v>26</v>
      </c>
      <c r="Q6" s="22" t="s">
        <v>27</v>
      </c>
      <c r="R6" s="16" t="s">
        <v>28</v>
      </c>
      <c r="S6" s="56" t="s">
        <v>29</v>
      </c>
      <c r="T6" s="51"/>
      <c r="U6" s="34"/>
      <c r="W6" s="33"/>
      <c r="X6" s="33"/>
    </row>
    <row r="7" spans="1:24" ht="12" customHeight="1" x14ac:dyDescent="0.2">
      <c r="A7" s="34"/>
      <c r="B7" s="35"/>
      <c r="C7" s="36"/>
      <c r="D7" s="34"/>
      <c r="E7" s="34"/>
      <c r="F7" s="34"/>
      <c r="G7" s="34"/>
      <c r="H7" s="34"/>
      <c r="I7" s="34"/>
      <c r="J7" s="41"/>
      <c r="K7" s="53"/>
      <c r="L7" s="54"/>
      <c r="M7" s="53"/>
      <c r="N7" s="55"/>
      <c r="O7" s="46"/>
      <c r="P7" s="46"/>
      <c r="Q7" s="46"/>
      <c r="R7" s="34"/>
      <c r="S7" s="57"/>
      <c r="T7" s="51"/>
      <c r="U7" s="34"/>
      <c r="W7" s="33"/>
      <c r="X7" s="33"/>
    </row>
    <row r="8" spans="1:24" ht="11.25" customHeight="1" x14ac:dyDescent="0.2">
      <c r="A8" s="58"/>
      <c r="B8" s="59"/>
      <c r="C8" s="60"/>
      <c r="D8" s="58"/>
      <c r="E8" s="58"/>
      <c r="F8" s="58"/>
      <c r="G8" s="58"/>
      <c r="H8" s="58"/>
      <c r="I8" s="58"/>
      <c r="J8" s="39"/>
      <c r="K8" s="61"/>
      <c r="L8" s="62"/>
      <c r="M8" s="61"/>
      <c r="N8" s="40"/>
      <c r="O8" s="63"/>
      <c r="P8" s="63"/>
      <c r="Q8" s="63"/>
      <c r="R8" s="58"/>
      <c r="S8" s="64"/>
      <c r="T8" s="65"/>
      <c r="U8" s="58"/>
      <c r="W8" s="66"/>
      <c r="X8" s="66"/>
    </row>
    <row r="9" spans="1:24" ht="24" customHeight="1" x14ac:dyDescent="0.2">
      <c r="A9" s="67" t="s">
        <v>30</v>
      </c>
      <c r="B9" s="68"/>
      <c r="C9" s="69" t="s">
        <v>31</v>
      </c>
      <c r="D9" s="70" t="s">
        <v>32</v>
      </c>
      <c r="E9" s="71" t="s">
        <v>33</v>
      </c>
      <c r="F9" s="72" t="s">
        <v>34</v>
      </c>
      <c r="G9" s="73">
        <v>0.999</v>
      </c>
      <c r="H9" s="72" t="s">
        <v>35</v>
      </c>
      <c r="I9" s="74" t="str">
        <f t="shared" ref="I9:I21" si="0">IF(W9="","",(IF(X9-W9&gt;0,CONCATENATE(TEXT(W9,"#,##0"),"~",TEXT(X9,"#,##0")),TEXT(W9,"#,##0"))))</f>
        <v>1,180~1,200</v>
      </c>
      <c r="J9" s="75">
        <v>5</v>
      </c>
      <c r="K9" s="76">
        <v>19.399999999999999</v>
      </c>
      <c r="L9" s="77">
        <f t="shared" ref="L9:L21" si="1">IF(K9&gt;0,1/K9*34.6*67.1,"")</f>
        <v>119.67319587628867</v>
      </c>
      <c r="M9" s="78">
        <f t="shared" ref="M9:M21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79">
        <f t="shared" ref="N9:N21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80" t="s">
        <v>36</v>
      </c>
      <c r="P9" s="81" t="s">
        <v>37</v>
      </c>
      <c r="Q9" s="80" t="s">
        <v>38</v>
      </c>
      <c r="R9" s="82"/>
      <c r="S9" s="83"/>
      <c r="T9" s="84">
        <f t="shared" ref="T9:T21" si="4">IFERROR(IF(K9&lt;M9,"",(ROUNDDOWN(K9/M9*100,0))),"")</f>
        <v>103</v>
      </c>
      <c r="U9" s="85" t="str">
        <f t="shared" ref="U9:U21" si="5">IFERROR(IF(K9&lt;N9,"",(ROUNDDOWN(K9/N9*100,0))),"")</f>
        <v/>
      </c>
      <c r="W9" s="86">
        <v>1180</v>
      </c>
      <c r="X9" s="86">
        <v>1200</v>
      </c>
    </row>
    <row r="10" spans="1:24" ht="24" customHeight="1" x14ac:dyDescent="0.2">
      <c r="A10" s="87"/>
      <c r="B10" s="68"/>
      <c r="C10" s="69" t="s">
        <v>39</v>
      </c>
      <c r="D10" s="70" t="s">
        <v>40</v>
      </c>
      <c r="E10" s="71" t="s">
        <v>33</v>
      </c>
      <c r="F10" s="72" t="s">
        <v>41</v>
      </c>
      <c r="G10" s="73">
        <v>1.984</v>
      </c>
      <c r="H10" s="72" t="s">
        <v>42</v>
      </c>
      <c r="I10" s="74" t="str">
        <f t="shared" si="0"/>
        <v>1,330~1,350</v>
      </c>
      <c r="J10" s="75">
        <v>5</v>
      </c>
      <c r="K10" s="76">
        <v>16.5</v>
      </c>
      <c r="L10" s="77">
        <f t="shared" si="1"/>
        <v>140.70666666666668</v>
      </c>
      <c r="M10" s="78">
        <f t="shared" si="2"/>
        <v>15.8</v>
      </c>
      <c r="N10" s="79">
        <f t="shared" si="3"/>
        <v>19</v>
      </c>
      <c r="O10" s="80" t="s">
        <v>36</v>
      </c>
      <c r="P10" s="81" t="s">
        <v>37</v>
      </c>
      <c r="Q10" s="80" t="s">
        <v>38</v>
      </c>
      <c r="R10" s="82"/>
      <c r="S10" s="83"/>
      <c r="T10" s="84">
        <f t="shared" si="4"/>
        <v>104</v>
      </c>
      <c r="U10" s="85" t="str">
        <f t="shared" si="5"/>
        <v/>
      </c>
      <c r="W10" s="86">
        <v>1330</v>
      </c>
      <c r="X10" s="86">
        <v>1350</v>
      </c>
    </row>
    <row r="11" spans="1:24" ht="24" customHeight="1" x14ac:dyDescent="0.2">
      <c r="A11" s="87"/>
      <c r="B11" s="68"/>
      <c r="C11" s="69" t="s">
        <v>43</v>
      </c>
      <c r="D11" s="70" t="s">
        <v>44</v>
      </c>
      <c r="E11" s="71" t="s">
        <v>33</v>
      </c>
      <c r="F11" s="72" t="s">
        <v>34</v>
      </c>
      <c r="G11" s="73">
        <v>0.999</v>
      </c>
      <c r="H11" s="72" t="s">
        <v>42</v>
      </c>
      <c r="I11" s="74" t="str">
        <f t="shared" si="0"/>
        <v>1,260</v>
      </c>
      <c r="J11" s="75">
        <v>5</v>
      </c>
      <c r="K11" s="76">
        <v>19</v>
      </c>
      <c r="L11" s="77">
        <f t="shared" si="1"/>
        <v>122.19263157894736</v>
      </c>
      <c r="M11" s="78">
        <f t="shared" si="2"/>
        <v>17.2</v>
      </c>
      <c r="N11" s="79">
        <f t="shared" si="3"/>
        <v>20.3</v>
      </c>
      <c r="O11" s="80" t="s">
        <v>36</v>
      </c>
      <c r="P11" s="81" t="s">
        <v>37</v>
      </c>
      <c r="Q11" s="80" t="s">
        <v>38</v>
      </c>
      <c r="R11" s="82"/>
      <c r="S11" s="83"/>
      <c r="T11" s="84">
        <f t="shared" si="4"/>
        <v>110</v>
      </c>
      <c r="U11" s="85" t="str">
        <f t="shared" si="5"/>
        <v/>
      </c>
      <c r="W11" s="86">
        <v>1260</v>
      </c>
      <c r="X11" s="86">
        <v>1260</v>
      </c>
    </row>
    <row r="12" spans="1:24" ht="24" customHeight="1" x14ac:dyDescent="0.2">
      <c r="A12" s="87"/>
      <c r="B12" s="68"/>
      <c r="C12" s="69" t="s">
        <v>45</v>
      </c>
      <c r="D12" s="70" t="s">
        <v>46</v>
      </c>
      <c r="E12" s="71" t="s">
        <v>33</v>
      </c>
      <c r="F12" s="72" t="s">
        <v>47</v>
      </c>
      <c r="G12" s="73">
        <v>1.4970000000000001</v>
      </c>
      <c r="H12" s="72" t="s">
        <v>42</v>
      </c>
      <c r="I12" s="74" t="str">
        <f t="shared" si="0"/>
        <v>1,320~1,340</v>
      </c>
      <c r="J12" s="75">
        <v>5</v>
      </c>
      <c r="K12" s="76">
        <v>20.399999999999999</v>
      </c>
      <c r="L12" s="77">
        <f t="shared" si="1"/>
        <v>113.80686274509804</v>
      </c>
      <c r="M12" s="78">
        <f t="shared" si="2"/>
        <v>15.8</v>
      </c>
      <c r="N12" s="79">
        <f t="shared" si="3"/>
        <v>19</v>
      </c>
      <c r="O12" s="80" t="s">
        <v>48</v>
      </c>
      <c r="P12" s="81" t="s">
        <v>37</v>
      </c>
      <c r="Q12" s="80" t="s">
        <v>38</v>
      </c>
      <c r="R12" s="82"/>
      <c r="S12" s="83"/>
      <c r="T12" s="84">
        <f t="shared" si="4"/>
        <v>129</v>
      </c>
      <c r="U12" s="85">
        <f t="shared" si="5"/>
        <v>107</v>
      </c>
      <c r="W12" s="86">
        <v>1320</v>
      </c>
      <c r="X12" s="86">
        <v>1340</v>
      </c>
    </row>
    <row r="13" spans="1:24" ht="24" customHeight="1" x14ac:dyDescent="0.2">
      <c r="A13" s="87"/>
      <c r="B13" s="68"/>
      <c r="C13" s="69" t="s">
        <v>49</v>
      </c>
      <c r="D13" s="70" t="s">
        <v>46</v>
      </c>
      <c r="E13" s="71" t="s">
        <v>33</v>
      </c>
      <c r="F13" s="72" t="s">
        <v>47</v>
      </c>
      <c r="G13" s="73">
        <v>1.4970000000000001</v>
      </c>
      <c r="H13" s="72" t="s">
        <v>42</v>
      </c>
      <c r="I13" s="74" t="str">
        <f t="shared" si="0"/>
        <v>1,350~1,370</v>
      </c>
      <c r="J13" s="75">
        <v>5</v>
      </c>
      <c r="K13" s="76">
        <v>20.9</v>
      </c>
      <c r="L13" s="77">
        <f t="shared" si="1"/>
        <v>111.08421052631577</v>
      </c>
      <c r="M13" s="78">
        <f t="shared" si="2"/>
        <v>15.8</v>
      </c>
      <c r="N13" s="79">
        <f t="shared" si="3"/>
        <v>19</v>
      </c>
      <c r="O13" s="80" t="s">
        <v>48</v>
      </c>
      <c r="P13" s="81" t="s">
        <v>37</v>
      </c>
      <c r="Q13" s="80" t="s">
        <v>38</v>
      </c>
      <c r="R13" s="82"/>
      <c r="S13" s="83"/>
      <c r="T13" s="84">
        <f t="shared" si="4"/>
        <v>132</v>
      </c>
      <c r="U13" s="85">
        <f t="shared" si="5"/>
        <v>110</v>
      </c>
      <c r="W13" s="86">
        <v>1350</v>
      </c>
      <c r="X13" s="86">
        <v>1370</v>
      </c>
    </row>
    <row r="14" spans="1:24" ht="24" customHeight="1" x14ac:dyDescent="0.2">
      <c r="A14" s="87"/>
      <c r="B14" s="68"/>
      <c r="C14" s="69" t="s">
        <v>50</v>
      </c>
      <c r="D14" s="70" t="s">
        <v>51</v>
      </c>
      <c r="E14" s="71" t="s">
        <v>52</v>
      </c>
      <c r="F14" s="72" t="s">
        <v>47</v>
      </c>
      <c r="G14" s="73">
        <v>1.4970000000000001</v>
      </c>
      <c r="H14" s="72" t="s">
        <v>42</v>
      </c>
      <c r="I14" s="74" t="str">
        <f t="shared" si="0"/>
        <v>1,380~1,410</v>
      </c>
      <c r="J14" s="75">
        <v>5</v>
      </c>
      <c r="K14" s="76">
        <v>20.399999999999999</v>
      </c>
      <c r="L14" s="77">
        <f t="shared" si="1"/>
        <v>113.80686274509804</v>
      </c>
      <c r="M14" s="78">
        <f t="shared" si="2"/>
        <v>15.8</v>
      </c>
      <c r="N14" s="79">
        <f t="shared" si="3"/>
        <v>19</v>
      </c>
      <c r="O14" s="80" t="s">
        <v>48</v>
      </c>
      <c r="P14" s="81" t="s">
        <v>37</v>
      </c>
      <c r="Q14" s="80" t="s">
        <v>38</v>
      </c>
      <c r="R14" s="82"/>
      <c r="S14" s="83"/>
      <c r="T14" s="84">
        <f t="shared" si="4"/>
        <v>129</v>
      </c>
      <c r="U14" s="85">
        <f t="shared" si="5"/>
        <v>107</v>
      </c>
      <c r="W14" s="86">
        <v>1380</v>
      </c>
      <c r="X14" s="86">
        <v>1410</v>
      </c>
    </row>
    <row r="15" spans="1:24" ht="24" customHeight="1" x14ac:dyDescent="0.2">
      <c r="A15" s="87"/>
      <c r="B15" s="68"/>
      <c r="C15" s="69" t="s">
        <v>53</v>
      </c>
      <c r="D15" s="70" t="s">
        <v>51</v>
      </c>
      <c r="E15" s="71" t="s">
        <v>54</v>
      </c>
      <c r="F15" s="72" t="s">
        <v>47</v>
      </c>
      <c r="G15" s="73">
        <v>1.4970000000000001</v>
      </c>
      <c r="H15" s="72" t="s">
        <v>42</v>
      </c>
      <c r="I15" s="74" t="str">
        <f t="shared" si="0"/>
        <v>1,410</v>
      </c>
      <c r="J15" s="75">
        <v>5</v>
      </c>
      <c r="K15" s="76">
        <v>19.7</v>
      </c>
      <c r="L15" s="77">
        <f t="shared" si="1"/>
        <v>117.8507614213198</v>
      </c>
      <c r="M15" s="78">
        <f t="shared" si="2"/>
        <v>15.8</v>
      </c>
      <c r="N15" s="79">
        <f t="shared" si="3"/>
        <v>19</v>
      </c>
      <c r="O15" s="80" t="s">
        <v>48</v>
      </c>
      <c r="P15" s="81" t="s">
        <v>37</v>
      </c>
      <c r="Q15" s="80" t="s">
        <v>38</v>
      </c>
      <c r="R15" s="82"/>
      <c r="S15" s="83"/>
      <c r="T15" s="84">
        <f t="shared" si="4"/>
        <v>124</v>
      </c>
      <c r="U15" s="85">
        <f t="shared" si="5"/>
        <v>103</v>
      </c>
      <c r="W15" s="86">
        <v>1410</v>
      </c>
      <c r="X15" s="86">
        <v>1410</v>
      </c>
    </row>
    <row r="16" spans="1:24" ht="24" customHeight="1" x14ac:dyDescent="0.2">
      <c r="A16" s="87"/>
      <c r="B16" s="68"/>
      <c r="C16" s="69" t="s">
        <v>53</v>
      </c>
      <c r="D16" s="70" t="s">
        <v>51</v>
      </c>
      <c r="E16" s="71" t="s">
        <v>55</v>
      </c>
      <c r="F16" s="72" t="s">
        <v>47</v>
      </c>
      <c r="G16" s="73">
        <v>1.4970000000000001</v>
      </c>
      <c r="H16" s="72" t="s">
        <v>42</v>
      </c>
      <c r="I16" s="74" t="str">
        <f t="shared" si="0"/>
        <v>1,440</v>
      </c>
      <c r="J16" s="75">
        <v>5</v>
      </c>
      <c r="K16" s="76">
        <v>19.7</v>
      </c>
      <c r="L16" s="77">
        <f t="shared" si="1"/>
        <v>117.8507614213198</v>
      </c>
      <c r="M16" s="78">
        <f t="shared" si="2"/>
        <v>14.4</v>
      </c>
      <c r="N16" s="79">
        <f t="shared" si="3"/>
        <v>17.600000000000001</v>
      </c>
      <c r="O16" s="80" t="s">
        <v>48</v>
      </c>
      <c r="P16" s="81" t="s">
        <v>37</v>
      </c>
      <c r="Q16" s="80" t="s">
        <v>38</v>
      </c>
      <c r="R16" s="82"/>
      <c r="S16" s="83"/>
      <c r="T16" s="84">
        <f t="shared" si="4"/>
        <v>136</v>
      </c>
      <c r="U16" s="85">
        <f t="shared" si="5"/>
        <v>111</v>
      </c>
      <c r="W16" s="86">
        <v>1440</v>
      </c>
      <c r="X16" s="86">
        <v>1440</v>
      </c>
    </row>
    <row r="17" spans="1:24" ht="24" customHeight="1" x14ac:dyDescent="0.2">
      <c r="A17" s="87"/>
      <c r="B17" s="68"/>
      <c r="C17" s="69" t="s">
        <v>56</v>
      </c>
      <c r="D17" s="70" t="s">
        <v>57</v>
      </c>
      <c r="E17" s="71" t="s">
        <v>58</v>
      </c>
      <c r="F17" s="72" t="s">
        <v>47</v>
      </c>
      <c r="G17" s="73">
        <v>1.4970000000000001</v>
      </c>
      <c r="H17" s="72" t="s">
        <v>42</v>
      </c>
      <c r="I17" s="74" t="str">
        <f t="shared" si="0"/>
        <v>1,530</v>
      </c>
      <c r="J17" s="75">
        <v>7</v>
      </c>
      <c r="K17" s="76">
        <v>16.5</v>
      </c>
      <c r="L17" s="77">
        <f t="shared" si="1"/>
        <v>140.70666666666668</v>
      </c>
      <c r="M17" s="78">
        <f t="shared" si="2"/>
        <v>14.4</v>
      </c>
      <c r="N17" s="79">
        <f t="shared" si="3"/>
        <v>17.600000000000001</v>
      </c>
      <c r="O17" s="73" t="s">
        <v>59</v>
      </c>
      <c r="P17" s="72" t="s">
        <v>37</v>
      </c>
      <c r="Q17" s="73" t="s">
        <v>38</v>
      </c>
      <c r="R17" s="82"/>
      <c r="S17" s="83"/>
      <c r="T17" s="84">
        <f t="shared" si="4"/>
        <v>114</v>
      </c>
      <c r="U17" s="85" t="str">
        <f t="shared" si="5"/>
        <v/>
      </c>
      <c r="W17" s="86">
        <v>1530</v>
      </c>
      <c r="X17" s="86">
        <v>1530</v>
      </c>
    </row>
    <row r="18" spans="1:24" ht="40" x14ac:dyDescent="0.2">
      <c r="A18" s="87"/>
      <c r="B18" s="68"/>
      <c r="C18" s="69" t="s">
        <v>56</v>
      </c>
      <c r="D18" s="70" t="s">
        <v>57</v>
      </c>
      <c r="E18" s="71" t="s">
        <v>60</v>
      </c>
      <c r="F18" s="72" t="s">
        <v>47</v>
      </c>
      <c r="G18" s="73">
        <v>1.4970000000000001</v>
      </c>
      <c r="H18" s="72" t="s">
        <v>42</v>
      </c>
      <c r="I18" s="74" t="str">
        <f t="shared" si="0"/>
        <v>1,540~1,580</v>
      </c>
      <c r="J18" s="75">
        <v>7</v>
      </c>
      <c r="K18" s="76">
        <v>16.5</v>
      </c>
      <c r="L18" s="77">
        <f t="shared" si="1"/>
        <v>140.70666666666668</v>
      </c>
      <c r="M18" s="78">
        <f t="shared" si="2"/>
        <v>13.2</v>
      </c>
      <c r="N18" s="79">
        <f t="shared" si="3"/>
        <v>16.5</v>
      </c>
      <c r="O18" s="73" t="s">
        <v>59</v>
      </c>
      <c r="P18" s="72" t="s">
        <v>37</v>
      </c>
      <c r="Q18" s="73" t="s">
        <v>38</v>
      </c>
      <c r="R18" s="82"/>
      <c r="S18" s="83"/>
      <c r="T18" s="84">
        <f t="shared" si="4"/>
        <v>125</v>
      </c>
      <c r="U18" s="85">
        <f t="shared" si="5"/>
        <v>100</v>
      </c>
      <c r="W18" s="86">
        <v>1540</v>
      </c>
      <c r="X18" s="86">
        <v>1580</v>
      </c>
    </row>
    <row r="19" spans="1:24" ht="24" customHeight="1" x14ac:dyDescent="0.2">
      <c r="A19" s="87"/>
      <c r="B19" s="68"/>
      <c r="C19" s="69" t="s">
        <v>61</v>
      </c>
      <c r="D19" s="70" t="s">
        <v>62</v>
      </c>
      <c r="E19" s="71" t="s">
        <v>33</v>
      </c>
      <c r="F19" s="72" t="s">
        <v>47</v>
      </c>
      <c r="G19" s="73">
        <v>1.4970000000000001</v>
      </c>
      <c r="H19" s="72" t="s">
        <v>42</v>
      </c>
      <c r="I19" s="74" t="str">
        <f t="shared" si="0"/>
        <v>1,330~1,350</v>
      </c>
      <c r="J19" s="75">
        <v>5</v>
      </c>
      <c r="K19" s="76">
        <v>18.5</v>
      </c>
      <c r="L19" s="77">
        <f t="shared" si="1"/>
        <v>125.49513513513514</v>
      </c>
      <c r="M19" s="78">
        <f t="shared" si="2"/>
        <v>15.8</v>
      </c>
      <c r="N19" s="79">
        <f t="shared" si="3"/>
        <v>19</v>
      </c>
      <c r="O19" s="80" t="s">
        <v>59</v>
      </c>
      <c r="P19" s="81" t="s">
        <v>37</v>
      </c>
      <c r="Q19" s="80" t="s">
        <v>38</v>
      </c>
      <c r="R19" s="82"/>
      <c r="S19" s="83"/>
      <c r="T19" s="84">
        <f t="shared" si="4"/>
        <v>117</v>
      </c>
      <c r="U19" s="85" t="str">
        <f t="shared" si="5"/>
        <v/>
      </c>
      <c r="W19" s="86">
        <v>1330</v>
      </c>
      <c r="X19" s="86">
        <v>1350</v>
      </c>
    </row>
    <row r="20" spans="1:24" ht="24" customHeight="1" x14ac:dyDescent="0.2">
      <c r="A20" s="87"/>
      <c r="B20" s="68"/>
      <c r="C20" s="69" t="s">
        <v>63</v>
      </c>
      <c r="D20" s="70" t="s">
        <v>64</v>
      </c>
      <c r="E20" s="71" t="s">
        <v>33</v>
      </c>
      <c r="F20" s="72" t="s">
        <v>47</v>
      </c>
      <c r="G20" s="73">
        <v>1.4970000000000001</v>
      </c>
      <c r="H20" s="72" t="s">
        <v>42</v>
      </c>
      <c r="I20" s="74" t="str">
        <f t="shared" si="0"/>
        <v>1,570~1,600</v>
      </c>
      <c r="J20" s="75">
        <v>5</v>
      </c>
      <c r="K20" s="76">
        <v>19.2</v>
      </c>
      <c r="L20" s="77">
        <f t="shared" si="1"/>
        <v>120.91979166666667</v>
      </c>
      <c r="M20" s="78">
        <f t="shared" si="2"/>
        <v>13.2</v>
      </c>
      <c r="N20" s="79">
        <f t="shared" si="3"/>
        <v>16.5</v>
      </c>
      <c r="O20" s="73" t="s">
        <v>48</v>
      </c>
      <c r="P20" s="72" t="s">
        <v>37</v>
      </c>
      <c r="Q20" s="73" t="s">
        <v>38</v>
      </c>
      <c r="R20" s="82"/>
      <c r="S20" s="83"/>
      <c r="T20" s="84">
        <f t="shared" si="4"/>
        <v>145</v>
      </c>
      <c r="U20" s="85">
        <f t="shared" si="5"/>
        <v>116</v>
      </c>
      <c r="W20" s="86">
        <v>1570</v>
      </c>
      <c r="X20" s="86">
        <v>1600</v>
      </c>
    </row>
    <row r="21" spans="1:24" ht="24" customHeight="1" x14ac:dyDescent="0.2">
      <c r="A21" s="87"/>
      <c r="B21" s="68"/>
      <c r="C21" s="69" t="s">
        <v>65</v>
      </c>
      <c r="D21" s="70" t="s">
        <v>66</v>
      </c>
      <c r="E21" s="71" t="s">
        <v>33</v>
      </c>
      <c r="F21" s="72" t="s">
        <v>47</v>
      </c>
      <c r="G21" s="73">
        <v>1.4970000000000001</v>
      </c>
      <c r="H21" s="72" t="s">
        <v>42</v>
      </c>
      <c r="I21" s="74" t="str">
        <f t="shared" si="0"/>
        <v>1,600~1,640</v>
      </c>
      <c r="J21" s="75">
        <v>5</v>
      </c>
      <c r="K21" s="76">
        <v>18.3</v>
      </c>
      <c r="L21" s="77">
        <f t="shared" si="1"/>
        <v>126.86666666666666</v>
      </c>
      <c r="M21" s="78">
        <f t="shared" si="2"/>
        <v>13.2</v>
      </c>
      <c r="N21" s="79">
        <f t="shared" si="3"/>
        <v>16.5</v>
      </c>
      <c r="O21" s="73" t="s">
        <v>48</v>
      </c>
      <c r="P21" s="72" t="s">
        <v>37</v>
      </c>
      <c r="Q21" s="73" t="s">
        <v>38</v>
      </c>
      <c r="R21" s="82"/>
      <c r="S21" s="83"/>
      <c r="T21" s="84">
        <f t="shared" si="4"/>
        <v>138</v>
      </c>
      <c r="U21" s="85">
        <f t="shared" si="5"/>
        <v>110</v>
      </c>
      <c r="W21" s="86">
        <v>1600</v>
      </c>
      <c r="X21" s="86">
        <v>1640</v>
      </c>
    </row>
    <row r="22" spans="1:24" ht="24" customHeight="1" x14ac:dyDescent="0.2">
      <c r="A22" s="88"/>
      <c r="B22" s="89"/>
      <c r="C22" s="90"/>
      <c r="D22" s="91"/>
      <c r="E22" s="92"/>
      <c r="F22" s="93"/>
      <c r="G22" s="94"/>
      <c r="H22" s="93"/>
      <c r="I22" s="95" t="str">
        <f>IF(W22="","",(IF(X22-W22&gt;0,CONCATENATE(TEXT(W22,"#,##0"),"~",TEXT(X22,"#,##0")),TEXT(W22,"#,##0"))))</f>
        <v/>
      </c>
      <c r="J22" s="96"/>
      <c r="K22" s="97"/>
      <c r="L22" s="98" t="str">
        <f>IF(K22&gt;0,1/K22*34.6*67.1,"")</f>
        <v/>
      </c>
      <c r="M22" s="99" t="str">
        <f>IFERROR(VALUE(IF(W22="","",IF(W22&gt;=2271,"7.4",IF(W22&gt;=2101,"8.7",IF(W22&gt;=1991,"9.4",IF(W22&gt;=1871,"10.2",IF(W22&gt;=1761,"11.1",IF(W22&gt;=1651,"12.2",IF(W22&gt;=1531,"13.2",IF(W22&gt;=1421,"14.4",IF(W22&gt;=1311,"15.8",IF(W22&gt;=1196,"17.2",IF(W22&gt;=1081,"18.7",IF(W22&gt;=971,"20.5",IF(W22&gt;=856,"20.8",IF(W22&gt;=741,"21.0",IF(W22&gt;=601,"21.8","22.5"))))))))))))))))),"")</f>
        <v/>
      </c>
      <c r="N22" s="100" t="str">
        <f>IFERROR(VALUE(IF(W22="","",IF(W22&gt;=2271,"10.6",IF(W22&gt;=2101,"11.9",IF(W22&gt;=1991,"12.7",IF(W22&gt;=1871,"13.5",IF(W22&gt;=1761,"14.4",IF(W22&gt;=1651,"15.4",IF(W22&gt;=1531,"16.5",IF(W22&gt;=1421,"17.6",IF(W22&gt;=1311,"19.0",IF(W22&gt;=1196,"20.3",IF(W22&gt;=1081,"21.8",IF(W22&gt;=971,"23.4",IF(W22&gt;=856,"23.7",IF(W22&gt;=741,"24.5","24.6")))))))))))))))),"")</f>
        <v/>
      </c>
      <c r="O22" s="83"/>
      <c r="P22" s="101"/>
      <c r="Q22" s="83"/>
      <c r="R22" s="102"/>
      <c r="S22" s="83"/>
      <c r="T22" s="84" t="str">
        <f>IFERROR(IF(K22&lt;M22,"",(ROUNDDOWN(K22/M22*100,0))),"")</f>
        <v/>
      </c>
      <c r="U22" s="85" t="str">
        <f>IFERROR(IF(K22&lt;N22,"",(ROUNDDOWN(K22/N22*100,0))),"")</f>
        <v/>
      </c>
      <c r="W22" s="86"/>
      <c r="X22" s="86"/>
    </row>
    <row r="24" spans="1:24" x14ac:dyDescent="0.2">
      <c r="B24" s="2" t="s">
        <v>67</v>
      </c>
    </row>
    <row r="25" spans="1:24" x14ac:dyDescent="0.2">
      <c r="B25" s="2" t="s">
        <v>68</v>
      </c>
    </row>
    <row r="26" spans="1:24" x14ac:dyDescent="0.2">
      <c r="B26" s="2" t="s">
        <v>69</v>
      </c>
    </row>
    <row r="27" spans="1:24" x14ac:dyDescent="0.2">
      <c r="B27" s="2" t="s">
        <v>70</v>
      </c>
    </row>
    <row r="28" spans="1:24" x14ac:dyDescent="0.2">
      <c r="B28" s="2" t="s">
        <v>71</v>
      </c>
    </row>
    <row r="29" spans="1:24" x14ac:dyDescent="0.2">
      <c r="B29" s="2" t="s">
        <v>72</v>
      </c>
    </row>
    <row r="30" spans="1:24" x14ac:dyDescent="0.2">
      <c r="B30" s="2" t="s">
        <v>73</v>
      </c>
    </row>
    <row r="31" spans="1:24" x14ac:dyDescent="0.2">
      <c r="B31" s="2" t="s">
        <v>74</v>
      </c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&amp;R様式1-6&amp;L&amp;"Arial"&amp;8&amp;K000000INTERNAL&amp;1#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