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5月\"/>
    </mc:Choice>
  </mc:AlternateContent>
  <bookViews>
    <workbookView xWindow="930" yWindow="0" windowWidth="27870" windowHeight="12045"/>
  </bookViews>
  <sheets>
    <sheet name="（新）1-6(軽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'（新）1-6(軽)'!$A$8:$U$25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'（新）1-6(軽)'!$A$2:$U$31</definedName>
    <definedName name="_xlnm.Print_Titles" localSheetId="0">'（新）1-6(軽)'!$2:$8</definedName>
    <definedName name="_xlnm.Print_Titles">[2]乗用・ＲＶ車!$A$1:$IV$7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T28" i="1"/>
  <c r="L28" i="1"/>
  <c r="U27" i="1"/>
  <c r="T27" i="1"/>
  <c r="L27" i="1"/>
  <c r="U26" i="1"/>
  <c r="T26" i="1"/>
  <c r="L26" i="1"/>
  <c r="U25" i="1"/>
  <c r="T25" i="1"/>
  <c r="L25" i="1"/>
  <c r="U24" i="1"/>
  <c r="T24" i="1"/>
  <c r="L24" i="1"/>
  <c r="U23" i="1"/>
  <c r="T23" i="1"/>
  <c r="L23" i="1"/>
  <c r="U22" i="1"/>
  <c r="T22" i="1"/>
  <c r="L22" i="1"/>
  <c r="U21" i="1"/>
  <c r="T21" i="1"/>
  <c r="L21" i="1"/>
  <c r="U20" i="1"/>
  <c r="T20" i="1"/>
  <c r="L20" i="1"/>
  <c r="U19" i="1"/>
  <c r="T19" i="1"/>
  <c r="L19" i="1"/>
  <c r="U18" i="1"/>
  <c r="T18" i="1"/>
  <c r="L18" i="1"/>
  <c r="U17" i="1"/>
  <c r="T17" i="1"/>
  <c r="L17" i="1"/>
  <c r="U16" i="1"/>
  <c r="T16" i="1"/>
  <c r="L16" i="1"/>
  <c r="U15" i="1"/>
  <c r="T15" i="1"/>
  <c r="L15" i="1"/>
  <c r="U14" i="1"/>
  <c r="T14" i="1"/>
  <c r="L14" i="1"/>
  <c r="U13" i="1"/>
  <c r="T13" i="1"/>
  <c r="L13" i="1"/>
  <c r="U12" i="1"/>
  <c r="T12" i="1"/>
  <c r="L12" i="1"/>
  <c r="U11" i="1"/>
  <c r="T11" i="1"/>
  <c r="L11" i="1"/>
  <c r="U10" i="1"/>
  <c r="T10" i="1"/>
  <c r="L10" i="1"/>
  <c r="U9" i="1"/>
  <c r="T9" i="1"/>
  <c r="L9" i="1"/>
</calcChain>
</file>

<file path=xl/sharedStrings.xml><?xml version="1.0" encoding="utf-8"?>
<sst xmlns="http://schemas.openxmlformats.org/spreadsheetml/2006/main" count="226" uniqueCount="100">
  <si>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</si>
  <si>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マツダ株式会社</t>
    <phoneticPr fontId="2"/>
  </si>
  <si>
    <t>ガソリン乗用車（軽自動車）</t>
    <rPh sb="8" eb="12">
      <t>ケイジドウシャ</t>
    </rPh>
    <phoneticPr fontId="2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</si>
  <si>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2"/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</si>
  <si>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2"/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</si>
  <si>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</si>
  <si>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</si>
  <si>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</si>
  <si>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</si>
  <si>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</si>
  <si>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r>
      <t>JC08</t>
    </r>
    <r>
      <rPr>
        <sz val="8"/>
        <color indexed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</si>
  <si>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</si>
  <si>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</si>
  <si>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</si>
  <si>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</si>
  <si>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</si>
  <si>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令和２年度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</si>
  <si>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color indexed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</si>
  <si>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</si>
  <si>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2"/>
  </si>
  <si>
    <r>
      <rPr>
        <sz val="8"/>
        <color indexed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</si>
  <si>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</si>
  <si>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</si>
  <si>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color indexed="8"/>
        <rFont val="ＭＳ Ｐゴシック"/>
        <family val="3"/>
        <charset val="128"/>
      </rPr>
      <t>燃費</t>
    </r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</si>
  <si>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</si>
  <si>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</si>
  <si>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</si>
  <si>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</si>
  <si>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駆動</t>
    </r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</si>
  <si>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</si>
  <si>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</si>
  <si>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</si>
  <si>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</si>
  <si>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形式</t>
    </r>
  </si>
  <si>
    <r>
      <rPr>
        <sz val="8"/>
        <color indexed="8"/>
        <rFont val="ＭＳ Ｐゴシック"/>
        <family val="3"/>
        <charset val="128"/>
      </rPr>
      <t>レベル</t>
    </r>
  </si>
  <si>
    <t>マツダ</t>
  </si>
  <si>
    <t>※1</t>
  </si>
  <si>
    <t>キャロル</t>
  </si>
  <si>
    <t>5AA-HB97S</t>
  </si>
  <si>
    <t>0001,0002</t>
  </si>
  <si>
    <t>R06D
-WA04C</t>
  </si>
  <si>
    <t>CVT
(E･LTC)</t>
  </si>
  <si>
    <t>700～710</t>
  </si>
  <si>
    <t>H,I,V,EP,B,C</t>
  </si>
  <si>
    <t>3W+EGR</t>
  </si>
  <si>
    <t>F</t>
  </si>
  <si>
    <t>☆☆☆☆</t>
  </si>
  <si>
    <t>0601,0602</t>
  </si>
  <si>
    <t>750～760</t>
  </si>
  <si>
    <t>A</t>
  </si>
  <si>
    <t>3BA-HB37S</t>
  </si>
  <si>
    <t>R06A</t>
  </si>
  <si>
    <t>680～690</t>
  </si>
  <si>
    <t>I,EP,B,C</t>
  </si>
  <si>
    <t>3W</t>
  </si>
  <si>
    <t>730～740</t>
  </si>
  <si>
    <t>フレア</t>
  </si>
  <si>
    <t>5AA-MJ95S</t>
  </si>
  <si>
    <t>0004,0005</t>
    <phoneticPr fontId="2"/>
  </si>
  <si>
    <t>770～790</t>
  </si>
  <si>
    <t>0604,0605</t>
    <phoneticPr fontId="2"/>
  </si>
  <si>
    <t>820～840</t>
  </si>
  <si>
    <t>4AA-MJ55S</t>
  </si>
  <si>
    <t>0002</t>
  </si>
  <si>
    <t>R06A
-WA05A</t>
  </si>
  <si>
    <t>ﾀｰﾎﾞﾁｬｰｼﾞｬ付</t>
  </si>
  <si>
    <t>☆☆☆</t>
  </si>
  <si>
    <t>0602</t>
  </si>
  <si>
    <t>フレア
　クロスオーバー</t>
  </si>
  <si>
    <t>5AA-MS92S</t>
  </si>
  <si>
    <t>0005,0006</t>
    <phoneticPr fontId="2"/>
  </si>
  <si>
    <r>
      <t>820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830</t>
    </r>
    <phoneticPr fontId="2"/>
  </si>
  <si>
    <t>0605</t>
    <phoneticPr fontId="2"/>
  </si>
  <si>
    <t>4AA-MS52S</t>
  </si>
  <si>
    <t>0009</t>
    <phoneticPr fontId="2"/>
  </si>
  <si>
    <t>0609</t>
    <phoneticPr fontId="2"/>
  </si>
  <si>
    <t>フレア　ワゴン</t>
  </si>
  <si>
    <t>5AA-MM53S</t>
  </si>
  <si>
    <t>0013</t>
    <phoneticPr fontId="2"/>
  </si>
  <si>
    <t>0015,0020,0021,0024</t>
  </si>
  <si>
    <r>
      <t>870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890</t>
    </r>
    <phoneticPr fontId="2"/>
  </si>
  <si>
    <t>0613,0615,0620,0621,
0624</t>
  </si>
  <si>
    <t>900～940</t>
  </si>
  <si>
    <t>4AA-MM53S</t>
  </si>
  <si>
    <t>0021,0024</t>
  </si>
  <si>
    <r>
      <t>890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900</t>
    </r>
    <phoneticPr fontId="2"/>
  </si>
  <si>
    <t>0621,0624</t>
  </si>
  <si>
    <r>
      <t>940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950</t>
    </r>
    <phoneticPr fontId="2"/>
  </si>
  <si>
    <t>スクラム</t>
  </si>
  <si>
    <t>3BA-DG17W</t>
  </si>
  <si>
    <t>0031,0032</t>
    <phoneticPr fontId="2"/>
  </si>
  <si>
    <t>4AT
(E)</t>
  </si>
  <si>
    <t>950～960</t>
  </si>
  <si>
    <t>I,V,EP</t>
  </si>
  <si>
    <t>R</t>
  </si>
  <si>
    <t>0036</t>
    <phoneticPr fontId="2"/>
  </si>
  <si>
    <t>0631,0632,0636</t>
    <phoneticPr fontId="2"/>
  </si>
  <si>
    <t>990～1020</t>
  </si>
  <si>
    <r>
      <rPr>
        <sz val="8"/>
        <rFont val="ＭＳ Ｐゴシック"/>
        <family val="3"/>
        <charset val="128"/>
      </rPr>
      <t>（注）</t>
    </r>
    <rPh sb="1" eb="2">
      <t>チュウ</t>
    </rPh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</si>
  <si>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rPh sb="21" eb="25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</si>
</sst>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16" x14ac:knownFonts="1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3" fillId="2" borderId="0" xfId="0" applyFont="1" applyFill="1" applyBorder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8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0" xfId="0" applyFont="1" applyFill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1" fillId="0" borderId="10" xfId="0" applyFont="1" applyFill="1" applyBorder="1"/>
    <xf numFmtId="0" fontId="11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11" xfId="0" applyFont="1" applyFill="1" applyBorder="1" applyAlignment="1">
      <alignment horizontal="center" shrinkToFit="1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11" fillId="0" borderId="12" xfId="0" applyFont="1" applyFill="1" applyBorder="1"/>
    <xf numFmtId="0" fontId="11" fillId="0" borderId="1" xfId="0" applyFont="1" applyFill="1" applyBorder="1"/>
    <xf numFmtId="0" fontId="3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" fillId="0" borderId="1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177" fontId="14" fillId="0" borderId="27" xfId="0" quotePrefix="1" applyNumberFormat="1" applyFont="1" applyFill="1" applyBorder="1" applyAlignment="1" applyProtection="1">
      <alignment horizontal="center" vertical="center" wrapText="1"/>
      <protection locked="0"/>
    </xf>
    <xf numFmtId="178" fontId="14" fillId="0" borderId="28" xfId="0" applyNumberFormat="1" applyFont="1" applyFill="1" applyBorder="1" applyAlignment="1">
      <alignment horizontal="center" vertical="center" wrapText="1"/>
    </xf>
    <xf numFmtId="177" fontId="14" fillId="0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left" vertical="center"/>
      <protection locked="0"/>
    </xf>
    <xf numFmtId="0" fontId="15" fillId="0" borderId="29" xfId="0" applyFont="1" applyFill="1" applyBorder="1" applyAlignment="1" applyProtection="1">
      <alignment horizontal="center" vertical="center"/>
      <protection locked="0"/>
    </xf>
    <xf numFmtId="179" fontId="3" fillId="0" borderId="30" xfId="0" applyNumberFormat="1" applyFont="1" applyFill="1" applyBorder="1" applyAlignment="1">
      <alignment horizontal="center" vertical="center"/>
    </xf>
    <xf numFmtId="179" fontId="3" fillId="0" borderId="25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49" fontId="3" fillId="0" borderId="25" xfId="0" applyNumberFormat="1" applyFont="1" applyFill="1" applyBorder="1" applyAlignment="1" applyProtection="1">
      <alignment horizontal="left" vertical="center"/>
      <protection locked="0"/>
    </xf>
    <xf numFmtId="176" fontId="3" fillId="0" borderId="25" xfId="0" applyNumberFormat="1" applyFont="1" applyFill="1" applyBorder="1" applyAlignment="1" applyProtection="1">
      <alignment horizontal="center" vertical="center"/>
      <protection locked="0"/>
    </xf>
    <xf numFmtId="177" fontId="1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3" fillId="0" borderId="3" xfId="0" quotePrefix="1" applyFont="1" applyFill="1" applyBorder="1" applyAlignment="1" applyProtection="1">
      <alignment horizontal="left" vertical="center" wrapText="1"/>
      <protection locked="0"/>
    </xf>
    <xf numFmtId="0" fontId="3" fillId="0" borderId="3" xfId="0" quotePrefix="1" applyFont="1" applyFill="1" applyBorder="1" applyAlignment="1" applyProtection="1">
      <alignment horizontal="left" vertical="center"/>
      <protection locked="0"/>
    </xf>
    <xf numFmtId="0" fontId="3" fillId="0" borderId="25" xfId="0" quotePrefix="1" applyFont="1" applyFill="1" applyBorder="1" applyAlignment="1" applyProtection="1">
      <alignment horizontal="left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vertical="center"/>
      <protection locked="0"/>
    </xf>
    <xf numFmtId="177" fontId="14" fillId="0" borderId="31" xfId="0" applyNumberFormat="1" applyFont="1" applyFill="1" applyBorder="1" applyAlignment="1" applyProtection="1">
      <alignment horizontal="center" vertical="center" wrapText="1"/>
      <protection locked="0"/>
    </xf>
    <xf numFmtId="178" fontId="14" fillId="0" borderId="3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  <pageSetUpPr fitToPage="1"/>
  </sheetPr>
  <dimension ref="A1:U31"/>
  <sheetViews>
    <sheetView tabSelected="1" view="pageBreakPreview" zoomScale="80" zoomScaleNormal="55" zoomScaleSheetLayoutView="8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A3" sqref="A3"/>
    </sheetView>
  </sheetViews>
  <sheetFormatPr defaultRowHeight="11.25" x14ac:dyDescent="0.2"/>
  <cols>
    <col min="1" max="1" width="15.875" style="110" customWidth="1"/>
    <col min="2" max="2" width="3.875" style="2" bestFit="1" customWidth="1"/>
    <col min="3" max="3" width="23.875" style="2" customWidth="1"/>
    <col min="4" max="4" width="13.875" style="2" bestFit="1" customWidth="1"/>
    <col min="5" max="5" width="17.5" style="3" customWidth="1"/>
    <col min="6" max="6" width="13.25" style="2" customWidth="1"/>
    <col min="7" max="7" width="5.875" style="2" bestFit="1" customWidth="1"/>
    <col min="8" max="8" width="12.125" style="2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14.875" style="2" customWidth="1"/>
    <col min="19" max="19" width="11" style="2" bestFit="1" customWidth="1"/>
    <col min="20" max="21" width="8.25" style="2" bestFit="1" customWidth="1"/>
    <col min="22" max="16384" width="9" style="2"/>
  </cols>
  <sheetData>
    <row r="1" spans="1:21" ht="21.75" customHeight="1" x14ac:dyDescent="0.25">
      <c r="A1" s="1"/>
      <c r="B1" s="1"/>
      <c r="Q1" s="4"/>
    </row>
    <row r="2" spans="1:21" s="12" customFormat="1" ht="15" x14ac:dyDescent="0.2">
      <c r="A2" s="5"/>
      <c r="B2" s="5"/>
      <c r="C2" s="5"/>
      <c r="D2" s="6"/>
      <c r="E2" s="6"/>
      <c r="F2" s="7"/>
      <c r="G2" s="6"/>
      <c r="H2" s="6"/>
      <c r="I2" s="5"/>
      <c r="J2" s="8" t="s">
        <v>0</v>
      </c>
      <c r="K2" s="8"/>
      <c r="L2" s="8"/>
      <c r="M2" s="8"/>
      <c r="N2" s="8"/>
      <c r="O2" s="8"/>
      <c r="P2" s="9"/>
      <c r="Q2" s="10" t="s">
        <v>1</v>
      </c>
      <c r="R2" s="11"/>
      <c r="S2" s="11"/>
      <c r="T2" s="11"/>
      <c r="U2" s="11"/>
    </row>
    <row r="3" spans="1:21" s="12" customFormat="1" ht="23.25" customHeight="1" x14ac:dyDescent="0.25">
      <c r="A3" s="13" t="s">
        <v>2</v>
      </c>
      <c r="B3" s="14"/>
      <c r="C3" s="5"/>
      <c r="D3" s="6"/>
      <c r="E3" s="6"/>
      <c r="F3" s="5"/>
      <c r="G3" s="5"/>
      <c r="H3" s="5"/>
      <c r="I3" s="5"/>
      <c r="J3" s="9"/>
      <c r="K3" s="5"/>
      <c r="L3" s="5"/>
      <c r="M3" s="5"/>
      <c r="N3" s="5"/>
      <c r="O3" s="5"/>
      <c r="P3" s="6"/>
      <c r="Q3" s="15"/>
      <c r="R3" s="16" t="s">
        <v>3</v>
      </c>
      <c r="S3" s="16"/>
      <c r="T3" s="16"/>
      <c r="U3" s="16"/>
    </row>
    <row r="4" spans="1:21" s="12" customFormat="1" ht="14.25" customHeight="1" thickBot="1" x14ac:dyDescent="0.25">
      <c r="A4" s="17" t="s">
        <v>4</v>
      </c>
      <c r="B4" s="18" t="s">
        <v>5</v>
      </c>
      <c r="C4" s="19"/>
      <c r="D4" s="20"/>
      <c r="E4" s="21"/>
      <c r="F4" s="18" t="s">
        <v>6</v>
      </c>
      <c r="G4" s="22"/>
      <c r="H4" s="23" t="s">
        <v>7</v>
      </c>
      <c r="I4" s="23" t="s">
        <v>8</v>
      </c>
      <c r="J4" s="24" t="s">
        <v>9</v>
      </c>
      <c r="K4" s="25" t="s">
        <v>10</v>
      </c>
      <c r="L4" s="26"/>
      <c r="M4" s="26"/>
      <c r="N4" s="27"/>
      <c r="O4" s="21"/>
      <c r="P4" s="28"/>
      <c r="Q4" s="29"/>
      <c r="R4" s="30"/>
      <c r="S4" s="31"/>
      <c r="T4" s="32" t="s">
        <v>11</v>
      </c>
      <c r="U4" s="33" t="s">
        <v>12</v>
      </c>
    </row>
    <row r="5" spans="1:21" s="12" customFormat="1" ht="11.25" customHeight="1" x14ac:dyDescent="0.2">
      <c r="A5" s="34"/>
      <c r="B5" s="35"/>
      <c r="C5" s="36"/>
      <c r="D5" s="37"/>
      <c r="E5" s="38"/>
      <c r="F5" s="39"/>
      <c r="G5" s="40"/>
      <c r="H5" s="34"/>
      <c r="I5" s="34"/>
      <c r="J5" s="41"/>
      <c r="K5" s="42" t="s">
        <v>13</v>
      </c>
      <c r="L5" s="43" t="s">
        <v>14</v>
      </c>
      <c r="M5" s="44" t="s">
        <v>15</v>
      </c>
      <c r="N5" s="45" t="s">
        <v>16</v>
      </c>
      <c r="O5" s="46" t="s">
        <v>17</v>
      </c>
      <c r="P5" s="47" t="s">
        <v>18</v>
      </c>
      <c r="Q5" s="48"/>
      <c r="R5" s="49"/>
      <c r="S5" s="50" t="s">
        <v>19</v>
      </c>
      <c r="T5" s="51"/>
      <c r="U5" s="52"/>
    </row>
    <row r="6" spans="1:21" s="12" customFormat="1" ht="11.25" customHeight="1" x14ac:dyDescent="0.2">
      <c r="A6" s="34"/>
      <c r="B6" s="35"/>
      <c r="C6" s="36"/>
      <c r="D6" s="17" t="s">
        <v>20</v>
      </c>
      <c r="E6" s="53" t="s">
        <v>21</v>
      </c>
      <c r="F6" s="17" t="s">
        <v>20</v>
      </c>
      <c r="G6" s="23" t="s">
        <v>22</v>
      </c>
      <c r="H6" s="34"/>
      <c r="I6" s="34"/>
      <c r="J6" s="41"/>
      <c r="K6" s="54"/>
      <c r="L6" s="55"/>
      <c r="M6" s="54"/>
      <c r="N6" s="56"/>
      <c r="O6" s="57" t="s">
        <v>23</v>
      </c>
      <c r="P6" s="57" t="s">
        <v>24</v>
      </c>
      <c r="Q6" s="57"/>
      <c r="R6" s="57"/>
      <c r="S6" s="58" t="s">
        <v>25</v>
      </c>
      <c r="T6" s="51"/>
      <c r="U6" s="52"/>
    </row>
    <row r="7" spans="1:21" s="12" customFormat="1" ht="12" customHeight="1" x14ac:dyDescent="0.2">
      <c r="A7" s="34"/>
      <c r="B7" s="35"/>
      <c r="C7" s="36"/>
      <c r="D7" s="34"/>
      <c r="E7" s="52"/>
      <c r="F7" s="34"/>
      <c r="G7" s="34"/>
      <c r="H7" s="34"/>
      <c r="I7" s="34"/>
      <c r="J7" s="41"/>
      <c r="K7" s="54"/>
      <c r="L7" s="55"/>
      <c r="M7" s="54"/>
      <c r="N7" s="56"/>
      <c r="O7" s="57" t="s">
        <v>26</v>
      </c>
      <c r="P7" s="57" t="s">
        <v>27</v>
      </c>
      <c r="Q7" s="57" t="s">
        <v>28</v>
      </c>
      <c r="R7" s="57" t="s">
        <v>29</v>
      </c>
      <c r="S7" s="58" t="s">
        <v>30</v>
      </c>
      <c r="T7" s="51"/>
      <c r="U7" s="52"/>
    </row>
    <row r="8" spans="1:21" s="12" customFormat="1" ht="11.25" customHeight="1" x14ac:dyDescent="0.2">
      <c r="A8" s="59"/>
      <c r="B8" s="60"/>
      <c r="C8" s="61"/>
      <c r="D8" s="59"/>
      <c r="E8" s="62"/>
      <c r="F8" s="59"/>
      <c r="G8" s="59"/>
      <c r="H8" s="59"/>
      <c r="I8" s="59"/>
      <c r="J8" s="39"/>
      <c r="K8" s="63"/>
      <c r="L8" s="64"/>
      <c r="M8" s="63"/>
      <c r="N8" s="65"/>
      <c r="O8" s="38" t="s">
        <v>31</v>
      </c>
      <c r="P8" s="38" t="s">
        <v>32</v>
      </c>
      <c r="Q8" s="38" t="s">
        <v>33</v>
      </c>
      <c r="R8" s="66"/>
      <c r="S8" s="67" t="s">
        <v>34</v>
      </c>
      <c r="T8" s="68"/>
      <c r="U8" s="62"/>
    </row>
    <row r="9" spans="1:21" s="12" customFormat="1" ht="24" customHeight="1" x14ac:dyDescent="0.2">
      <c r="A9" s="69" t="s">
        <v>35</v>
      </c>
      <c r="B9" s="70" t="s">
        <v>36</v>
      </c>
      <c r="C9" s="71" t="s">
        <v>37</v>
      </c>
      <c r="D9" s="72" t="s">
        <v>38</v>
      </c>
      <c r="E9" s="73" t="s">
        <v>39</v>
      </c>
      <c r="F9" s="74" t="s">
        <v>40</v>
      </c>
      <c r="G9" s="75">
        <v>0.65700000000000003</v>
      </c>
      <c r="H9" s="74" t="s">
        <v>41</v>
      </c>
      <c r="I9" s="76" t="s">
        <v>42</v>
      </c>
      <c r="J9" s="77">
        <v>4</v>
      </c>
      <c r="K9" s="78">
        <v>33.1</v>
      </c>
      <c r="L9" s="79">
        <f t="shared" ref="L9:L25" si="0">IF(K9&gt;0,1/K9*34.6*67.1,"")</f>
        <v>70.140785498489421</v>
      </c>
      <c r="M9" s="78">
        <v>21.8</v>
      </c>
      <c r="N9" s="80">
        <v>24.6</v>
      </c>
      <c r="O9" s="76" t="s">
        <v>43</v>
      </c>
      <c r="P9" s="81" t="s">
        <v>44</v>
      </c>
      <c r="Q9" s="76" t="s">
        <v>45</v>
      </c>
      <c r="R9" s="82"/>
      <c r="S9" s="83" t="s">
        <v>46</v>
      </c>
      <c r="T9" s="84">
        <f>IF(K9&lt;&gt;0, IF(K9&gt;=M9,ROUNDDOWN(K9/M9*100,0),""),"")</f>
        <v>151</v>
      </c>
      <c r="U9" s="85">
        <f>IF(K9&lt;&gt;0, IF(K9&gt;=N9,ROUNDDOWN(K9/N9*100,0),""),"")</f>
        <v>134</v>
      </c>
    </row>
    <row r="10" spans="1:21" s="12" customFormat="1" ht="24" customHeight="1" x14ac:dyDescent="0.2">
      <c r="A10" s="86"/>
      <c r="B10" s="87"/>
      <c r="C10" s="88"/>
      <c r="D10" s="82" t="s">
        <v>38</v>
      </c>
      <c r="E10" s="89" t="s">
        <v>47</v>
      </c>
      <c r="F10" s="76" t="s">
        <v>40</v>
      </c>
      <c r="G10" s="90">
        <v>0.65700000000000003</v>
      </c>
      <c r="H10" s="76" t="s">
        <v>41</v>
      </c>
      <c r="I10" s="76" t="s">
        <v>48</v>
      </c>
      <c r="J10" s="77">
        <v>4</v>
      </c>
      <c r="K10" s="91">
        <v>30.2</v>
      </c>
      <c r="L10" s="79">
        <f t="shared" si="0"/>
        <v>76.876158940397346</v>
      </c>
      <c r="M10" s="78">
        <v>21</v>
      </c>
      <c r="N10" s="80">
        <v>24.5</v>
      </c>
      <c r="O10" s="81" t="s">
        <v>43</v>
      </c>
      <c r="P10" s="81" t="s">
        <v>44</v>
      </c>
      <c r="Q10" s="76" t="s">
        <v>49</v>
      </c>
      <c r="R10" s="82"/>
      <c r="S10" s="83" t="s">
        <v>46</v>
      </c>
      <c r="T10" s="84">
        <f>IF(K10&lt;&gt;0, IF(K10&gt;=M10,ROUNDDOWN(K10/M10*100,0),""),"")</f>
        <v>143</v>
      </c>
      <c r="U10" s="85">
        <f>IF(K10&lt;&gt;0, IF(K10&gt;=N10,ROUNDDOWN(K10/N10*100,0),""),"")</f>
        <v>123</v>
      </c>
    </row>
    <row r="11" spans="1:21" s="12" customFormat="1" ht="24" customHeight="1" x14ac:dyDescent="0.2">
      <c r="A11" s="86"/>
      <c r="B11" s="87"/>
      <c r="C11" s="71"/>
      <c r="D11" s="72" t="s">
        <v>50</v>
      </c>
      <c r="E11" s="73" t="s">
        <v>39</v>
      </c>
      <c r="F11" s="74" t="s">
        <v>51</v>
      </c>
      <c r="G11" s="75">
        <v>0.65800000000000003</v>
      </c>
      <c r="H11" s="74" t="s">
        <v>41</v>
      </c>
      <c r="I11" s="76" t="s">
        <v>52</v>
      </c>
      <c r="J11" s="77">
        <v>4</v>
      </c>
      <c r="K11" s="78">
        <v>29.4</v>
      </c>
      <c r="L11" s="79">
        <f>IF(K11&gt;0,1/K11*34.6*67.1,"")</f>
        <v>78.968027210884358</v>
      </c>
      <c r="M11" s="78">
        <v>21.8</v>
      </c>
      <c r="N11" s="80">
        <v>24.6</v>
      </c>
      <c r="O11" s="76" t="s">
        <v>53</v>
      </c>
      <c r="P11" s="81" t="s">
        <v>54</v>
      </c>
      <c r="Q11" s="76" t="s">
        <v>45</v>
      </c>
      <c r="R11" s="82"/>
      <c r="S11" s="83"/>
      <c r="T11" s="84">
        <f>IF(K11&lt;&gt;0, IF(K11&gt;=M11,ROUNDDOWN(K11/M11*100,0),""),"")</f>
        <v>134</v>
      </c>
      <c r="U11" s="85">
        <f>IF(K11&lt;&gt;0, IF(K11&gt;=N11,ROUNDDOWN(K11/N11*100,0),""),"")</f>
        <v>119</v>
      </c>
    </row>
    <row r="12" spans="1:21" s="12" customFormat="1" ht="24" customHeight="1" x14ac:dyDescent="0.2">
      <c r="A12" s="86"/>
      <c r="B12" s="92"/>
      <c r="C12" s="93"/>
      <c r="D12" s="82" t="s">
        <v>50</v>
      </c>
      <c r="E12" s="89" t="s">
        <v>47</v>
      </c>
      <c r="F12" s="76" t="s">
        <v>51</v>
      </c>
      <c r="G12" s="90">
        <v>0.65800000000000003</v>
      </c>
      <c r="H12" s="76" t="s">
        <v>41</v>
      </c>
      <c r="I12" s="76" t="s">
        <v>55</v>
      </c>
      <c r="J12" s="77">
        <v>4</v>
      </c>
      <c r="K12" s="91">
        <v>28.7</v>
      </c>
      <c r="L12" s="79">
        <f>IF(K12&gt;0,1/K12*34.6*67.1,"")</f>
        <v>80.89407665505226</v>
      </c>
      <c r="M12" s="78">
        <v>21.8</v>
      </c>
      <c r="N12" s="80">
        <v>24.6</v>
      </c>
      <c r="O12" s="81" t="s">
        <v>53</v>
      </c>
      <c r="P12" s="81" t="s">
        <v>54</v>
      </c>
      <c r="Q12" s="76" t="s">
        <v>49</v>
      </c>
      <c r="R12" s="82"/>
      <c r="S12" s="83"/>
      <c r="T12" s="84">
        <f>IF(K12&lt;&gt;0, IF(K12&gt;=M12,ROUNDDOWN(K12/M12*100,0),""),"")</f>
        <v>131</v>
      </c>
      <c r="U12" s="85">
        <f>IF(K12&lt;&gt;0, IF(K12&gt;=N12,ROUNDDOWN(K12/N12*100,0),""),"")</f>
        <v>116</v>
      </c>
    </row>
    <row r="13" spans="1:21" s="12" customFormat="1" ht="24" customHeight="1" x14ac:dyDescent="0.2">
      <c r="A13" s="86"/>
      <c r="B13" s="94" t="s">
        <v>36</v>
      </c>
      <c r="C13" s="95" t="s">
        <v>56</v>
      </c>
      <c r="D13" s="82" t="s">
        <v>57</v>
      </c>
      <c r="E13" s="89" t="s">
        <v>58</v>
      </c>
      <c r="F13" s="76" t="s">
        <v>40</v>
      </c>
      <c r="G13" s="90">
        <v>0.65700000000000003</v>
      </c>
      <c r="H13" s="76" t="s">
        <v>41</v>
      </c>
      <c r="I13" s="76" t="s">
        <v>59</v>
      </c>
      <c r="J13" s="77">
        <v>4</v>
      </c>
      <c r="K13" s="91">
        <v>31</v>
      </c>
      <c r="L13" s="79">
        <f t="shared" si="0"/>
        <v>74.892258064516128</v>
      </c>
      <c r="M13" s="78">
        <v>21</v>
      </c>
      <c r="N13" s="80">
        <v>24.5</v>
      </c>
      <c r="O13" s="81" t="s">
        <v>43</v>
      </c>
      <c r="P13" s="81" t="s">
        <v>44</v>
      </c>
      <c r="Q13" s="76" t="s">
        <v>45</v>
      </c>
      <c r="R13" s="82"/>
      <c r="S13" s="83" t="s">
        <v>46</v>
      </c>
      <c r="T13" s="84">
        <f t="shared" ref="T13:T25" si="1">IF(K13&lt;&gt;0, IF(K13&gt;=M13,ROUNDDOWN(K13/M13*100,0),""),"")</f>
        <v>147</v>
      </c>
      <c r="U13" s="85">
        <f t="shared" ref="U13:U25" si="2">IF(K13&lt;&gt;0, IF(K13&gt;=N13,ROUNDDOWN(K13/N13*100,0),""),"")</f>
        <v>126</v>
      </c>
    </row>
    <row r="14" spans="1:21" s="12" customFormat="1" ht="24" customHeight="1" x14ac:dyDescent="0.2">
      <c r="A14" s="86"/>
      <c r="B14" s="94"/>
      <c r="C14" s="95"/>
      <c r="D14" s="82" t="s">
        <v>57</v>
      </c>
      <c r="E14" s="89" t="s">
        <v>60</v>
      </c>
      <c r="F14" s="76" t="s">
        <v>40</v>
      </c>
      <c r="G14" s="90">
        <v>0.65700000000000003</v>
      </c>
      <c r="H14" s="76" t="s">
        <v>41</v>
      </c>
      <c r="I14" s="76" t="s">
        <v>61</v>
      </c>
      <c r="J14" s="77">
        <v>4</v>
      </c>
      <c r="K14" s="91">
        <v>29.4</v>
      </c>
      <c r="L14" s="79">
        <f>IF(K14&gt;0,1/K14*34.6*67.1,"")</f>
        <v>78.968027210884358</v>
      </c>
      <c r="M14" s="78">
        <v>21</v>
      </c>
      <c r="N14" s="80">
        <v>24.5</v>
      </c>
      <c r="O14" s="81" t="s">
        <v>43</v>
      </c>
      <c r="P14" s="81" t="s">
        <v>44</v>
      </c>
      <c r="Q14" s="76" t="s">
        <v>49</v>
      </c>
      <c r="R14" s="82"/>
      <c r="S14" s="83" t="s">
        <v>46</v>
      </c>
      <c r="T14" s="84">
        <f>IF(K14&lt;&gt;0, IF(K14&gt;=M14,ROUNDDOWN(K14/M14*100,0),""),"")</f>
        <v>140</v>
      </c>
      <c r="U14" s="85">
        <f>IF(K14&lt;&gt;0, IF(K14&gt;=N14,ROUNDDOWN(K14/N14*100,0),""),"")</f>
        <v>120</v>
      </c>
    </row>
    <row r="15" spans="1:21" s="12" customFormat="1" ht="24" customHeight="1" x14ac:dyDescent="0.2">
      <c r="A15" s="86"/>
      <c r="B15" s="94"/>
      <c r="C15" s="95"/>
      <c r="D15" s="82" t="s">
        <v>62</v>
      </c>
      <c r="E15" s="89" t="s">
        <v>63</v>
      </c>
      <c r="F15" s="76" t="s">
        <v>64</v>
      </c>
      <c r="G15" s="90">
        <v>0.65800000000000003</v>
      </c>
      <c r="H15" s="76" t="s">
        <v>41</v>
      </c>
      <c r="I15" s="76">
        <v>800</v>
      </c>
      <c r="J15" s="77">
        <v>4</v>
      </c>
      <c r="K15" s="91">
        <v>26.6</v>
      </c>
      <c r="L15" s="79">
        <f>IF(K15&gt;0,1/K15*34.6*67.1,"")</f>
        <v>87.280451127819546</v>
      </c>
      <c r="M15" s="78">
        <v>21</v>
      </c>
      <c r="N15" s="80">
        <v>24.5</v>
      </c>
      <c r="O15" s="81" t="s">
        <v>43</v>
      </c>
      <c r="P15" s="81" t="s">
        <v>54</v>
      </c>
      <c r="Q15" s="76" t="s">
        <v>45</v>
      </c>
      <c r="R15" s="82" t="s">
        <v>65</v>
      </c>
      <c r="S15" s="83" t="s">
        <v>66</v>
      </c>
      <c r="T15" s="84">
        <f>IF(K15&lt;&gt;0, IF(K15&gt;=M15,ROUNDDOWN(K15/M15*100,0),""),"")</f>
        <v>126</v>
      </c>
      <c r="U15" s="85">
        <f>IF(K15&lt;&gt;0, IF(K15&gt;=N15,ROUNDDOWN(K15/N15*100,0),""),"")</f>
        <v>108</v>
      </c>
    </row>
    <row r="16" spans="1:21" s="12" customFormat="1" ht="24" customHeight="1" x14ac:dyDescent="0.2">
      <c r="A16" s="86"/>
      <c r="B16" s="96"/>
      <c r="C16" s="97"/>
      <c r="D16" s="82" t="s">
        <v>62</v>
      </c>
      <c r="E16" s="89" t="s">
        <v>67</v>
      </c>
      <c r="F16" s="76" t="s">
        <v>64</v>
      </c>
      <c r="G16" s="90">
        <v>0.65800000000000003</v>
      </c>
      <c r="H16" s="76" t="s">
        <v>41</v>
      </c>
      <c r="I16" s="76">
        <v>850</v>
      </c>
      <c r="J16" s="77">
        <v>4</v>
      </c>
      <c r="K16" s="91">
        <v>25</v>
      </c>
      <c r="L16" s="79">
        <f t="shared" si="0"/>
        <v>92.866399999999999</v>
      </c>
      <c r="M16" s="78">
        <v>21</v>
      </c>
      <c r="N16" s="80">
        <v>24.5</v>
      </c>
      <c r="O16" s="81" t="s">
        <v>43</v>
      </c>
      <c r="P16" s="81" t="s">
        <v>54</v>
      </c>
      <c r="Q16" s="76" t="s">
        <v>49</v>
      </c>
      <c r="R16" s="82" t="s">
        <v>65</v>
      </c>
      <c r="S16" s="83" t="s">
        <v>66</v>
      </c>
      <c r="T16" s="84">
        <f t="shared" si="1"/>
        <v>119</v>
      </c>
      <c r="U16" s="85">
        <f t="shared" si="2"/>
        <v>102</v>
      </c>
    </row>
    <row r="17" spans="1:21" s="12" customFormat="1" ht="24" customHeight="1" x14ac:dyDescent="0.2">
      <c r="A17" s="86"/>
      <c r="B17" s="98" t="s">
        <v>36</v>
      </c>
      <c r="C17" s="99" t="s">
        <v>68</v>
      </c>
      <c r="D17" s="82" t="s">
        <v>69</v>
      </c>
      <c r="E17" s="89" t="s">
        <v>70</v>
      </c>
      <c r="F17" s="76" t="s">
        <v>40</v>
      </c>
      <c r="G17" s="90">
        <v>0.65700000000000003</v>
      </c>
      <c r="H17" s="76" t="s">
        <v>41</v>
      </c>
      <c r="I17" s="76" t="s">
        <v>71</v>
      </c>
      <c r="J17" s="77">
        <v>4</v>
      </c>
      <c r="K17" s="78">
        <v>30.4</v>
      </c>
      <c r="L17" s="79">
        <f>IF(K17&gt;0,1/K17*34.6*67.1,"")</f>
        <v>76.370394736842087</v>
      </c>
      <c r="M17" s="78">
        <v>21</v>
      </c>
      <c r="N17" s="80">
        <v>24.5</v>
      </c>
      <c r="O17" s="76" t="s">
        <v>43</v>
      </c>
      <c r="P17" s="81" t="s">
        <v>44</v>
      </c>
      <c r="Q17" s="76" t="s">
        <v>45</v>
      </c>
      <c r="R17" s="100"/>
      <c r="S17" s="83" t="s">
        <v>46</v>
      </c>
      <c r="T17" s="84">
        <f>IF(K17&lt;&gt;0, IF(K17&gt;=M17,ROUNDDOWN(K17/M17*100,0),""),"")</f>
        <v>144</v>
      </c>
      <c r="U17" s="85">
        <f>IF(K17&lt;&gt;0, IF(K17&gt;=N17,ROUNDDOWN(K17/N17*100,0),""),"")</f>
        <v>124</v>
      </c>
    </row>
    <row r="18" spans="1:21" s="12" customFormat="1" ht="24" customHeight="1" x14ac:dyDescent="0.2">
      <c r="A18" s="86"/>
      <c r="B18" s="94"/>
      <c r="C18" s="101"/>
      <c r="D18" s="82" t="s">
        <v>69</v>
      </c>
      <c r="E18" s="89" t="s">
        <v>72</v>
      </c>
      <c r="F18" s="76" t="s">
        <v>40</v>
      </c>
      <c r="G18" s="90">
        <v>0.65700000000000003</v>
      </c>
      <c r="H18" s="76" t="s">
        <v>41</v>
      </c>
      <c r="I18" s="76">
        <v>870</v>
      </c>
      <c r="J18" s="77">
        <v>4</v>
      </c>
      <c r="K18" s="78">
        <v>27.8</v>
      </c>
      <c r="L18" s="79">
        <f>IF(K18&gt;0,1/K18*34.6*67.1,"")</f>
        <v>83.512949640287772</v>
      </c>
      <c r="M18" s="78">
        <v>20.8</v>
      </c>
      <c r="N18" s="80">
        <v>23.7</v>
      </c>
      <c r="O18" s="76" t="s">
        <v>43</v>
      </c>
      <c r="P18" s="81" t="s">
        <v>44</v>
      </c>
      <c r="Q18" s="76" t="s">
        <v>49</v>
      </c>
      <c r="R18" s="82"/>
      <c r="S18" s="83" t="s">
        <v>46</v>
      </c>
      <c r="T18" s="84">
        <f>IF(K18&lt;&gt;0, IF(K18&gt;=M18,ROUNDDOWN(K18/M18*100,0),""),"")</f>
        <v>133</v>
      </c>
      <c r="U18" s="85">
        <f>IF(K18&lt;&gt;0, IF(K18&gt;=N18,ROUNDDOWN(K18/N18*100,0),""),"")</f>
        <v>117</v>
      </c>
    </row>
    <row r="19" spans="1:21" s="12" customFormat="1" ht="24" customHeight="1" x14ac:dyDescent="0.2">
      <c r="A19" s="86"/>
      <c r="B19" s="94"/>
      <c r="C19" s="101"/>
      <c r="D19" s="82" t="s">
        <v>73</v>
      </c>
      <c r="E19" s="89" t="s">
        <v>74</v>
      </c>
      <c r="F19" s="76" t="s">
        <v>64</v>
      </c>
      <c r="G19" s="90">
        <v>0.65800000000000003</v>
      </c>
      <c r="H19" s="76" t="s">
        <v>41</v>
      </c>
      <c r="I19" s="76">
        <v>840</v>
      </c>
      <c r="J19" s="77">
        <v>4</v>
      </c>
      <c r="K19" s="78">
        <v>26.6</v>
      </c>
      <c r="L19" s="79">
        <f>IF(K19&gt;0,1/K19*34.6*67.1,"")</f>
        <v>87.280451127819546</v>
      </c>
      <c r="M19" s="78">
        <v>21</v>
      </c>
      <c r="N19" s="80">
        <v>24.5</v>
      </c>
      <c r="O19" s="76" t="s">
        <v>43</v>
      </c>
      <c r="P19" s="81" t="s">
        <v>54</v>
      </c>
      <c r="Q19" s="76" t="s">
        <v>45</v>
      </c>
      <c r="R19" s="82" t="s">
        <v>65</v>
      </c>
      <c r="S19" s="83" t="s">
        <v>66</v>
      </c>
      <c r="T19" s="84">
        <f>IF(K19&lt;&gt;0, IF(K19&gt;=M19,ROUNDDOWN(K19/M19*100,0),""),"")</f>
        <v>126</v>
      </c>
      <c r="U19" s="85">
        <f>IF(K19&lt;&gt;0, IF(K19&gt;=N19,ROUNDDOWN(K19/N19*100,0),""),"")</f>
        <v>108</v>
      </c>
    </row>
    <row r="20" spans="1:21" s="12" customFormat="1" ht="24" customHeight="1" x14ac:dyDescent="0.2">
      <c r="A20" s="86"/>
      <c r="B20" s="96"/>
      <c r="C20" s="102"/>
      <c r="D20" s="82" t="s">
        <v>73</v>
      </c>
      <c r="E20" s="89" t="s">
        <v>75</v>
      </c>
      <c r="F20" s="76" t="s">
        <v>64</v>
      </c>
      <c r="G20" s="90">
        <v>0.65800000000000003</v>
      </c>
      <c r="H20" s="76" t="s">
        <v>41</v>
      </c>
      <c r="I20" s="76">
        <v>890</v>
      </c>
      <c r="J20" s="77">
        <v>4</v>
      </c>
      <c r="K20" s="78">
        <v>24.4</v>
      </c>
      <c r="L20" s="79">
        <f>IF(K20&gt;0,1/K20*34.6*67.1,"")</f>
        <v>95.15</v>
      </c>
      <c r="M20" s="78">
        <v>20.8</v>
      </c>
      <c r="N20" s="80">
        <v>23.7</v>
      </c>
      <c r="O20" s="76" t="s">
        <v>43</v>
      </c>
      <c r="P20" s="81" t="s">
        <v>54</v>
      </c>
      <c r="Q20" s="76" t="s">
        <v>49</v>
      </c>
      <c r="R20" s="82" t="s">
        <v>65</v>
      </c>
      <c r="S20" s="83" t="s">
        <v>66</v>
      </c>
      <c r="T20" s="84">
        <f>IF(K20&lt;&gt;0, IF(K20&gt;=M20,ROUNDDOWN(K20/M20*100,0),""),"")</f>
        <v>117</v>
      </c>
      <c r="U20" s="85">
        <f>IF(K20&lt;&gt;0, IF(K20&gt;=N20,ROUNDDOWN(K20/N20*100,0),""),"")</f>
        <v>102</v>
      </c>
    </row>
    <row r="21" spans="1:21" s="12" customFormat="1" ht="24" customHeight="1" x14ac:dyDescent="0.2">
      <c r="A21" s="86"/>
      <c r="B21" s="94" t="s">
        <v>36</v>
      </c>
      <c r="C21" s="95" t="s">
        <v>76</v>
      </c>
      <c r="D21" s="82" t="s">
        <v>77</v>
      </c>
      <c r="E21" s="89" t="s">
        <v>78</v>
      </c>
      <c r="F21" s="76" t="s">
        <v>64</v>
      </c>
      <c r="G21" s="90">
        <v>0.65800000000000003</v>
      </c>
      <c r="H21" s="76" t="s">
        <v>41</v>
      </c>
      <c r="I21" s="76">
        <v>850</v>
      </c>
      <c r="J21" s="77">
        <v>4</v>
      </c>
      <c r="K21" s="91">
        <v>30</v>
      </c>
      <c r="L21" s="79">
        <f t="shared" si="0"/>
        <v>77.388666666666666</v>
      </c>
      <c r="M21" s="78">
        <v>21</v>
      </c>
      <c r="N21" s="80">
        <v>24.5</v>
      </c>
      <c r="O21" s="81" t="s">
        <v>43</v>
      </c>
      <c r="P21" s="81" t="s">
        <v>44</v>
      </c>
      <c r="Q21" s="76" t="s">
        <v>45</v>
      </c>
      <c r="R21" s="82"/>
      <c r="S21" s="83" t="s">
        <v>46</v>
      </c>
      <c r="T21" s="84">
        <f t="shared" si="1"/>
        <v>142</v>
      </c>
      <c r="U21" s="85">
        <f t="shared" si="2"/>
        <v>122</v>
      </c>
    </row>
    <row r="22" spans="1:21" s="12" customFormat="1" ht="24" customHeight="1" x14ac:dyDescent="0.2">
      <c r="A22" s="86"/>
      <c r="B22" s="94"/>
      <c r="C22" s="95"/>
      <c r="D22" s="82" t="s">
        <v>77</v>
      </c>
      <c r="E22" s="103" t="s">
        <v>79</v>
      </c>
      <c r="F22" s="76" t="s">
        <v>64</v>
      </c>
      <c r="G22" s="90">
        <v>0.65800000000000003</v>
      </c>
      <c r="H22" s="76" t="s">
        <v>41</v>
      </c>
      <c r="I22" s="76" t="s">
        <v>80</v>
      </c>
      <c r="J22" s="77">
        <v>4</v>
      </c>
      <c r="K22" s="91">
        <v>28.2</v>
      </c>
      <c r="L22" s="79">
        <f t="shared" si="0"/>
        <v>82.328368794326238</v>
      </c>
      <c r="M22" s="78">
        <v>20.8</v>
      </c>
      <c r="N22" s="80">
        <v>23.7</v>
      </c>
      <c r="O22" s="81" t="s">
        <v>43</v>
      </c>
      <c r="P22" s="81" t="s">
        <v>44</v>
      </c>
      <c r="Q22" s="76" t="s">
        <v>45</v>
      </c>
      <c r="R22" s="82"/>
      <c r="S22" s="83" t="s">
        <v>46</v>
      </c>
      <c r="T22" s="84">
        <f t="shared" si="1"/>
        <v>135</v>
      </c>
      <c r="U22" s="85">
        <f t="shared" si="2"/>
        <v>118</v>
      </c>
    </row>
    <row r="23" spans="1:21" s="12" customFormat="1" ht="24" customHeight="1" x14ac:dyDescent="0.2">
      <c r="A23" s="86"/>
      <c r="B23" s="94"/>
      <c r="C23" s="95"/>
      <c r="D23" s="82" t="s">
        <v>77</v>
      </c>
      <c r="E23" s="103" t="s">
        <v>81</v>
      </c>
      <c r="F23" s="76" t="s">
        <v>64</v>
      </c>
      <c r="G23" s="90">
        <v>0.65800000000000003</v>
      </c>
      <c r="H23" s="76" t="s">
        <v>41</v>
      </c>
      <c r="I23" s="76" t="s">
        <v>82</v>
      </c>
      <c r="J23" s="77">
        <v>4</v>
      </c>
      <c r="K23" s="91">
        <v>26.4</v>
      </c>
      <c r="L23" s="79">
        <f t="shared" si="0"/>
        <v>87.941666666666677</v>
      </c>
      <c r="M23" s="78">
        <v>20.8</v>
      </c>
      <c r="N23" s="80">
        <v>23.7</v>
      </c>
      <c r="O23" s="81" t="s">
        <v>43</v>
      </c>
      <c r="P23" s="81" t="s">
        <v>44</v>
      </c>
      <c r="Q23" s="76" t="s">
        <v>49</v>
      </c>
      <c r="R23" s="82"/>
      <c r="S23" s="83" t="s">
        <v>46</v>
      </c>
      <c r="T23" s="84">
        <f t="shared" si="1"/>
        <v>126</v>
      </c>
      <c r="U23" s="85">
        <f t="shared" si="2"/>
        <v>111</v>
      </c>
    </row>
    <row r="24" spans="1:21" s="12" customFormat="1" ht="24" customHeight="1" x14ac:dyDescent="0.2">
      <c r="A24" s="86"/>
      <c r="B24" s="94"/>
      <c r="C24" s="95"/>
      <c r="D24" s="82" t="s">
        <v>83</v>
      </c>
      <c r="E24" s="104" t="s">
        <v>84</v>
      </c>
      <c r="F24" s="76" t="s">
        <v>64</v>
      </c>
      <c r="G24" s="90">
        <v>0.65800000000000003</v>
      </c>
      <c r="H24" s="76" t="s">
        <v>41</v>
      </c>
      <c r="I24" s="76" t="s">
        <v>85</v>
      </c>
      <c r="J24" s="77">
        <v>4</v>
      </c>
      <c r="K24" s="91">
        <v>24.8</v>
      </c>
      <c r="L24" s="79">
        <f t="shared" si="0"/>
        <v>93.615322580645156</v>
      </c>
      <c r="M24" s="78">
        <v>20.8</v>
      </c>
      <c r="N24" s="80">
        <v>23.7</v>
      </c>
      <c r="O24" s="81" t="s">
        <v>43</v>
      </c>
      <c r="P24" s="81" t="s">
        <v>54</v>
      </c>
      <c r="Q24" s="76" t="s">
        <v>45</v>
      </c>
      <c r="R24" s="82" t="s">
        <v>65</v>
      </c>
      <c r="S24" s="83" t="s">
        <v>66</v>
      </c>
      <c r="T24" s="84">
        <f t="shared" si="1"/>
        <v>119</v>
      </c>
      <c r="U24" s="85">
        <f t="shared" si="2"/>
        <v>104</v>
      </c>
    </row>
    <row r="25" spans="1:21" s="12" customFormat="1" ht="24" customHeight="1" x14ac:dyDescent="0.2">
      <c r="A25" s="86"/>
      <c r="B25" s="96"/>
      <c r="C25" s="97"/>
      <c r="D25" s="82" t="s">
        <v>83</v>
      </c>
      <c r="E25" s="105" t="s">
        <v>86</v>
      </c>
      <c r="F25" s="76" t="s">
        <v>64</v>
      </c>
      <c r="G25" s="90">
        <v>0.65800000000000003</v>
      </c>
      <c r="H25" s="76" t="s">
        <v>41</v>
      </c>
      <c r="I25" s="76" t="s">
        <v>87</v>
      </c>
      <c r="J25" s="77">
        <v>4</v>
      </c>
      <c r="K25" s="91">
        <v>23.2</v>
      </c>
      <c r="L25" s="79">
        <f t="shared" si="0"/>
        <v>100.07155172413793</v>
      </c>
      <c r="M25" s="78">
        <v>20.8</v>
      </c>
      <c r="N25" s="80">
        <v>23.7</v>
      </c>
      <c r="O25" s="81" t="s">
        <v>43</v>
      </c>
      <c r="P25" s="81" t="s">
        <v>54</v>
      </c>
      <c r="Q25" s="76" t="s">
        <v>49</v>
      </c>
      <c r="R25" s="82" t="s">
        <v>65</v>
      </c>
      <c r="S25" s="83" t="s">
        <v>66</v>
      </c>
      <c r="T25" s="84">
        <f t="shared" si="1"/>
        <v>111</v>
      </c>
      <c r="U25" s="85" t="str">
        <f t="shared" si="2"/>
        <v/>
      </c>
    </row>
    <row r="26" spans="1:21" s="12" customFormat="1" ht="24" customHeight="1" x14ac:dyDescent="0.2">
      <c r="A26" s="86"/>
      <c r="B26" s="87" t="s">
        <v>36</v>
      </c>
      <c r="C26" s="88" t="s">
        <v>88</v>
      </c>
      <c r="D26" s="82" t="s">
        <v>89</v>
      </c>
      <c r="E26" s="89" t="s">
        <v>90</v>
      </c>
      <c r="F26" s="76" t="s">
        <v>51</v>
      </c>
      <c r="G26" s="90">
        <v>0.65800000000000003</v>
      </c>
      <c r="H26" s="76" t="s">
        <v>91</v>
      </c>
      <c r="I26" s="76" t="s">
        <v>92</v>
      </c>
      <c r="J26" s="77">
        <v>4</v>
      </c>
      <c r="K26" s="91">
        <v>16.399999999999999</v>
      </c>
      <c r="L26" s="79">
        <f>IF(K26&gt;0,1/K26*34.6*67.1,"")</f>
        <v>141.56463414634146</v>
      </c>
      <c r="M26" s="78">
        <v>20.8</v>
      </c>
      <c r="N26" s="80">
        <v>23.7</v>
      </c>
      <c r="O26" s="81" t="s">
        <v>93</v>
      </c>
      <c r="P26" s="81" t="s">
        <v>54</v>
      </c>
      <c r="Q26" s="76" t="s">
        <v>94</v>
      </c>
      <c r="R26" s="82" t="s">
        <v>65</v>
      </c>
      <c r="S26" s="106"/>
      <c r="T26" s="84" t="str">
        <f>IF(K26&lt;&gt;0, IF(K26&gt;=M26,ROUNDDOWN(K26/M26*100,0),""),"")</f>
        <v/>
      </c>
      <c r="U26" s="85" t="str">
        <f>IF(K26&lt;&gt;0, IF(K26&gt;=N26,ROUNDDOWN(K26/N26*100,0),""),"")</f>
        <v/>
      </c>
    </row>
    <row r="27" spans="1:21" s="12" customFormat="1" ht="24" customHeight="1" x14ac:dyDescent="0.2">
      <c r="A27" s="86"/>
      <c r="B27" s="87"/>
      <c r="C27" s="88"/>
      <c r="D27" s="82" t="s">
        <v>89</v>
      </c>
      <c r="E27" s="89" t="s">
        <v>95</v>
      </c>
      <c r="F27" s="76" t="s">
        <v>51</v>
      </c>
      <c r="G27" s="90">
        <v>0.65800000000000003</v>
      </c>
      <c r="H27" s="76" t="s">
        <v>91</v>
      </c>
      <c r="I27" s="76">
        <v>980</v>
      </c>
      <c r="J27" s="77">
        <v>4</v>
      </c>
      <c r="K27" s="91">
        <v>16</v>
      </c>
      <c r="L27" s="79">
        <f>IF(K27&gt;0,1/K27*34.6*67.1,"")</f>
        <v>145.10374999999999</v>
      </c>
      <c r="M27" s="78">
        <v>20.5</v>
      </c>
      <c r="N27" s="80">
        <v>23.4</v>
      </c>
      <c r="O27" s="81" t="s">
        <v>93</v>
      </c>
      <c r="P27" s="81" t="s">
        <v>54</v>
      </c>
      <c r="Q27" s="76" t="s">
        <v>94</v>
      </c>
      <c r="R27" s="82" t="s">
        <v>65</v>
      </c>
      <c r="S27" s="106"/>
      <c r="T27" s="84" t="str">
        <f>IF(K27&lt;&gt;0, IF(K27&gt;=M27,ROUNDDOWN(K27/M27*100,0),""),"")</f>
        <v/>
      </c>
      <c r="U27" s="85" t="str">
        <f>IF(K27&lt;&gt;0, IF(K27&gt;=N27,ROUNDDOWN(K27/N27*100,0),""),"")</f>
        <v/>
      </c>
    </row>
    <row r="28" spans="1:21" s="12" customFormat="1" ht="24" customHeight="1" thickBot="1" x14ac:dyDescent="0.25">
      <c r="A28" s="107"/>
      <c r="B28" s="92"/>
      <c r="C28" s="93"/>
      <c r="D28" s="82" t="s">
        <v>89</v>
      </c>
      <c r="E28" s="89" t="s">
        <v>96</v>
      </c>
      <c r="F28" s="76" t="s">
        <v>51</v>
      </c>
      <c r="G28" s="90">
        <v>0.65800000000000003</v>
      </c>
      <c r="H28" s="76" t="s">
        <v>91</v>
      </c>
      <c r="I28" s="76" t="s">
        <v>97</v>
      </c>
      <c r="J28" s="77">
        <v>4</v>
      </c>
      <c r="K28" s="108">
        <v>15</v>
      </c>
      <c r="L28" s="109">
        <f>IF(K28&gt;0,1/K28*34.6*67.1,"")</f>
        <v>154.77733333333333</v>
      </c>
      <c r="M28" s="78">
        <v>20.5</v>
      </c>
      <c r="N28" s="80">
        <v>23.4</v>
      </c>
      <c r="O28" s="81" t="s">
        <v>93</v>
      </c>
      <c r="P28" s="81" t="s">
        <v>54</v>
      </c>
      <c r="Q28" s="76" t="s">
        <v>49</v>
      </c>
      <c r="R28" s="82" t="s">
        <v>65</v>
      </c>
      <c r="S28" s="106"/>
      <c r="T28" s="84" t="str">
        <f>IF(K28&lt;&gt;0, IF(K28&gt;=M28,ROUNDDOWN(K28/M28*100,0),""),"")</f>
        <v/>
      </c>
      <c r="U28" s="85" t="str">
        <f>IF(K28&lt;&gt;0, IF(K28&gt;=N28,ROUNDDOWN(K28/N28*100,0),""),"")</f>
        <v/>
      </c>
    </row>
    <row r="29" spans="1:21" x14ac:dyDescent="0.2">
      <c r="E29" s="2"/>
    </row>
    <row r="30" spans="1:21" x14ac:dyDescent="0.2">
      <c r="B30" s="2" t="s">
        <v>98</v>
      </c>
      <c r="C30" s="111" t="s">
        <v>99</v>
      </c>
      <c r="E30" s="2"/>
    </row>
    <row r="31" spans="1:21" x14ac:dyDescent="0.2">
      <c r="B31" s="12"/>
      <c r="C31" s="12"/>
      <c r="E31" s="2"/>
    </row>
  </sheetData>
  <sheetProtection selectLockedCells="1"/>
  <autoFilter ref="A8:U25">
    <filterColumn colId="1" showButton="0"/>
  </autoFilter>
  <mergeCells count="23">
    <mergeCell ref="D6:D8"/>
    <mergeCell ref="E6:E8"/>
    <mergeCell ref="F6:F8"/>
    <mergeCell ref="G6:G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62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（新）1-6(軽)</vt:lpstr>
      <vt:lpstr>'（新）1-6(軽)'!Print_Area</vt:lpstr>
      <vt:lpstr>'（新）1-6(軽)'!Print_Titles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2023-04-28T12:02:17Z</dcterms:created>
  <dcterms:modified xsi:type="dcterms:W3CDTF">2023-04-28T12:02:52Z</dcterms:modified>
</cp:coreProperties>
</file>