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68FF1A08-837C-44CE-81EB-51FC9A77D086}" xr6:coauthVersionLast="47" xr6:coauthVersionMax="47" xr10:uidLastSave="{00000000-0000-0000-0000-000000000000}"/>
  <bookViews>
    <workbookView xWindow="-120" yWindow="-120" windowWidth="29040" windowHeight="15720" xr2:uid="{33392414-6CDB-4841-9274-76C7DE5E0899}"/>
  </bookViews>
  <sheets>
    <sheet name="1-6(軽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'1-6(軽)'!$A$8:$U$27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'1-6(軽)'!$A$2:$U$30</definedName>
    <definedName name="_xlnm.Print_Titles" localSheetId="0">'1-6(軽)'!$2:$8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L9" i="1"/>
  <c r="M9" i="1"/>
  <c r="N9" i="1"/>
  <c r="T9" i="1"/>
  <c r="U9" i="1"/>
  <c r="I10" i="1"/>
  <c r="L10" i="1"/>
  <c r="M10" i="1"/>
  <c r="T10" i="1" s="1"/>
  <c r="N10" i="1"/>
  <c r="U10" i="1"/>
  <c r="I11" i="1"/>
  <c r="L11" i="1"/>
  <c r="M11" i="1"/>
  <c r="N11" i="1"/>
  <c r="U11" i="1" s="1"/>
  <c r="T11" i="1"/>
  <c r="I12" i="1"/>
  <c r="L12" i="1"/>
  <c r="M12" i="1"/>
  <c r="N12" i="1"/>
  <c r="T12" i="1"/>
  <c r="U12" i="1"/>
  <c r="I13" i="1"/>
  <c r="L13" i="1"/>
  <c r="M13" i="1"/>
  <c r="N13" i="1"/>
  <c r="T13" i="1"/>
  <c r="U13" i="1"/>
  <c r="I14" i="1"/>
  <c r="L14" i="1"/>
  <c r="M14" i="1"/>
  <c r="T14" i="1" s="1"/>
  <c r="N14" i="1"/>
  <c r="U14" i="1"/>
  <c r="I15" i="1"/>
  <c r="L15" i="1"/>
  <c r="M15" i="1"/>
  <c r="N15" i="1"/>
  <c r="U15" i="1" s="1"/>
  <c r="T15" i="1"/>
  <c r="I16" i="1"/>
  <c r="L16" i="1"/>
  <c r="M16" i="1"/>
  <c r="N16" i="1"/>
  <c r="T16" i="1"/>
  <c r="U16" i="1"/>
  <c r="I17" i="1"/>
  <c r="L17" i="1"/>
  <c r="M17" i="1"/>
  <c r="T17" i="1" s="1"/>
  <c r="N17" i="1"/>
  <c r="U17" i="1"/>
  <c r="I18" i="1"/>
  <c r="L18" i="1"/>
  <c r="M18" i="1"/>
  <c r="T18" i="1" s="1"/>
  <c r="N18" i="1"/>
  <c r="U18" i="1"/>
  <c r="I19" i="1"/>
  <c r="L19" i="1"/>
  <c r="M19" i="1"/>
  <c r="N19" i="1"/>
  <c r="U19" i="1" s="1"/>
  <c r="T19" i="1"/>
  <c r="I20" i="1"/>
  <c r="L20" i="1"/>
  <c r="M20" i="1"/>
  <c r="N20" i="1"/>
  <c r="T20" i="1"/>
  <c r="U20" i="1"/>
  <c r="I21" i="1"/>
  <c r="L21" i="1"/>
  <c r="M21" i="1"/>
  <c r="T21" i="1" s="1"/>
  <c r="N21" i="1"/>
  <c r="U21" i="1"/>
  <c r="I22" i="1"/>
  <c r="L22" i="1"/>
  <c r="M22" i="1"/>
  <c r="T22" i="1" s="1"/>
  <c r="N22" i="1"/>
  <c r="U22" i="1"/>
  <c r="I23" i="1"/>
  <c r="L23" i="1"/>
  <c r="M23" i="1"/>
  <c r="N23" i="1"/>
  <c r="U23" i="1" s="1"/>
  <c r="T23" i="1"/>
  <c r="I24" i="1"/>
  <c r="L24" i="1"/>
  <c r="M24" i="1"/>
  <c r="N24" i="1"/>
  <c r="T24" i="1"/>
  <c r="U24" i="1"/>
  <c r="I25" i="1"/>
  <c r="L25" i="1"/>
  <c r="M25" i="1"/>
  <c r="N25" i="1"/>
  <c r="T25" i="1"/>
  <c r="U25" i="1"/>
  <c r="I26" i="1"/>
  <c r="L26" i="1"/>
  <c r="M26" i="1"/>
  <c r="T26" i="1" s="1"/>
  <c r="N26" i="1"/>
  <c r="U26" i="1" s="1"/>
  <c r="I27" i="1"/>
  <c r="L27" i="1"/>
  <c r="M27" i="1"/>
  <c r="N27" i="1"/>
  <c r="U27" i="1" s="1"/>
  <c r="T27" i="1"/>
</calcChain>
</file>

<file path=xl/sharedStrings.xml><?xml version="1.0" encoding="utf-8"?>
<sst xmlns="http://schemas.openxmlformats.org/spreadsheetml/2006/main" count="198" uniqueCount="78">
  <si>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rPh sb="21" eb="25">
      <t>カブシキガイシャ</t>
    </rPh>
    <phoneticPr fontId="2"/>
  </si>
  <si>
    <r>
      <rPr>
        <sz val="8"/>
        <rFont val="ＭＳ Ｐゴシック"/>
        <family val="3"/>
        <charset val="128"/>
      </rPr>
      <t>（注）</t>
    </r>
    <rPh sb="1" eb="2">
      <t>チュウ</t>
    </rPh>
    <phoneticPr fontId="2"/>
  </si>
  <si>
    <t>ﾀｰﾎﾞﾁｬｰｼﾞｬ付</t>
  </si>
  <si>
    <t>A</t>
  </si>
  <si>
    <t>3W</t>
  </si>
  <si>
    <t>I,V,EP</t>
  </si>
  <si>
    <t>CVT
(E･LTC)</t>
  </si>
  <si>
    <t>R06A</t>
  </si>
  <si>
    <t>3BA-DG17W</t>
  </si>
  <si>
    <t>R</t>
  </si>
  <si>
    <t>スクラム</t>
  </si>
  <si>
    <t>※1</t>
  </si>
  <si>
    <t>☆☆☆</t>
  </si>
  <si>
    <t>H,I,V,EP,B,C</t>
  </si>
  <si>
    <t>R06A
-WA05A</t>
  </si>
  <si>
    <t>0601</t>
  </si>
  <si>
    <t>4AA-MM54S</t>
  </si>
  <si>
    <t>F</t>
  </si>
  <si>
    <t>0001</t>
  </si>
  <si>
    <t>☆☆☆☆</t>
  </si>
  <si>
    <t>3W,EGR</t>
  </si>
  <si>
    <t>R06D
-WA04C</t>
  </si>
  <si>
    <t>0601～0605</t>
  </si>
  <si>
    <t>5AA-MM94S</t>
  </si>
  <si>
    <t>0002～0005</t>
  </si>
  <si>
    <t>フレア　ワゴン</t>
  </si>
  <si>
    <t>0609</t>
  </si>
  <si>
    <t>4AA-MS52S</t>
  </si>
  <si>
    <t>0009</t>
  </si>
  <si>
    <t>3W+EGR</t>
  </si>
  <si>
    <t>0605</t>
  </si>
  <si>
    <t>5AA-MS92S</t>
  </si>
  <si>
    <t>0005,0006</t>
  </si>
  <si>
    <t>フレア
　クロスオーバー</t>
  </si>
  <si>
    <t>0602</t>
  </si>
  <si>
    <t>4AA-MJ55S</t>
  </si>
  <si>
    <t>0002</t>
  </si>
  <si>
    <t>0604,0605</t>
  </si>
  <si>
    <t>5AA-MJ95S</t>
  </si>
  <si>
    <t>0004,0005</t>
  </si>
  <si>
    <t>フレア</t>
  </si>
  <si>
    <t>I,EP,B,C</t>
  </si>
  <si>
    <t>0601,0602</t>
  </si>
  <si>
    <t>3BA-HB37S</t>
  </si>
  <si>
    <t>0001,0002</t>
  </si>
  <si>
    <t>5AA-HB97S</t>
  </si>
  <si>
    <t>キャロル</t>
  </si>
  <si>
    <t>マツダ</t>
  </si>
  <si>
    <t>低排出ガス
認定レベル</t>
    <rPh sb="6" eb="8">
      <t>ニンテイ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</si>
  <si>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</si>
  <si>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8"/>
  </si>
  <si>
    <t>主要排出
ガス対策</t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</si>
  <si>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</si>
  <si>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</si>
  <si>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</si>
  <si>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</si>
  <si>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</si>
  <si>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</si>
  <si>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</si>
  <si>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</si>
  <si>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</si>
  <si>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</si>
  <si>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</si>
  <si>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</si>
  <si>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</si>
  <si>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</si>
  <si>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</si>
  <si>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</si>
  <si>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</si>
  <si>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</si>
  <si>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</si>
  <si>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</si>
  <si>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</si>
  <si>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t>メーカー入力欄</t>
    <rPh sb="4" eb="6">
      <t>ニュウリョク</t>
    </rPh>
    <rPh sb="6" eb="7">
      <t>ラン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</si>
  <si>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</si>
  <si>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r>
      <rPr>
        <b/>
        <sz val="12"/>
        <rFont val="ＭＳ 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8"/>
  </si>
  <si>
    <t>マツダ株式会社</t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</si>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</sst>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"/>
    <numFmt numFmtId="178" formatCode="0_);[Red]\(0\)"/>
    <numFmt numFmtId="179" formatCode="0.000"/>
  </numFmts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6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Arial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2" fillId="0" borderId="0" xfId="1" applyFont="1"/>
    <xf numFmtId="0" fontId="2" fillId="0" borderId="0" xfId="0" applyFont="1" applyAlignment="1"/>
    <xf numFmtId="0" fontId="2" fillId="2" borderId="0" xfId="1" applyFont="1" applyFill="1"/>
    <xf numFmtId="0" fontId="2" fillId="0" borderId="0" xfId="1" applyFont="1" applyAlignment="1">
      <alignment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177" fontId="5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177" fontId="5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5" fillId="3" borderId="4" xfId="1" applyNumberFormat="1" applyFont="1" applyFill="1" applyBorder="1" applyAlignment="1">
      <alignment horizontal="center" vertical="center" wrapText="1"/>
    </xf>
    <xf numFmtId="177" fontId="5" fillId="3" borderId="5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79" fontId="2" fillId="0" borderId="1" xfId="1" applyNumberFormat="1" applyFont="1" applyBorder="1" applyAlignment="1" applyProtection="1">
      <alignment horizontal="center" vertical="center"/>
      <protection locked="0"/>
    </xf>
    <xf numFmtId="3" fontId="2" fillId="0" borderId="1" xfId="1" applyNumberFormat="1" applyFont="1" applyBorder="1" applyAlignment="1" applyProtection="1">
      <alignment horizontal="left" vertical="center" wrapText="1"/>
      <protection locked="0"/>
    </xf>
    <xf numFmtId="0" fontId="4" fillId="4" borderId="1" xfId="1" applyFont="1" applyFill="1" applyBorder="1" applyAlignment="1">
      <alignment horizontal="left" vertical="center"/>
    </xf>
    <xf numFmtId="0" fontId="4" fillId="4" borderId="8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vertical="center"/>
    </xf>
    <xf numFmtId="0" fontId="4" fillId="4" borderId="10" xfId="1" applyFont="1" applyFill="1" applyBorder="1" applyAlignment="1">
      <alignment vertical="center"/>
    </xf>
    <xf numFmtId="178" fontId="5" fillId="3" borderId="6" xfId="1" applyNumberFormat="1" applyFont="1" applyFill="1" applyBorder="1" applyAlignment="1">
      <alignment horizontal="center" vertical="center" wrapText="1"/>
    </xf>
    <xf numFmtId="177" fontId="5" fillId="3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1" applyFont="1" applyFill="1" applyBorder="1" applyAlignment="1">
      <alignment horizontal="left" vertical="center"/>
    </xf>
    <xf numFmtId="0" fontId="4" fillId="4" borderId="12" xfId="1" applyFont="1" applyFill="1" applyBorder="1" applyAlignment="1">
      <alignment vertical="center"/>
    </xf>
    <xf numFmtId="0" fontId="4" fillId="4" borderId="13" xfId="1" applyFont="1" applyFill="1" applyBorder="1" applyAlignment="1">
      <alignment vertical="center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4" fillId="4" borderId="14" xfId="1" applyFont="1" applyFill="1" applyBorder="1" applyAlignment="1">
      <alignment horizontal="left" vertical="center"/>
    </xf>
    <xf numFmtId="0" fontId="4" fillId="4" borderId="15" xfId="1" applyFont="1" applyFill="1" applyBorder="1" applyAlignment="1">
      <alignment vertical="center"/>
    </xf>
    <xf numFmtId="0" fontId="4" fillId="4" borderId="16" xfId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7" fillId="0" borderId="21" xfId="1" applyFont="1" applyBorder="1"/>
    <xf numFmtId="0" fontId="7" fillId="0" borderId="9" xfId="1" applyFont="1" applyBorder="1"/>
    <xf numFmtId="0" fontId="6" fillId="0" borderId="13" xfId="0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7" fillId="0" borderId="0" xfId="1" applyFont="1"/>
    <xf numFmtId="0" fontId="7" fillId="0" borderId="15" xfId="1" applyFont="1" applyBorder="1"/>
    <xf numFmtId="0" fontId="4" fillId="0" borderId="2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/>
    </xf>
    <xf numFmtId="0" fontId="2" fillId="0" borderId="8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1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4" fillId="0" borderId="3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/>
    </xf>
    <xf numFmtId="0" fontId="2" fillId="0" borderId="11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2" fillId="5" borderId="11" xfId="1" applyFont="1" applyFill="1" applyBorder="1" applyAlignment="1">
      <alignment horizontal="center"/>
    </xf>
    <xf numFmtId="0" fontId="2" fillId="5" borderId="31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7" fillId="0" borderId="31" xfId="1" applyFont="1" applyBorder="1"/>
    <xf numFmtId="0" fontId="2" fillId="0" borderId="32" xfId="1" applyFont="1" applyBorder="1" applyAlignment="1">
      <alignment horizontal="centerContinuous"/>
    </xf>
    <xf numFmtId="0" fontId="4" fillId="0" borderId="7" xfId="1" applyFont="1" applyBorder="1" applyAlignment="1">
      <alignment horizontal="centerContinuous"/>
    </xf>
    <xf numFmtId="0" fontId="2" fillId="0" borderId="33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21" xfId="1" applyFont="1" applyBorder="1"/>
    <xf numFmtId="0" fontId="10" fillId="0" borderId="0" xfId="1" applyFont="1"/>
    <xf numFmtId="0" fontId="11" fillId="0" borderId="0" xfId="1" applyFont="1"/>
    <xf numFmtId="0" fontId="2" fillId="0" borderId="21" xfId="1" applyFont="1" applyBorder="1" applyProtection="1">
      <protection locked="0"/>
    </xf>
    <xf numFmtId="0" fontId="4" fillId="0" borderId="21" xfId="1" applyFont="1" applyBorder="1" applyProtection="1">
      <protection locked="0"/>
    </xf>
    <xf numFmtId="0" fontId="2" fillId="0" borderId="21" xfId="1" applyFont="1" applyBorder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right"/>
    </xf>
    <xf numFmtId="0" fontId="15" fillId="0" borderId="0" xfId="1" applyFont="1"/>
  </cellXfs>
  <cellStyles count="2">
    <cellStyle name="標準" xfId="0" builtinId="0"/>
    <cellStyle name="標準 2" xfId="1" xr:uid="{B7F3B875-DDED-4962-8B98-C64170B3B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E7FD-F640-404F-8D9F-8461534D352A}">
  <sheetPr>
    <tabColor indexed="25"/>
    <pageSetUpPr fitToPage="1"/>
  </sheetPr>
  <dimension ref="A1:X30"/>
  <sheetViews>
    <sheetView tabSelected="1" view="pageBreakPreview" zoomScale="90" zoomScaleNormal="55" zoomScaleSheetLayoutView="90" workbookViewId="0">
      <selection activeCell="A3" sqref="A3"/>
    </sheetView>
  </sheetViews>
  <sheetFormatPr defaultRowHeight="11.25" x14ac:dyDescent="0.2"/>
  <cols>
    <col min="1" max="1" width="15.875" style="4" customWidth="1"/>
    <col min="2" max="2" width="3.875" style="1" bestFit="1" customWidth="1"/>
    <col min="3" max="3" width="38.25" style="1" customWidth="1"/>
    <col min="4" max="4" width="13.875" style="1" bestFit="1" customWidth="1"/>
    <col min="5" max="5" width="17" style="3" customWidth="1"/>
    <col min="6" max="6" width="13.125" style="1" bestFit="1" customWidth="1"/>
    <col min="7" max="7" width="6.875" style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22" width="9" style="1"/>
    <col min="23" max="24" width="10.625" style="2" customWidth="1"/>
    <col min="25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7" style="1" customWidth="1"/>
    <col min="262" max="262" width="13.125" style="1" bestFit="1" customWidth="1"/>
    <col min="263" max="263" width="6.875" style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69" width="8.5" style="1" bestFit="1" customWidth="1"/>
    <col min="270" max="270" width="8.625" style="1" bestFit="1" customWidth="1"/>
    <col min="271" max="271" width="14.375" style="1" bestFit="1" customWidth="1"/>
    <col min="272" max="272" width="10" style="1" bestFit="1" customWidth="1"/>
    <col min="273" max="273" width="6" style="1" customWidth="1"/>
    <col min="274" max="274" width="25.25" style="1" bestFit="1" customWidth="1"/>
    <col min="275" max="275" width="11" style="1" bestFit="1" customWidth="1"/>
    <col min="276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7" style="1" customWidth="1"/>
    <col min="518" max="518" width="13.125" style="1" bestFit="1" customWidth="1"/>
    <col min="519" max="519" width="6.875" style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5" width="8.5" style="1" bestFit="1" customWidth="1"/>
    <col min="526" max="526" width="8.625" style="1" bestFit="1" customWidth="1"/>
    <col min="527" max="527" width="14.375" style="1" bestFit="1" customWidth="1"/>
    <col min="528" max="528" width="10" style="1" bestFit="1" customWidth="1"/>
    <col min="529" max="529" width="6" style="1" customWidth="1"/>
    <col min="530" max="530" width="25.25" style="1" bestFit="1" customWidth="1"/>
    <col min="531" max="531" width="11" style="1" bestFit="1" customWidth="1"/>
    <col min="532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7" style="1" customWidth="1"/>
    <col min="774" max="774" width="13.125" style="1" bestFit="1" customWidth="1"/>
    <col min="775" max="775" width="6.875" style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1" width="8.5" style="1" bestFit="1" customWidth="1"/>
    <col min="782" max="782" width="8.625" style="1" bestFit="1" customWidth="1"/>
    <col min="783" max="783" width="14.375" style="1" bestFit="1" customWidth="1"/>
    <col min="784" max="784" width="10" style="1" bestFit="1" customWidth="1"/>
    <col min="785" max="785" width="6" style="1" customWidth="1"/>
    <col min="786" max="786" width="25.25" style="1" bestFit="1" customWidth="1"/>
    <col min="787" max="787" width="11" style="1" bestFit="1" customWidth="1"/>
    <col min="788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7" style="1" customWidth="1"/>
    <col min="1030" max="1030" width="13.125" style="1" bestFit="1" customWidth="1"/>
    <col min="1031" max="1031" width="6.875" style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7" width="8.5" style="1" bestFit="1" customWidth="1"/>
    <col min="1038" max="1038" width="8.625" style="1" bestFit="1" customWidth="1"/>
    <col min="1039" max="1039" width="14.375" style="1" bestFit="1" customWidth="1"/>
    <col min="1040" max="1040" width="10" style="1" bestFit="1" customWidth="1"/>
    <col min="1041" max="1041" width="6" style="1" customWidth="1"/>
    <col min="1042" max="1042" width="25.25" style="1" bestFit="1" customWidth="1"/>
    <col min="1043" max="1043" width="11" style="1" bestFit="1" customWidth="1"/>
    <col min="1044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7" style="1" customWidth="1"/>
    <col min="1286" max="1286" width="13.125" style="1" bestFit="1" customWidth="1"/>
    <col min="1287" max="1287" width="6.875" style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3" width="8.5" style="1" bestFit="1" customWidth="1"/>
    <col min="1294" max="1294" width="8.625" style="1" bestFit="1" customWidth="1"/>
    <col min="1295" max="1295" width="14.375" style="1" bestFit="1" customWidth="1"/>
    <col min="1296" max="1296" width="10" style="1" bestFit="1" customWidth="1"/>
    <col min="1297" max="1297" width="6" style="1" customWidth="1"/>
    <col min="1298" max="1298" width="25.25" style="1" bestFit="1" customWidth="1"/>
    <col min="1299" max="1299" width="11" style="1" bestFit="1" customWidth="1"/>
    <col min="1300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7" style="1" customWidth="1"/>
    <col min="1542" max="1542" width="13.125" style="1" bestFit="1" customWidth="1"/>
    <col min="1543" max="1543" width="6.875" style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49" width="8.5" style="1" bestFit="1" customWidth="1"/>
    <col min="1550" max="1550" width="8.625" style="1" bestFit="1" customWidth="1"/>
    <col min="1551" max="1551" width="14.375" style="1" bestFit="1" customWidth="1"/>
    <col min="1552" max="1552" width="10" style="1" bestFit="1" customWidth="1"/>
    <col min="1553" max="1553" width="6" style="1" customWidth="1"/>
    <col min="1554" max="1554" width="25.25" style="1" bestFit="1" customWidth="1"/>
    <col min="1555" max="1555" width="11" style="1" bestFit="1" customWidth="1"/>
    <col min="1556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7" style="1" customWidth="1"/>
    <col min="1798" max="1798" width="13.125" style="1" bestFit="1" customWidth="1"/>
    <col min="1799" max="1799" width="6.875" style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5" width="8.5" style="1" bestFit="1" customWidth="1"/>
    <col min="1806" max="1806" width="8.625" style="1" bestFit="1" customWidth="1"/>
    <col min="1807" max="1807" width="14.375" style="1" bestFit="1" customWidth="1"/>
    <col min="1808" max="1808" width="10" style="1" bestFit="1" customWidth="1"/>
    <col min="1809" max="1809" width="6" style="1" customWidth="1"/>
    <col min="1810" max="1810" width="25.25" style="1" bestFit="1" customWidth="1"/>
    <col min="1811" max="1811" width="11" style="1" bestFit="1" customWidth="1"/>
    <col min="1812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7" style="1" customWidth="1"/>
    <col min="2054" max="2054" width="13.125" style="1" bestFit="1" customWidth="1"/>
    <col min="2055" max="2055" width="6.875" style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1" width="8.5" style="1" bestFit="1" customWidth="1"/>
    <col min="2062" max="2062" width="8.625" style="1" bestFit="1" customWidth="1"/>
    <col min="2063" max="2063" width="14.375" style="1" bestFit="1" customWidth="1"/>
    <col min="2064" max="2064" width="10" style="1" bestFit="1" customWidth="1"/>
    <col min="2065" max="2065" width="6" style="1" customWidth="1"/>
    <col min="2066" max="2066" width="25.25" style="1" bestFit="1" customWidth="1"/>
    <col min="2067" max="2067" width="11" style="1" bestFit="1" customWidth="1"/>
    <col min="2068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7" style="1" customWidth="1"/>
    <col min="2310" max="2310" width="13.125" style="1" bestFit="1" customWidth="1"/>
    <col min="2311" max="2311" width="6.875" style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7" width="8.5" style="1" bestFit="1" customWidth="1"/>
    <col min="2318" max="2318" width="8.625" style="1" bestFit="1" customWidth="1"/>
    <col min="2319" max="2319" width="14.375" style="1" bestFit="1" customWidth="1"/>
    <col min="2320" max="2320" width="10" style="1" bestFit="1" customWidth="1"/>
    <col min="2321" max="2321" width="6" style="1" customWidth="1"/>
    <col min="2322" max="2322" width="25.25" style="1" bestFit="1" customWidth="1"/>
    <col min="2323" max="2323" width="11" style="1" bestFit="1" customWidth="1"/>
    <col min="2324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7" style="1" customWidth="1"/>
    <col min="2566" max="2566" width="13.125" style="1" bestFit="1" customWidth="1"/>
    <col min="2567" max="2567" width="6.875" style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3" width="8.5" style="1" bestFit="1" customWidth="1"/>
    <col min="2574" max="2574" width="8.625" style="1" bestFit="1" customWidth="1"/>
    <col min="2575" max="2575" width="14.375" style="1" bestFit="1" customWidth="1"/>
    <col min="2576" max="2576" width="10" style="1" bestFit="1" customWidth="1"/>
    <col min="2577" max="2577" width="6" style="1" customWidth="1"/>
    <col min="2578" max="2578" width="25.25" style="1" bestFit="1" customWidth="1"/>
    <col min="2579" max="2579" width="11" style="1" bestFit="1" customWidth="1"/>
    <col min="2580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7" style="1" customWidth="1"/>
    <col min="2822" max="2822" width="13.125" style="1" bestFit="1" customWidth="1"/>
    <col min="2823" max="2823" width="6.875" style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29" width="8.5" style="1" bestFit="1" customWidth="1"/>
    <col min="2830" max="2830" width="8.625" style="1" bestFit="1" customWidth="1"/>
    <col min="2831" max="2831" width="14.375" style="1" bestFit="1" customWidth="1"/>
    <col min="2832" max="2832" width="10" style="1" bestFit="1" customWidth="1"/>
    <col min="2833" max="2833" width="6" style="1" customWidth="1"/>
    <col min="2834" max="2834" width="25.25" style="1" bestFit="1" customWidth="1"/>
    <col min="2835" max="2835" width="11" style="1" bestFit="1" customWidth="1"/>
    <col min="2836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7" style="1" customWidth="1"/>
    <col min="3078" max="3078" width="13.125" style="1" bestFit="1" customWidth="1"/>
    <col min="3079" max="3079" width="6.875" style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5" width="8.5" style="1" bestFit="1" customWidth="1"/>
    <col min="3086" max="3086" width="8.625" style="1" bestFit="1" customWidth="1"/>
    <col min="3087" max="3087" width="14.375" style="1" bestFit="1" customWidth="1"/>
    <col min="3088" max="3088" width="10" style="1" bestFit="1" customWidth="1"/>
    <col min="3089" max="3089" width="6" style="1" customWidth="1"/>
    <col min="3090" max="3090" width="25.25" style="1" bestFit="1" customWidth="1"/>
    <col min="3091" max="3091" width="11" style="1" bestFit="1" customWidth="1"/>
    <col min="3092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7" style="1" customWidth="1"/>
    <col min="3334" max="3334" width="13.125" style="1" bestFit="1" customWidth="1"/>
    <col min="3335" max="3335" width="6.875" style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1" width="8.5" style="1" bestFit="1" customWidth="1"/>
    <col min="3342" max="3342" width="8.625" style="1" bestFit="1" customWidth="1"/>
    <col min="3343" max="3343" width="14.375" style="1" bestFit="1" customWidth="1"/>
    <col min="3344" max="3344" width="10" style="1" bestFit="1" customWidth="1"/>
    <col min="3345" max="3345" width="6" style="1" customWidth="1"/>
    <col min="3346" max="3346" width="25.25" style="1" bestFit="1" customWidth="1"/>
    <col min="3347" max="3347" width="11" style="1" bestFit="1" customWidth="1"/>
    <col min="3348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7" style="1" customWidth="1"/>
    <col min="3590" max="3590" width="13.125" style="1" bestFit="1" customWidth="1"/>
    <col min="3591" max="3591" width="6.875" style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7" width="8.5" style="1" bestFit="1" customWidth="1"/>
    <col min="3598" max="3598" width="8.625" style="1" bestFit="1" customWidth="1"/>
    <col min="3599" max="3599" width="14.375" style="1" bestFit="1" customWidth="1"/>
    <col min="3600" max="3600" width="10" style="1" bestFit="1" customWidth="1"/>
    <col min="3601" max="3601" width="6" style="1" customWidth="1"/>
    <col min="3602" max="3602" width="25.25" style="1" bestFit="1" customWidth="1"/>
    <col min="3603" max="3603" width="11" style="1" bestFit="1" customWidth="1"/>
    <col min="3604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7" style="1" customWidth="1"/>
    <col min="3846" max="3846" width="13.125" style="1" bestFit="1" customWidth="1"/>
    <col min="3847" max="3847" width="6.875" style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3" width="8.5" style="1" bestFit="1" customWidth="1"/>
    <col min="3854" max="3854" width="8.625" style="1" bestFit="1" customWidth="1"/>
    <col min="3855" max="3855" width="14.375" style="1" bestFit="1" customWidth="1"/>
    <col min="3856" max="3856" width="10" style="1" bestFit="1" customWidth="1"/>
    <col min="3857" max="3857" width="6" style="1" customWidth="1"/>
    <col min="3858" max="3858" width="25.25" style="1" bestFit="1" customWidth="1"/>
    <col min="3859" max="3859" width="11" style="1" bestFit="1" customWidth="1"/>
    <col min="3860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7" style="1" customWidth="1"/>
    <col min="4102" max="4102" width="13.125" style="1" bestFit="1" customWidth="1"/>
    <col min="4103" max="4103" width="6.875" style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09" width="8.5" style="1" bestFit="1" customWidth="1"/>
    <col min="4110" max="4110" width="8.625" style="1" bestFit="1" customWidth="1"/>
    <col min="4111" max="4111" width="14.375" style="1" bestFit="1" customWidth="1"/>
    <col min="4112" max="4112" width="10" style="1" bestFit="1" customWidth="1"/>
    <col min="4113" max="4113" width="6" style="1" customWidth="1"/>
    <col min="4114" max="4114" width="25.25" style="1" bestFit="1" customWidth="1"/>
    <col min="4115" max="4115" width="11" style="1" bestFit="1" customWidth="1"/>
    <col min="4116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7" style="1" customWidth="1"/>
    <col min="4358" max="4358" width="13.125" style="1" bestFit="1" customWidth="1"/>
    <col min="4359" max="4359" width="6.875" style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5" width="8.5" style="1" bestFit="1" customWidth="1"/>
    <col min="4366" max="4366" width="8.625" style="1" bestFit="1" customWidth="1"/>
    <col min="4367" max="4367" width="14.375" style="1" bestFit="1" customWidth="1"/>
    <col min="4368" max="4368" width="10" style="1" bestFit="1" customWidth="1"/>
    <col min="4369" max="4369" width="6" style="1" customWidth="1"/>
    <col min="4370" max="4370" width="25.25" style="1" bestFit="1" customWidth="1"/>
    <col min="4371" max="4371" width="11" style="1" bestFit="1" customWidth="1"/>
    <col min="4372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7" style="1" customWidth="1"/>
    <col min="4614" max="4614" width="13.125" style="1" bestFit="1" customWidth="1"/>
    <col min="4615" max="4615" width="6.875" style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1" width="8.5" style="1" bestFit="1" customWidth="1"/>
    <col min="4622" max="4622" width="8.625" style="1" bestFit="1" customWidth="1"/>
    <col min="4623" max="4623" width="14.375" style="1" bestFit="1" customWidth="1"/>
    <col min="4624" max="4624" width="10" style="1" bestFit="1" customWidth="1"/>
    <col min="4625" max="4625" width="6" style="1" customWidth="1"/>
    <col min="4626" max="4626" width="25.25" style="1" bestFit="1" customWidth="1"/>
    <col min="4627" max="4627" width="11" style="1" bestFit="1" customWidth="1"/>
    <col min="4628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7" style="1" customWidth="1"/>
    <col min="4870" max="4870" width="13.125" style="1" bestFit="1" customWidth="1"/>
    <col min="4871" max="4871" width="6.875" style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7" width="8.5" style="1" bestFit="1" customWidth="1"/>
    <col min="4878" max="4878" width="8.625" style="1" bestFit="1" customWidth="1"/>
    <col min="4879" max="4879" width="14.375" style="1" bestFit="1" customWidth="1"/>
    <col min="4880" max="4880" width="10" style="1" bestFit="1" customWidth="1"/>
    <col min="4881" max="4881" width="6" style="1" customWidth="1"/>
    <col min="4882" max="4882" width="25.25" style="1" bestFit="1" customWidth="1"/>
    <col min="4883" max="4883" width="11" style="1" bestFit="1" customWidth="1"/>
    <col min="4884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7" style="1" customWidth="1"/>
    <col min="5126" max="5126" width="13.125" style="1" bestFit="1" customWidth="1"/>
    <col min="5127" max="5127" width="6.875" style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3" width="8.5" style="1" bestFit="1" customWidth="1"/>
    <col min="5134" max="5134" width="8.625" style="1" bestFit="1" customWidth="1"/>
    <col min="5135" max="5135" width="14.375" style="1" bestFit="1" customWidth="1"/>
    <col min="5136" max="5136" width="10" style="1" bestFit="1" customWidth="1"/>
    <col min="5137" max="5137" width="6" style="1" customWidth="1"/>
    <col min="5138" max="5138" width="25.25" style="1" bestFit="1" customWidth="1"/>
    <col min="5139" max="5139" width="11" style="1" bestFit="1" customWidth="1"/>
    <col min="5140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7" style="1" customWidth="1"/>
    <col min="5382" max="5382" width="13.125" style="1" bestFit="1" customWidth="1"/>
    <col min="5383" max="5383" width="6.875" style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89" width="8.5" style="1" bestFit="1" customWidth="1"/>
    <col min="5390" max="5390" width="8.625" style="1" bestFit="1" customWidth="1"/>
    <col min="5391" max="5391" width="14.375" style="1" bestFit="1" customWidth="1"/>
    <col min="5392" max="5392" width="10" style="1" bestFit="1" customWidth="1"/>
    <col min="5393" max="5393" width="6" style="1" customWidth="1"/>
    <col min="5394" max="5394" width="25.25" style="1" bestFit="1" customWidth="1"/>
    <col min="5395" max="5395" width="11" style="1" bestFit="1" customWidth="1"/>
    <col min="5396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7" style="1" customWidth="1"/>
    <col min="5638" max="5638" width="13.125" style="1" bestFit="1" customWidth="1"/>
    <col min="5639" max="5639" width="6.875" style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5" width="8.5" style="1" bestFit="1" customWidth="1"/>
    <col min="5646" max="5646" width="8.625" style="1" bestFit="1" customWidth="1"/>
    <col min="5647" max="5647" width="14.375" style="1" bestFit="1" customWidth="1"/>
    <col min="5648" max="5648" width="10" style="1" bestFit="1" customWidth="1"/>
    <col min="5649" max="5649" width="6" style="1" customWidth="1"/>
    <col min="5650" max="5650" width="25.25" style="1" bestFit="1" customWidth="1"/>
    <col min="5651" max="5651" width="11" style="1" bestFit="1" customWidth="1"/>
    <col min="5652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7" style="1" customWidth="1"/>
    <col min="5894" max="5894" width="13.125" style="1" bestFit="1" customWidth="1"/>
    <col min="5895" max="5895" width="6.875" style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1" width="8.5" style="1" bestFit="1" customWidth="1"/>
    <col min="5902" max="5902" width="8.625" style="1" bestFit="1" customWidth="1"/>
    <col min="5903" max="5903" width="14.375" style="1" bestFit="1" customWidth="1"/>
    <col min="5904" max="5904" width="10" style="1" bestFit="1" customWidth="1"/>
    <col min="5905" max="5905" width="6" style="1" customWidth="1"/>
    <col min="5906" max="5906" width="25.25" style="1" bestFit="1" customWidth="1"/>
    <col min="5907" max="5907" width="11" style="1" bestFit="1" customWidth="1"/>
    <col min="5908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7" style="1" customWidth="1"/>
    <col min="6150" max="6150" width="13.125" style="1" bestFit="1" customWidth="1"/>
    <col min="6151" max="6151" width="6.875" style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7" width="8.5" style="1" bestFit="1" customWidth="1"/>
    <col min="6158" max="6158" width="8.625" style="1" bestFit="1" customWidth="1"/>
    <col min="6159" max="6159" width="14.375" style="1" bestFit="1" customWidth="1"/>
    <col min="6160" max="6160" width="10" style="1" bestFit="1" customWidth="1"/>
    <col min="6161" max="6161" width="6" style="1" customWidth="1"/>
    <col min="6162" max="6162" width="25.25" style="1" bestFit="1" customWidth="1"/>
    <col min="6163" max="6163" width="11" style="1" bestFit="1" customWidth="1"/>
    <col min="6164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7" style="1" customWidth="1"/>
    <col min="6406" max="6406" width="13.125" style="1" bestFit="1" customWidth="1"/>
    <col min="6407" max="6407" width="6.875" style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3" width="8.5" style="1" bestFit="1" customWidth="1"/>
    <col min="6414" max="6414" width="8.625" style="1" bestFit="1" customWidth="1"/>
    <col min="6415" max="6415" width="14.375" style="1" bestFit="1" customWidth="1"/>
    <col min="6416" max="6416" width="10" style="1" bestFit="1" customWidth="1"/>
    <col min="6417" max="6417" width="6" style="1" customWidth="1"/>
    <col min="6418" max="6418" width="25.25" style="1" bestFit="1" customWidth="1"/>
    <col min="6419" max="6419" width="11" style="1" bestFit="1" customWidth="1"/>
    <col min="6420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7" style="1" customWidth="1"/>
    <col min="6662" max="6662" width="13.125" style="1" bestFit="1" customWidth="1"/>
    <col min="6663" max="6663" width="6.875" style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69" width="8.5" style="1" bestFit="1" customWidth="1"/>
    <col min="6670" max="6670" width="8.625" style="1" bestFit="1" customWidth="1"/>
    <col min="6671" max="6671" width="14.375" style="1" bestFit="1" customWidth="1"/>
    <col min="6672" max="6672" width="10" style="1" bestFit="1" customWidth="1"/>
    <col min="6673" max="6673" width="6" style="1" customWidth="1"/>
    <col min="6674" max="6674" width="25.25" style="1" bestFit="1" customWidth="1"/>
    <col min="6675" max="6675" width="11" style="1" bestFit="1" customWidth="1"/>
    <col min="6676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7" style="1" customWidth="1"/>
    <col min="6918" max="6918" width="13.125" style="1" bestFit="1" customWidth="1"/>
    <col min="6919" max="6919" width="6.875" style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5" width="8.5" style="1" bestFit="1" customWidth="1"/>
    <col min="6926" max="6926" width="8.625" style="1" bestFit="1" customWidth="1"/>
    <col min="6927" max="6927" width="14.375" style="1" bestFit="1" customWidth="1"/>
    <col min="6928" max="6928" width="10" style="1" bestFit="1" customWidth="1"/>
    <col min="6929" max="6929" width="6" style="1" customWidth="1"/>
    <col min="6930" max="6930" width="25.25" style="1" bestFit="1" customWidth="1"/>
    <col min="6931" max="6931" width="11" style="1" bestFit="1" customWidth="1"/>
    <col min="6932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7" style="1" customWidth="1"/>
    <col min="7174" max="7174" width="13.125" style="1" bestFit="1" customWidth="1"/>
    <col min="7175" max="7175" width="6.875" style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1" width="8.5" style="1" bestFit="1" customWidth="1"/>
    <col min="7182" max="7182" width="8.625" style="1" bestFit="1" customWidth="1"/>
    <col min="7183" max="7183" width="14.375" style="1" bestFit="1" customWidth="1"/>
    <col min="7184" max="7184" width="10" style="1" bestFit="1" customWidth="1"/>
    <col min="7185" max="7185" width="6" style="1" customWidth="1"/>
    <col min="7186" max="7186" width="25.25" style="1" bestFit="1" customWidth="1"/>
    <col min="7187" max="7187" width="11" style="1" bestFit="1" customWidth="1"/>
    <col min="7188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7" style="1" customWidth="1"/>
    <col min="7430" max="7430" width="13.125" style="1" bestFit="1" customWidth="1"/>
    <col min="7431" max="7431" width="6.875" style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7" width="8.5" style="1" bestFit="1" customWidth="1"/>
    <col min="7438" max="7438" width="8.625" style="1" bestFit="1" customWidth="1"/>
    <col min="7439" max="7439" width="14.375" style="1" bestFit="1" customWidth="1"/>
    <col min="7440" max="7440" width="10" style="1" bestFit="1" customWidth="1"/>
    <col min="7441" max="7441" width="6" style="1" customWidth="1"/>
    <col min="7442" max="7442" width="25.25" style="1" bestFit="1" customWidth="1"/>
    <col min="7443" max="7443" width="11" style="1" bestFit="1" customWidth="1"/>
    <col min="7444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7" style="1" customWidth="1"/>
    <col min="7686" max="7686" width="13.125" style="1" bestFit="1" customWidth="1"/>
    <col min="7687" max="7687" width="6.875" style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3" width="8.5" style="1" bestFit="1" customWidth="1"/>
    <col min="7694" max="7694" width="8.625" style="1" bestFit="1" customWidth="1"/>
    <col min="7695" max="7695" width="14.375" style="1" bestFit="1" customWidth="1"/>
    <col min="7696" max="7696" width="10" style="1" bestFit="1" customWidth="1"/>
    <col min="7697" max="7697" width="6" style="1" customWidth="1"/>
    <col min="7698" max="7698" width="25.25" style="1" bestFit="1" customWidth="1"/>
    <col min="7699" max="7699" width="11" style="1" bestFit="1" customWidth="1"/>
    <col min="7700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7" style="1" customWidth="1"/>
    <col min="7942" max="7942" width="13.125" style="1" bestFit="1" customWidth="1"/>
    <col min="7943" max="7943" width="6.875" style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49" width="8.5" style="1" bestFit="1" customWidth="1"/>
    <col min="7950" max="7950" width="8.625" style="1" bestFit="1" customWidth="1"/>
    <col min="7951" max="7951" width="14.375" style="1" bestFit="1" customWidth="1"/>
    <col min="7952" max="7952" width="10" style="1" bestFit="1" customWidth="1"/>
    <col min="7953" max="7953" width="6" style="1" customWidth="1"/>
    <col min="7954" max="7954" width="25.25" style="1" bestFit="1" customWidth="1"/>
    <col min="7955" max="7955" width="11" style="1" bestFit="1" customWidth="1"/>
    <col min="7956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7" style="1" customWidth="1"/>
    <col min="8198" max="8198" width="13.125" style="1" bestFit="1" customWidth="1"/>
    <col min="8199" max="8199" width="6.875" style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5" width="8.5" style="1" bestFit="1" customWidth="1"/>
    <col min="8206" max="8206" width="8.625" style="1" bestFit="1" customWidth="1"/>
    <col min="8207" max="8207" width="14.375" style="1" bestFit="1" customWidth="1"/>
    <col min="8208" max="8208" width="10" style="1" bestFit="1" customWidth="1"/>
    <col min="8209" max="8209" width="6" style="1" customWidth="1"/>
    <col min="8210" max="8210" width="25.25" style="1" bestFit="1" customWidth="1"/>
    <col min="8211" max="8211" width="11" style="1" bestFit="1" customWidth="1"/>
    <col min="8212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7" style="1" customWidth="1"/>
    <col min="8454" max="8454" width="13.125" style="1" bestFit="1" customWidth="1"/>
    <col min="8455" max="8455" width="6.875" style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1" width="8.5" style="1" bestFit="1" customWidth="1"/>
    <col min="8462" max="8462" width="8.625" style="1" bestFit="1" customWidth="1"/>
    <col min="8463" max="8463" width="14.375" style="1" bestFit="1" customWidth="1"/>
    <col min="8464" max="8464" width="10" style="1" bestFit="1" customWidth="1"/>
    <col min="8465" max="8465" width="6" style="1" customWidth="1"/>
    <col min="8466" max="8466" width="25.25" style="1" bestFit="1" customWidth="1"/>
    <col min="8467" max="8467" width="11" style="1" bestFit="1" customWidth="1"/>
    <col min="8468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7" style="1" customWidth="1"/>
    <col min="8710" max="8710" width="13.125" style="1" bestFit="1" customWidth="1"/>
    <col min="8711" max="8711" width="6.875" style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7" width="8.5" style="1" bestFit="1" customWidth="1"/>
    <col min="8718" max="8718" width="8.625" style="1" bestFit="1" customWidth="1"/>
    <col min="8719" max="8719" width="14.375" style="1" bestFit="1" customWidth="1"/>
    <col min="8720" max="8720" width="10" style="1" bestFit="1" customWidth="1"/>
    <col min="8721" max="8721" width="6" style="1" customWidth="1"/>
    <col min="8722" max="8722" width="25.25" style="1" bestFit="1" customWidth="1"/>
    <col min="8723" max="8723" width="11" style="1" bestFit="1" customWidth="1"/>
    <col min="8724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7" style="1" customWidth="1"/>
    <col min="8966" max="8966" width="13.125" style="1" bestFit="1" customWidth="1"/>
    <col min="8967" max="8967" width="6.875" style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3" width="8.5" style="1" bestFit="1" customWidth="1"/>
    <col min="8974" max="8974" width="8.625" style="1" bestFit="1" customWidth="1"/>
    <col min="8975" max="8975" width="14.375" style="1" bestFit="1" customWidth="1"/>
    <col min="8976" max="8976" width="10" style="1" bestFit="1" customWidth="1"/>
    <col min="8977" max="8977" width="6" style="1" customWidth="1"/>
    <col min="8978" max="8978" width="25.25" style="1" bestFit="1" customWidth="1"/>
    <col min="8979" max="8979" width="11" style="1" bestFit="1" customWidth="1"/>
    <col min="8980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7" style="1" customWidth="1"/>
    <col min="9222" max="9222" width="13.125" style="1" bestFit="1" customWidth="1"/>
    <col min="9223" max="9223" width="6.875" style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29" width="8.5" style="1" bestFit="1" customWidth="1"/>
    <col min="9230" max="9230" width="8.625" style="1" bestFit="1" customWidth="1"/>
    <col min="9231" max="9231" width="14.375" style="1" bestFit="1" customWidth="1"/>
    <col min="9232" max="9232" width="10" style="1" bestFit="1" customWidth="1"/>
    <col min="9233" max="9233" width="6" style="1" customWidth="1"/>
    <col min="9234" max="9234" width="25.25" style="1" bestFit="1" customWidth="1"/>
    <col min="9235" max="9235" width="11" style="1" bestFit="1" customWidth="1"/>
    <col min="9236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7" style="1" customWidth="1"/>
    <col min="9478" max="9478" width="13.125" style="1" bestFit="1" customWidth="1"/>
    <col min="9479" max="9479" width="6.875" style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5" width="8.5" style="1" bestFit="1" customWidth="1"/>
    <col min="9486" max="9486" width="8.625" style="1" bestFit="1" customWidth="1"/>
    <col min="9487" max="9487" width="14.375" style="1" bestFit="1" customWidth="1"/>
    <col min="9488" max="9488" width="10" style="1" bestFit="1" customWidth="1"/>
    <col min="9489" max="9489" width="6" style="1" customWidth="1"/>
    <col min="9490" max="9490" width="25.25" style="1" bestFit="1" customWidth="1"/>
    <col min="9491" max="9491" width="11" style="1" bestFit="1" customWidth="1"/>
    <col min="9492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7" style="1" customWidth="1"/>
    <col min="9734" max="9734" width="13.125" style="1" bestFit="1" customWidth="1"/>
    <col min="9735" max="9735" width="6.875" style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1" width="8.5" style="1" bestFit="1" customWidth="1"/>
    <col min="9742" max="9742" width="8.625" style="1" bestFit="1" customWidth="1"/>
    <col min="9743" max="9743" width="14.375" style="1" bestFit="1" customWidth="1"/>
    <col min="9744" max="9744" width="10" style="1" bestFit="1" customWidth="1"/>
    <col min="9745" max="9745" width="6" style="1" customWidth="1"/>
    <col min="9746" max="9746" width="25.25" style="1" bestFit="1" customWidth="1"/>
    <col min="9747" max="9747" width="11" style="1" bestFit="1" customWidth="1"/>
    <col min="9748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7" style="1" customWidth="1"/>
    <col min="9990" max="9990" width="13.125" style="1" bestFit="1" customWidth="1"/>
    <col min="9991" max="9991" width="6.875" style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7" width="8.5" style="1" bestFit="1" customWidth="1"/>
    <col min="9998" max="9998" width="8.625" style="1" bestFit="1" customWidth="1"/>
    <col min="9999" max="9999" width="14.375" style="1" bestFit="1" customWidth="1"/>
    <col min="10000" max="10000" width="10" style="1" bestFit="1" customWidth="1"/>
    <col min="10001" max="10001" width="6" style="1" customWidth="1"/>
    <col min="10002" max="10002" width="25.25" style="1" bestFit="1" customWidth="1"/>
    <col min="10003" max="10003" width="11" style="1" bestFit="1" customWidth="1"/>
    <col min="10004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7" style="1" customWidth="1"/>
    <col min="10246" max="10246" width="13.125" style="1" bestFit="1" customWidth="1"/>
    <col min="10247" max="10247" width="6.875" style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3" width="8.5" style="1" bestFit="1" customWidth="1"/>
    <col min="10254" max="10254" width="8.625" style="1" bestFit="1" customWidth="1"/>
    <col min="10255" max="10255" width="14.375" style="1" bestFit="1" customWidth="1"/>
    <col min="10256" max="10256" width="10" style="1" bestFit="1" customWidth="1"/>
    <col min="10257" max="10257" width="6" style="1" customWidth="1"/>
    <col min="10258" max="10258" width="25.25" style="1" bestFit="1" customWidth="1"/>
    <col min="10259" max="10259" width="11" style="1" bestFit="1" customWidth="1"/>
    <col min="10260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7" style="1" customWidth="1"/>
    <col min="10502" max="10502" width="13.125" style="1" bestFit="1" customWidth="1"/>
    <col min="10503" max="10503" width="6.875" style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09" width="8.5" style="1" bestFit="1" customWidth="1"/>
    <col min="10510" max="10510" width="8.625" style="1" bestFit="1" customWidth="1"/>
    <col min="10511" max="10511" width="14.375" style="1" bestFit="1" customWidth="1"/>
    <col min="10512" max="10512" width="10" style="1" bestFit="1" customWidth="1"/>
    <col min="10513" max="10513" width="6" style="1" customWidth="1"/>
    <col min="10514" max="10514" width="25.25" style="1" bestFit="1" customWidth="1"/>
    <col min="10515" max="10515" width="11" style="1" bestFit="1" customWidth="1"/>
    <col min="10516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7" style="1" customWidth="1"/>
    <col min="10758" max="10758" width="13.125" style="1" bestFit="1" customWidth="1"/>
    <col min="10759" max="10759" width="6.875" style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5" width="8.5" style="1" bestFit="1" customWidth="1"/>
    <col min="10766" max="10766" width="8.625" style="1" bestFit="1" customWidth="1"/>
    <col min="10767" max="10767" width="14.375" style="1" bestFit="1" customWidth="1"/>
    <col min="10768" max="10768" width="10" style="1" bestFit="1" customWidth="1"/>
    <col min="10769" max="10769" width="6" style="1" customWidth="1"/>
    <col min="10770" max="10770" width="25.25" style="1" bestFit="1" customWidth="1"/>
    <col min="10771" max="10771" width="11" style="1" bestFit="1" customWidth="1"/>
    <col min="10772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7" style="1" customWidth="1"/>
    <col min="11014" max="11014" width="13.125" style="1" bestFit="1" customWidth="1"/>
    <col min="11015" max="11015" width="6.875" style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1" width="8.5" style="1" bestFit="1" customWidth="1"/>
    <col min="11022" max="11022" width="8.625" style="1" bestFit="1" customWidth="1"/>
    <col min="11023" max="11023" width="14.375" style="1" bestFit="1" customWidth="1"/>
    <col min="11024" max="11024" width="10" style="1" bestFit="1" customWidth="1"/>
    <col min="11025" max="11025" width="6" style="1" customWidth="1"/>
    <col min="11026" max="11026" width="25.25" style="1" bestFit="1" customWidth="1"/>
    <col min="11027" max="11027" width="11" style="1" bestFit="1" customWidth="1"/>
    <col min="11028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7" style="1" customWidth="1"/>
    <col min="11270" max="11270" width="13.125" style="1" bestFit="1" customWidth="1"/>
    <col min="11271" max="11271" width="6.875" style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7" width="8.5" style="1" bestFit="1" customWidth="1"/>
    <col min="11278" max="11278" width="8.625" style="1" bestFit="1" customWidth="1"/>
    <col min="11279" max="11279" width="14.375" style="1" bestFit="1" customWidth="1"/>
    <col min="11280" max="11280" width="10" style="1" bestFit="1" customWidth="1"/>
    <col min="11281" max="11281" width="6" style="1" customWidth="1"/>
    <col min="11282" max="11282" width="25.25" style="1" bestFit="1" customWidth="1"/>
    <col min="11283" max="11283" width="11" style="1" bestFit="1" customWidth="1"/>
    <col min="11284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7" style="1" customWidth="1"/>
    <col min="11526" max="11526" width="13.125" style="1" bestFit="1" customWidth="1"/>
    <col min="11527" max="11527" width="6.875" style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3" width="8.5" style="1" bestFit="1" customWidth="1"/>
    <col min="11534" max="11534" width="8.625" style="1" bestFit="1" customWidth="1"/>
    <col min="11535" max="11535" width="14.375" style="1" bestFit="1" customWidth="1"/>
    <col min="11536" max="11536" width="10" style="1" bestFit="1" customWidth="1"/>
    <col min="11537" max="11537" width="6" style="1" customWidth="1"/>
    <col min="11538" max="11538" width="25.25" style="1" bestFit="1" customWidth="1"/>
    <col min="11539" max="11539" width="11" style="1" bestFit="1" customWidth="1"/>
    <col min="11540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7" style="1" customWidth="1"/>
    <col min="11782" max="11782" width="13.125" style="1" bestFit="1" customWidth="1"/>
    <col min="11783" max="11783" width="6.875" style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89" width="8.5" style="1" bestFit="1" customWidth="1"/>
    <col min="11790" max="11790" width="8.625" style="1" bestFit="1" customWidth="1"/>
    <col min="11791" max="11791" width="14.375" style="1" bestFit="1" customWidth="1"/>
    <col min="11792" max="11792" width="10" style="1" bestFit="1" customWidth="1"/>
    <col min="11793" max="11793" width="6" style="1" customWidth="1"/>
    <col min="11794" max="11794" width="25.25" style="1" bestFit="1" customWidth="1"/>
    <col min="11795" max="11795" width="11" style="1" bestFit="1" customWidth="1"/>
    <col min="11796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7" style="1" customWidth="1"/>
    <col min="12038" max="12038" width="13.125" style="1" bestFit="1" customWidth="1"/>
    <col min="12039" max="12039" width="6.875" style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5" width="8.5" style="1" bestFit="1" customWidth="1"/>
    <col min="12046" max="12046" width="8.625" style="1" bestFit="1" customWidth="1"/>
    <col min="12047" max="12047" width="14.375" style="1" bestFit="1" customWidth="1"/>
    <col min="12048" max="12048" width="10" style="1" bestFit="1" customWidth="1"/>
    <col min="12049" max="12049" width="6" style="1" customWidth="1"/>
    <col min="12050" max="12050" width="25.25" style="1" bestFit="1" customWidth="1"/>
    <col min="12051" max="12051" width="11" style="1" bestFit="1" customWidth="1"/>
    <col min="12052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7" style="1" customWidth="1"/>
    <col min="12294" max="12294" width="13.125" style="1" bestFit="1" customWidth="1"/>
    <col min="12295" max="12295" width="6.875" style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1" width="8.5" style="1" bestFit="1" customWidth="1"/>
    <col min="12302" max="12302" width="8.625" style="1" bestFit="1" customWidth="1"/>
    <col min="12303" max="12303" width="14.375" style="1" bestFit="1" customWidth="1"/>
    <col min="12304" max="12304" width="10" style="1" bestFit="1" customWidth="1"/>
    <col min="12305" max="12305" width="6" style="1" customWidth="1"/>
    <col min="12306" max="12306" width="25.25" style="1" bestFit="1" customWidth="1"/>
    <col min="12307" max="12307" width="11" style="1" bestFit="1" customWidth="1"/>
    <col min="12308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7" style="1" customWidth="1"/>
    <col min="12550" max="12550" width="13.125" style="1" bestFit="1" customWidth="1"/>
    <col min="12551" max="12551" width="6.875" style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7" width="8.5" style="1" bestFit="1" customWidth="1"/>
    <col min="12558" max="12558" width="8.625" style="1" bestFit="1" customWidth="1"/>
    <col min="12559" max="12559" width="14.375" style="1" bestFit="1" customWidth="1"/>
    <col min="12560" max="12560" width="10" style="1" bestFit="1" customWidth="1"/>
    <col min="12561" max="12561" width="6" style="1" customWidth="1"/>
    <col min="12562" max="12562" width="25.25" style="1" bestFit="1" customWidth="1"/>
    <col min="12563" max="12563" width="11" style="1" bestFit="1" customWidth="1"/>
    <col min="12564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7" style="1" customWidth="1"/>
    <col min="12806" max="12806" width="13.125" style="1" bestFit="1" customWidth="1"/>
    <col min="12807" max="12807" width="6.875" style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3" width="8.5" style="1" bestFit="1" customWidth="1"/>
    <col min="12814" max="12814" width="8.625" style="1" bestFit="1" customWidth="1"/>
    <col min="12815" max="12815" width="14.375" style="1" bestFit="1" customWidth="1"/>
    <col min="12816" max="12816" width="10" style="1" bestFit="1" customWidth="1"/>
    <col min="12817" max="12817" width="6" style="1" customWidth="1"/>
    <col min="12818" max="12818" width="25.25" style="1" bestFit="1" customWidth="1"/>
    <col min="12819" max="12819" width="11" style="1" bestFit="1" customWidth="1"/>
    <col min="12820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7" style="1" customWidth="1"/>
    <col min="13062" max="13062" width="13.125" style="1" bestFit="1" customWidth="1"/>
    <col min="13063" max="13063" width="6.875" style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69" width="8.5" style="1" bestFit="1" customWidth="1"/>
    <col min="13070" max="13070" width="8.625" style="1" bestFit="1" customWidth="1"/>
    <col min="13071" max="13071" width="14.375" style="1" bestFit="1" customWidth="1"/>
    <col min="13072" max="13072" width="10" style="1" bestFit="1" customWidth="1"/>
    <col min="13073" max="13073" width="6" style="1" customWidth="1"/>
    <col min="13074" max="13074" width="25.25" style="1" bestFit="1" customWidth="1"/>
    <col min="13075" max="13075" width="11" style="1" bestFit="1" customWidth="1"/>
    <col min="13076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7" style="1" customWidth="1"/>
    <col min="13318" max="13318" width="13.125" style="1" bestFit="1" customWidth="1"/>
    <col min="13319" max="13319" width="6.875" style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5" width="8.5" style="1" bestFit="1" customWidth="1"/>
    <col min="13326" max="13326" width="8.625" style="1" bestFit="1" customWidth="1"/>
    <col min="13327" max="13327" width="14.375" style="1" bestFit="1" customWidth="1"/>
    <col min="13328" max="13328" width="10" style="1" bestFit="1" customWidth="1"/>
    <col min="13329" max="13329" width="6" style="1" customWidth="1"/>
    <col min="13330" max="13330" width="25.25" style="1" bestFit="1" customWidth="1"/>
    <col min="13331" max="13331" width="11" style="1" bestFit="1" customWidth="1"/>
    <col min="13332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7" style="1" customWidth="1"/>
    <col min="13574" max="13574" width="13.125" style="1" bestFit="1" customWidth="1"/>
    <col min="13575" max="13575" width="6.875" style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1" width="8.5" style="1" bestFit="1" customWidth="1"/>
    <col min="13582" max="13582" width="8.625" style="1" bestFit="1" customWidth="1"/>
    <col min="13583" max="13583" width="14.375" style="1" bestFit="1" customWidth="1"/>
    <col min="13584" max="13584" width="10" style="1" bestFit="1" customWidth="1"/>
    <col min="13585" max="13585" width="6" style="1" customWidth="1"/>
    <col min="13586" max="13586" width="25.25" style="1" bestFit="1" customWidth="1"/>
    <col min="13587" max="13587" width="11" style="1" bestFit="1" customWidth="1"/>
    <col min="13588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7" style="1" customWidth="1"/>
    <col min="13830" max="13830" width="13.125" style="1" bestFit="1" customWidth="1"/>
    <col min="13831" max="13831" width="6.875" style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7" width="8.5" style="1" bestFit="1" customWidth="1"/>
    <col min="13838" max="13838" width="8.625" style="1" bestFit="1" customWidth="1"/>
    <col min="13839" max="13839" width="14.375" style="1" bestFit="1" customWidth="1"/>
    <col min="13840" max="13840" width="10" style="1" bestFit="1" customWidth="1"/>
    <col min="13841" max="13841" width="6" style="1" customWidth="1"/>
    <col min="13842" max="13842" width="25.25" style="1" bestFit="1" customWidth="1"/>
    <col min="13843" max="13843" width="11" style="1" bestFit="1" customWidth="1"/>
    <col min="13844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7" style="1" customWidth="1"/>
    <col min="14086" max="14086" width="13.125" style="1" bestFit="1" customWidth="1"/>
    <col min="14087" max="14087" width="6.875" style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3" width="8.5" style="1" bestFit="1" customWidth="1"/>
    <col min="14094" max="14094" width="8.625" style="1" bestFit="1" customWidth="1"/>
    <col min="14095" max="14095" width="14.375" style="1" bestFit="1" customWidth="1"/>
    <col min="14096" max="14096" width="10" style="1" bestFit="1" customWidth="1"/>
    <col min="14097" max="14097" width="6" style="1" customWidth="1"/>
    <col min="14098" max="14098" width="25.25" style="1" bestFit="1" customWidth="1"/>
    <col min="14099" max="14099" width="11" style="1" bestFit="1" customWidth="1"/>
    <col min="14100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7" style="1" customWidth="1"/>
    <col min="14342" max="14342" width="13.125" style="1" bestFit="1" customWidth="1"/>
    <col min="14343" max="14343" width="6.875" style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49" width="8.5" style="1" bestFit="1" customWidth="1"/>
    <col min="14350" max="14350" width="8.625" style="1" bestFit="1" customWidth="1"/>
    <col min="14351" max="14351" width="14.375" style="1" bestFit="1" customWidth="1"/>
    <col min="14352" max="14352" width="10" style="1" bestFit="1" customWidth="1"/>
    <col min="14353" max="14353" width="6" style="1" customWidth="1"/>
    <col min="14354" max="14354" width="25.25" style="1" bestFit="1" customWidth="1"/>
    <col min="14355" max="14355" width="11" style="1" bestFit="1" customWidth="1"/>
    <col min="14356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7" style="1" customWidth="1"/>
    <col min="14598" max="14598" width="13.125" style="1" bestFit="1" customWidth="1"/>
    <col min="14599" max="14599" width="6.875" style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5" width="8.5" style="1" bestFit="1" customWidth="1"/>
    <col min="14606" max="14606" width="8.625" style="1" bestFit="1" customWidth="1"/>
    <col min="14607" max="14607" width="14.375" style="1" bestFit="1" customWidth="1"/>
    <col min="14608" max="14608" width="10" style="1" bestFit="1" customWidth="1"/>
    <col min="14609" max="14609" width="6" style="1" customWidth="1"/>
    <col min="14610" max="14610" width="25.25" style="1" bestFit="1" customWidth="1"/>
    <col min="14611" max="14611" width="11" style="1" bestFit="1" customWidth="1"/>
    <col min="14612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7" style="1" customWidth="1"/>
    <col min="14854" max="14854" width="13.125" style="1" bestFit="1" customWidth="1"/>
    <col min="14855" max="14855" width="6.875" style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1" width="8.5" style="1" bestFit="1" customWidth="1"/>
    <col min="14862" max="14862" width="8.625" style="1" bestFit="1" customWidth="1"/>
    <col min="14863" max="14863" width="14.375" style="1" bestFit="1" customWidth="1"/>
    <col min="14864" max="14864" width="10" style="1" bestFit="1" customWidth="1"/>
    <col min="14865" max="14865" width="6" style="1" customWidth="1"/>
    <col min="14866" max="14866" width="25.25" style="1" bestFit="1" customWidth="1"/>
    <col min="14867" max="14867" width="11" style="1" bestFit="1" customWidth="1"/>
    <col min="14868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7" style="1" customWidth="1"/>
    <col min="15110" max="15110" width="13.125" style="1" bestFit="1" customWidth="1"/>
    <col min="15111" max="15111" width="6.875" style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7" width="8.5" style="1" bestFit="1" customWidth="1"/>
    <col min="15118" max="15118" width="8.625" style="1" bestFit="1" customWidth="1"/>
    <col min="15119" max="15119" width="14.375" style="1" bestFit="1" customWidth="1"/>
    <col min="15120" max="15120" width="10" style="1" bestFit="1" customWidth="1"/>
    <col min="15121" max="15121" width="6" style="1" customWidth="1"/>
    <col min="15122" max="15122" width="25.25" style="1" bestFit="1" customWidth="1"/>
    <col min="15123" max="15123" width="11" style="1" bestFit="1" customWidth="1"/>
    <col min="15124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7" style="1" customWidth="1"/>
    <col min="15366" max="15366" width="13.125" style="1" bestFit="1" customWidth="1"/>
    <col min="15367" max="15367" width="6.875" style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3" width="8.5" style="1" bestFit="1" customWidth="1"/>
    <col min="15374" max="15374" width="8.625" style="1" bestFit="1" customWidth="1"/>
    <col min="15375" max="15375" width="14.375" style="1" bestFit="1" customWidth="1"/>
    <col min="15376" max="15376" width="10" style="1" bestFit="1" customWidth="1"/>
    <col min="15377" max="15377" width="6" style="1" customWidth="1"/>
    <col min="15378" max="15378" width="25.25" style="1" bestFit="1" customWidth="1"/>
    <col min="15379" max="15379" width="11" style="1" bestFit="1" customWidth="1"/>
    <col min="15380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7" style="1" customWidth="1"/>
    <col min="15622" max="15622" width="13.125" style="1" bestFit="1" customWidth="1"/>
    <col min="15623" max="15623" width="6.875" style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29" width="8.5" style="1" bestFit="1" customWidth="1"/>
    <col min="15630" max="15630" width="8.625" style="1" bestFit="1" customWidth="1"/>
    <col min="15631" max="15631" width="14.375" style="1" bestFit="1" customWidth="1"/>
    <col min="15632" max="15632" width="10" style="1" bestFit="1" customWidth="1"/>
    <col min="15633" max="15633" width="6" style="1" customWidth="1"/>
    <col min="15634" max="15634" width="25.25" style="1" bestFit="1" customWidth="1"/>
    <col min="15635" max="15635" width="11" style="1" bestFit="1" customWidth="1"/>
    <col min="15636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7" style="1" customWidth="1"/>
    <col min="15878" max="15878" width="13.125" style="1" bestFit="1" customWidth="1"/>
    <col min="15879" max="15879" width="6.875" style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5" width="8.5" style="1" bestFit="1" customWidth="1"/>
    <col min="15886" max="15886" width="8.625" style="1" bestFit="1" customWidth="1"/>
    <col min="15887" max="15887" width="14.375" style="1" bestFit="1" customWidth="1"/>
    <col min="15888" max="15888" width="10" style="1" bestFit="1" customWidth="1"/>
    <col min="15889" max="15889" width="6" style="1" customWidth="1"/>
    <col min="15890" max="15890" width="25.25" style="1" bestFit="1" customWidth="1"/>
    <col min="15891" max="15891" width="11" style="1" bestFit="1" customWidth="1"/>
    <col min="15892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7" style="1" customWidth="1"/>
    <col min="16134" max="16134" width="13.125" style="1" bestFit="1" customWidth="1"/>
    <col min="16135" max="16135" width="6.875" style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1" width="8.5" style="1" bestFit="1" customWidth="1"/>
    <col min="16142" max="16142" width="8.625" style="1" bestFit="1" customWidth="1"/>
    <col min="16143" max="16143" width="14.375" style="1" bestFit="1" customWidth="1"/>
    <col min="16144" max="16144" width="10" style="1" bestFit="1" customWidth="1"/>
    <col min="16145" max="16145" width="6" style="1" customWidth="1"/>
    <col min="16146" max="16146" width="25.25" style="1" bestFit="1" customWidth="1"/>
    <col min="16147" max="16147" width="11" style="1" bestFit="1" customWidth="1"/>
    <col min="16148" max="16149" width="8.25" style="1" bestFit="1" customWidth="1"/>
    <col min="16150" max="16384" width="9" style="1"/>
  </cols>
  <sheetData>
    <row r="1" spans="1:24" ht="21.75" customHeight="1" x14ac:dyDescent="0.25">
      <c r="A1" s="96"/>
      <c r="B1" s="96"/>
      <c r="Q1" s="95"/>
    </row>
    <row r="2" spans="1:24" ht="15" x14ac:dyDescent="0.2">
      <c r="A2" s="1"/>
      <c r="E2" s="1"/>
      <c r="F2" s="94"/>
      <c r="J2" s="93" t="s">
        <v>77</v>
      </c>
      <c r="K2" s="93"/>
      <c r="L2" s="93"/>
      <c r="M2" s="93"/>
      <c r="N2" s="93"/>
      <c r="O2" s="93"/>
      <c r="P2" s="88"/>
      <c r="Q2" s="92" t="s">
        <v>76</v>
      </c>
      <c r="R2" s="91"/>
      <c r="S2" s="91"/>
      <c r="T2" s="91"/>
      <c r="U2" s="91"/>
    </row>
    <row r="3" spans="1:24" ht="23.25" customHeight="1" x14ac:dyDescent="0.25">
      <c r="A3" s="90" t="s">
        <v>75</v>
      </c>
      <c r="B3" s="89"/>
      <c r="E3" s="1"/>
      <c r="J3" s="88"/>
      <c r="Q3" s="87"/>
      <c r="R3" s="86" t="s">
        <v>74</v>
      </c>
      <c r="S3" s="86"/>
      <c r="T3" s="86"/>
      <c r="U3" s="86"/>
      <c r="W3" s="85" t="s">
        <v>73</v>
      </c>
      <c r="X3" s="84"/>
    </row>
    <row r="4" spans="1:24" ht="14.25" customHeight="1" thickBot="1" x14ac:dyDescent="0.25">
      <c r="A4" s="56" t="s">
        <v>72</v>
      </c>
      <c r="B4" s="80" t="s">
        <v>71</v>
      </c>
      <c r="C4" s="83"/>
      <c r="D4" s="82"/>
      <c r="E4" s="81"/>
      <c r="F4" s="80" t="s">
        <v>70</v>
      </c>
      <c r="G4" s="79"/>
      <c r="H4" s="57" t="s">
        <v>69</v>
      </c>
      <c r="I4" s="58" t="s">
        <v>68</v>
      </c>
      <c r="J4" s="78" t="s">
        <v>67</v>
      </c>
      <c r="K4" s="77" t="s">
        <v>66</v>
      </c>
      <c r="L4" s="76"/>
      <c r="M4" s="76"/>
      <c r="N4" s="75"/>
      <c r="O4" s="57" t="s">
        <v>65</v>
      </c>
      <c r="P4" s="74" t="s">
        <v>64</v>
      </c>
      <c r="Q4" s="73"/>
      <c r="R4" s="72"/>
      <c r="S4" s="71" t="s">
        <v>63</v>
      </c>
      <c r="T4" s="70" t="s">
        <v>62</v>
      </c>
      <c r="U4" s="57" t="s">
        <v>61</v>
      </c>
      <c r="W4" s="44" t="s">
        <v>60</v>
      </c>
      <c r="X4" s="44" t="s">
        <v>59</v>
      </c>
    </row>
    <row r="5" spans="1:24" ht="11.25" customHeight="1" x14ac:dyDescent="0.2">
      <c r="A5" s="45"/>
      <c r="B5" s="54"/>
      <c r="C5" s="53"/>
      <c r="D5" s="69"/>
      <c r="E5" s="68"/>
      <c r="F5" s="41"/>
      <c r="G5" s="38"/>
      <c r="H5" s="45"/>
      <c r="I5" s="45"/>
      <c r="J5" s="52"/>
      <c r="K5" s="67" t="s">
        <v>58</v>
      </c>
      <c r="L5" s="66" t="s">
        <v>57</v>
      </c>
      <c r="M5" s="65" t="s">
        <v>56</v>
      </c>
      <c r="N5" s="64" t="s">
        <v>55</v>
      </c>
      <c r="O5" s="48"/>
      <c r="P5" s="63"/>
      <c r="Q5" s="62"/>
      <c r="R5" s="61"/>
      <c r="S5" s="60"/>
      <c r="T5" s="46"/>
      <c r="U5" s="45"/>
      <c r="W5" s="44"/>
      <c r="X5" s="44"/>
    </row>
    <row r="6" spans="1:24" ht="11.25" customHeight="1" x14ac:dyDescent="0.2">
      <c r="A6" s="45"/>
      <c r="B6" s="54"/>
      <c r="C6" s="53"/>
      <c r="D6" s="56" t="s">
        <v>53</v>
      </c>
      <c r="E6" s="59" t="s">
        <v>54</v>
      </c>
      <c r="F6" s="56" t="s">
        <v>53</v>
      </c>
      <c r="G6" s="58" t="s">
        <v>52</v>
      </c>
      <c r="H6" s="45"/>
      <c r="I6" s="45"/>
      <c r="J6" s="52"/>
      <c r="K6" s="50"/>
      <c r="L6" s="51"/>
      <c r="M6" s="50"/>
      <c r="N6" s="49"/>
      <c r="O6" s="48"/>
      <c r="P6" s="57" t="s">
        <v>51</v>
      </c>
      <c r="Q6" s="57" t="s">
        <v>50</v>
      </c>
      <c r="R6" s="56" t="s">
        <v>49</v>
      </c>
      <c r="S6" s="55" t="s">
        <v>48</v>
      </c>
      <c r="T6" s="46"/>
      <c r="U6" s="45"/>
      <c r="W6" s="44"/>
      <c r="X6" s="44"/>
    </row>
    <row r="7" spans="1:24" ht="12" customHeight="1" x14ac:dyDescent="0.2">
      <c r="A7" s="45"/>
      <c r="B7" s="54"/>
      <c r="C7" s="53"/>
      <c r="D7" s="45"/>
      <c r="E7" s="45"/>
      <c r="F7" s="45"/>
      <c r="G7" s="45"/>
      <c r="H7" s="45"/>
      <c r="I7" s="45"/>
      <c r="J7" s="52"/>
      <c r="K7" s="50"/>
      <c r="L7" s="51"/>
      <c r="M7" s="50"/>
      <c r="N7" s="49"/>
      <c r="O7" s="48"/>
      <c r="P7" s="48"/>
      <c r="Q7" s="48"/>
      <c r="R7" s="45"/>
      <c r="S7" s="47"/>
      <c r="T7" s="46"/>
      <c r="U7" s="45"/>
      <c r="W7" s="44"/>
      <c r="X7" s="44"/>
    </row>
    <row r="8" spans="1:24" ht="11.25" customHeight="1" x14ac:dyDescent="0.2">
      <c r="A8" s="34"/>
      <c r="B8" s="43"/>
      <c r="C8" s="42"/>
      <c r="D8" s="34"/>
      <c r="E8" s="34"/>
      <c r="F8" s="34"/>
      <c r="G8" s="34"/>
      <c r="H8" s="34"/>
      <c r="I8" s="34"/>
      <c r="J8" s="41"/>
      <c r="K8" s="39"/>
      <c r="L8" s="40"/>
      <c r="M8" s="39"/>
      <c r="N8" s="38"/>
      <c r="O8" s="37"/>
      <c r="P8" s="37"/>
      <c r="Q8" s="37"/>
      <c r="R8" s="34"/>
      <c r="S8" s="36"/>
      <c r="T8" s="35"/>
      <c r="U8" s="34"/>
      <c r="W8" s="33"/>
      <c r="X8" s="33"/>
    </row>
    <row r="9" spans="1:24" ht="24" customHeight="1" x14ac:dyDescent="0.2">
      <c r="A9" s="32" t="s">
        <v>47</v>
      </c>
      <c r="B9" s="27" t="s">
        <v>11</v>
      </c>
      <c r="C9" s="26" t="s">
        <v>46</v>
      </c>
      <c r="D9" s="20" t="s">
        <v>45</v>
      </c>
      <c r="E9" s="29" t="s">
        <v>44</v>
      </c>
      <c r="F9" s="17" t="s">
        <v>21</v>
      </c>
      <c r="G9" s="18">
        <v>0.65700000000000003</v>
      </c>
      <c r="H9" s="17" t="s">
        <v>6</v>
      </c>
      <c r="I9" s="16" t="str">
        <f>IF(W9="","",(IF(X9-W9&gt;0,CONCATENATE(TEXT(W9,"#,##0"),"~",TEXT(X9,"#,##0")),TEXT(W9,"#,##0"))))</f>
        <v>700~710</v>
      </c>
      <c r="J9" s="15">
        <v>4</v>
      </c>
      <c r="K9" s="25">
        <v>33.1</v>
      </c>
      <c r="L9" s="24">
        <f>IF(K9&gt;0,1/K9*34.6*67.1,"")</f>
        <v>70.140785498489421</v>
      </c>
      <c r="M9" s="12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11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8" t="s">
        <v>13</v>
      </c>
      <c r="P9" s="10" t="s">
        <v>29</v>
      </c>
      <c r="Q9" s="8" t="s">
        <v>17</v>
      </c>
      <c r="R9" s="9"/>
      <c r="S9" s="8" t="s">
        <v>19</v>
      </c>
      <c r="T9" s="7">
        <f>IFERROR(IF(K9&lt;M9,"",(ROUNDDOWN(K9/M9*100,0))),"")</f>
        <v>151</v>
      </c>
      <c r="U9" s="6">
        <f>IFERROR(IF(K9&lt;N9,"",(ROUNDDOWN(K9/N9*100,0))),"")</f>
        <v>134</v>
      </c>
      <c r="W9" s="5">
        <v>700</v>
      </c>
      <c r="X9" s="5">
        <v>710</v>
      </c>
    </row>
    <row r="10" spans="1:24" ht="24" customHeight="1" x14ac:dyDescent="0.2">
      <c r="A10" s="28"/>
      <c r="B10" s="31"/>
      <c r="C10" s="30"/>
      <c r="D10" s="20" t="s">
        <v>45</v>
      </c>
      <c r="E10" s="29" t="s">
        <v>42</v>
      </c>
      <c r="F10" s="17" t="s">
        <v>21</v>
      </c>
      <c r="G10" s="18">
        <v>0.65700000000000003</v>
      </c>
      <c r="H10" s="17" t="s">
        <v>6</v>
      </c>
      <c r="I10" s="16" t="str">
        <f>IF(W10="","",(IF(X10-W10&gt;0,CONCATENATE(TEXT(W10,"#,##0"),"~",TEXT(X10,"#,##0")),TEXT(W10,"#,##0"))))</f>
        <v>750~760</v>
      </c>
      <c r="J10" s="15">
        <v>4</v>
      </c>
      <c r="K10" s="25">
        <v>30.2</v>
      </c>
      <c r="L10" s="24">
        <f>IF(K10&gt;0,1/K10*34.6*67.1,"")</f>
        <v>76.876158940397346</v>
      </c>
      <c r="M10" s="12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21</v>
      </c>
      <c r="N10" s="11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24.5</v>
      </c>
      <c r="O10" s="8" t="s">
        <v>13</v>
      </c>
      <c r="P10" s="10" t="s">
        <v>29</v>
      </c>
      <c r="Q10" s="8" t="s">
        <v>3</v>
      </c>
      <c r="R10" s="9"/>
      <c r="S10" s="8" t="s">
        <v>19</v>
      </c>
      <c r="T10" s="7">
        <f>IFERROR(IF(K10&lt;M10,"",(ROUNDDOWN(K10/M10*100,0))),"")</f>
        <v>143</v>
      </c>
      <c r="U10" s="6">
        <f>IFERROR(IF(K10&lt;N10,"",(ROUNDDOWN(K10/N10*100,0))),"")</f>
        <v>123</v>
      </c>
      <c r="W10" s="5">
        <v>750</v>
      </c>
      <c r="X10" s="5">
        <v>760</v>
      </c>
    </row>
    <row r="11" spans="1:24" ht="24" customHeight="1" x14ac:dyDescent="0.2">
      <c r="A11" s="28"/>
      <c r="B11" s="31"/>
      <c r="C11" s="30"/>
      <c r="D11" s="20" t="s">
        <v>43</v>
      </c>
      <c r="E11" s="29" t="s">
        <v>44</v>
      </c>
      <c r="F11" s="17" t="s">
        <v>7</v>
      </c>
      <c r="G11" s="18">
        <v>0.65800000000000003</v>
      </c>
      <c r="H11" s="17" t="s">
        <v>6</v>
      </c>
      <c r="I11" s="16" t="str">
        <f>IF(W11="","",(IF(X11-W11&gt;0,CONCATENATE(TEXT(W11,"#,##0"),"~",TEXT(X11,"#,##0")),TEXT(W11,"#,##0"))))</f>
        <v>680~690</v>
      </c>
      <c r="J11" s="15">
        <v>4</v>
      </c>
      <c r="K11" s="25">
        <v>29.4</v>
      </c>
      <c r="L11" s="24">
        <f>IF(K11&gt;0,1/K11*34.6*67.1,"")</f>
        <v>78.968027210884358</v>
      </c>
      <c r="M11" s="12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21.8</v>
      </c>
      <c r="N11" s="11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24.6</v>
      </c>
      <c r="O11" s="8" t="s">
        <v>41</v>
      </c>
      <c r="P11" s="10" t="s">
        <v>4</v>
      </c>
      <c r="Q11" s="8" t="s">
        <v>17</v>
      </c>
      <c r="R11" s="9"/>
      <c r="S11" s="8"/>
      <c r="T11" s="7">
        <f>IFERROR(IF(K11&lt;M11,"",(ROUNDDOWN(K11/M11*100,0))),"")</f>
        <v>134</v>
      </c>
      <c r="U11" s="6">
        <f>IFERROR(IF(K11&lt;N11,"",(ROUNDDOWN(K11/N11*100,0))),"")</f>
        <v>119</v>
      </c>
      <c r="W11" s="5">
        <v>680</v>
      </c>
      <c r="X11" s="5">
        <v>690</v>
      </c>
    </row>
    <row r="12" spans="1:24" ht="24" customHeight="1" x14ac:dyDescent="0.2">
      <c r="A12" s="28"/>
      <c r="B12" s="22"/>
      <c r="C12" s="21"/>
      <c r="D12" s="20" t="s">
        <v>43</v>
      </c>
      <c r="E12" s="29" t="s">
        <v>42</v>
      </c>
      <c r="F12" s="17" t="s">
        <v>7</v>
      </c>
      <c r="G12" s="18">
        <v>0.65800000000000003</v>
      </c>
      <c r="H12" s="17" t="s">
        <v>6</v>
      </c>
      <c r="I12" s="16" t="str">
        <f>IF(W12="","",(IF(X12-W12&gt;0,CONCATENATE(TEXT(W12,"#,##0"),"~",TEXT(X12,"#,##0")),TEXT(W12,"#,##0"))))</f>
        <v>730~740</v>
      </c>
      <c r="J12" s="15">
        <v>4</v>
      </c>
      <c r="K12" s="25">
        <v>28.7</v>
      </c>
      <c r="L12" s="24">
        <f>IF(K12&gt;0,1/K12*34.6*67.1,"")</f>
        <v>80.89407665505226</v>
      </c>
      <c r="M12" s="12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21.8</v>
      </c>
      <c r="N12" s="11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24.6</v>
      </c>
      <c r="O12" s="8" t="s">
        <v>41</v>
      </c>
      <c r="P12" s="10" t="s">
        <v>4</v>
      </c>
      <c r="Q12" s="8" t="s">
        <v>3</v>
      </c>
      <c r="R12" s="9"/>
      <c r="S12" s="8"/>
      <c r="T12" s="7">
        <f>IFERROR(IF(K12&lt;M12,"",(ROUNDDOWN(K12/M12*100,0))),"")</f>
        <v>131</v>
      </c>
      <c r="U12" s="6">
        <f>IFERROR(IF(K12&lt;N12,"",(ROUNDDOWN(K12/N12*100,0))),"")</f>
        <v>116</v>
      </c>
      <c r="W12" s="5">
        <v>730</v>
      </c>
      <c r="X12" s="5">
        <v>740</v>
      </c>
    </row>
    <row r="13" spans="1:24" ht="24" customHeight="1" x14ac:dyDescent="0.2">
      <c r="A13" s="28"/>
      <c r="B13" s="27" t="s">
        <v>11</v>
      </c>
      <c r="C13" s="26" t="s">
        <v>40</v>
      </c>
      <c r="D13" s="20" t="s">
        <v>38</v>
      </c>
      <c r="E13" s="29" t="s">
        <v>39</v>
      </c>
      <c r="F13" s="17" t="s">
        <v>21</v>
      </c>
      <c r="G13" s="18">
        <v>0.65700000000000003</v>
      </c>
      <c r="H13" s="17" t="s">
        <v>6</v>
      </c>
      <c r="I13" s="16" t="str">
        <f>IF(W13="","",(IF(X13-W13&gt;0,CONCATENATE(TEXT(W13,"#,##0"),"~",TEXT(X13,"#,##0")),TEXT(W13,"#,##0"))))</f>
        <v>770~790</v>
      </c>
      <c r="J13" s="15">
        <v>4</v>
      </c>
      <c r="K13" s="25">
        <v>31</v>
      </c>
      <c r="L13" s="24">
        <f>IF(K13&gt;0,1/K13*34.6*67.1,"")</f>
        <v>74.892258064516128</v>
      </c>
      <c r="M13" s="12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21</v>
      </c>
      <c r="N13" s="11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24.5</v>
      </c>
      <c r="O13" s="8" t="s">
        <v>13</v>
      </c>
      <c r="P13" s="10" t="s">
        <v>29</v>
      </c>
      <c r="Q13" s="8" t="s">
        <v>17</v>
      </c>
      <c r="R13" s="9"/>
      <c r="S13" s="8" t="s">
        <v>19</v>
      </c>
      <c r="T13" s="7">
        <f>IFERROR(IF(K13&lt;M13,"",(ROUNDDOWN(K13/M13*100,0))),"")</f>
        <v>147</v>
      </c>
      <c r="U13" s="6">
        <f>IFERROR(IF(K13&lt;N13,"",(ROUNDDOWN(K13/N13*100,0))),"")</f>
        <v>126</v>
      </c>
      <c r="W13" s="5">
        <v>770</v>
      </c>
      <c r="X13" s="5">
        <v>790</v>
      </c>
    </row>
    <row r="14" spans="1:24" ht="24" customHeight="1" x14ac:dyDescent="0.2">
      <c r="A14" s="28"/>
      <c r="B14" s="31"/>
      <c r="C14" s="30"/>
      <c r="D14" s="20" t="s">
        <v>38</v>
      </c>
      <c r="E14" s="29" t="s">
        <v>37</v>
      </c>
      <c r="F14" s="17" t="s">
        <v>21</v>
      </c>
      <c r="G14" s="18">
        <v>0.65700000000000003</v>
      </c>
      <c r="H14" s="17" t="s">
        <v>6</v>
      </c>
      <c r="I14" s="16" t="str">
        <f>IF(W14="","",(IF(X14-W14&gt;0,CONCATENATE(TEXT(W14,"#,##0"),"~",TEXT(X14,"#,##0")),TEXT(W14,"#,##0"))))</f>
        <v>820~840</v>
      </c>
      <c r="J14" s="15">
        <v>4</v>
      </c>
      <c r="K14" s="25">
        <v>29.4</v>
      </c>
      <c r="L14" s="24">
        <f>IF(K14&gt;0,1/K14*34.6*67.1,"")</f>
        <v>78.968027210884358</v>
      </c>
      <c r="M14" s="12">
        <f>IFERROR(VALUE(IF(W14="","",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)),"")</f>
        <v>21</v>
      </c>
      <c r="N14" s="11">
        <f>IFERROR(VALUE(IF(W14="","",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)),"")</f>
        <v>24.5</v>
      </c>
      <c r="O14" s="8" t="s">
        <v>13</v>
      </c>
      <c r="P14" s="10" t="s">
        <v>29</v>
      </c>
      <c r="Q14" s="8" t="s">
        <v>3</v>
      </c>
      <c r="R14" s="9"/>
      <c r="S14" s="8" t="s">
        <v>19</v>
      </c>
      <c r="T14" s="7">
        <f>IFERROR(IF(K14&lt;M14,"",(ROUNDDOWN(K14/M14*100,0))),"")</f>
        <v>140</v>
      </c>
      <c r="U14" s="6">
        <f>IFERROR(IF(K14&lt;N14,"",(ROUNDDOWN(K14/N14*100,0))),"")</f>
        <v>120</v>
      </c>
      <c r="W14" s="5">
        <v>820</v>
      </c>
      <c r="X14" s="5">
        <v>840</v>
      </c>
    </row>
    <row r="15" spans="1:24" ht="24" customHeight="1" x14ac:dyDescent="0.2">
      <c r="A15" s="28"/>
      <c r="B15" s="31"/>
      <c r="C15" s="30"/>
      <c r="D15" s="20" t="s">
        <v>35</v>
      </c>
      <c r="E15" s="29" t="s">
        <v>36</v>
      </c>
      <c r="F15" s="17" t="s">
        <v>14</v>
      </c>
      <c r="G15" s="18">
        <v>0.65800000000000003</v>
      </c>
      <c r="H15" s="17" t="s">
        <v>6</v>
      </c>
      <c r="I15" s="16" t="str">
        <f>IF(W15="","",(IF(X15-W15&gt;0,CONCATENATE(TEXT(W15,"#,##0"),"~",TEXT(X15,"#,##0")),TEXT(W15,"#,##0"))))</f>
        <v>800</v>
      </c>
      <c r="J15" s="15">
        <v>4</v>
      </c>
      <c r="K15" s="25">
        <v>26.6</v>
      </c>
      <c r="L15" s="24">
        <f>IF(K15&gt;0,1/K15*34.6*67.1,"")</f>
        <v>87.280451127819546</v>
      </c>
      <c r="M15" s="12">
        <f>IFERROR(VALUE(IF(W15="","",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)),"")</f>
        <v>21</v>
      </c>
      <c r="N15" s="11">
        <f>IFERROR(VALUE(IF(W15="","",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)),"")</f>
        <v>24.5</v>
      </c>
      <c r="O15" s="8" t="s">
        <v>13</v>
      </c>
      <c r="P15" s="10" t="s">
        <v>4</v>
      </c>
      <c r="Q15" s="8" t="s">
        <v>17</v>
      </c>
      <c r="R15" s="9" t="s">
        <v>2</v>
      </c>
      <c r="S15" s="8" t="s">
        <v>12</v>
      </c>
      <c r="T15" s="7">
        <f>IFERROR(IF(K15&lt;M15,"",(ROUNDDOWN(K15/M15*100,0))),"")</f>
        <v>126</v>
      </c>
      <c r="U15" s="6">
        <f>IFERROR(IF(K15&lt;N15,"",(ROUNDDOWN(K15/N15*100,0))),"")</f>
        <v>108</v>
      </c>
      <c r="W15" s="5">
        <v>800</v>
      </c>
      <c r="X15" s="5"/>
    </row>
    <row r="16" spans="1:24" ht="24" customHeight="1" x14ac:dyDescent="0.2">
      <c r="A16" s="28"/>
      <c r="B16" s="22"/>
      <c r="C16" s="21"/>
      <c r="D16" s="20" t="s">
        <v>35</v>
      </c>
      <c r="E16" s="29" t="s">
        <v>34</v>
      </c>
      <c r="F16" s="17" t="s">
        <v>14</v>
      </c>
      <c r="G16" s="18">
        <v>0.65800000000000003</v>
      </c>
      <c r="H16" s="17" t="s">
        <v>6</v>
      </c>
      <c r="I16" s="16" t="str">
        <f>IF(W16="","",(IF(X16-W16&gt;0,CONCATENATE(TEXT(W16,"#,##0"),"~",TEXT(X16,"#,##0")),TEXT(W16,"#,##0"))))</f>
        <v>850</v>
      </c>
      <c r="J16" s="15">
        <v>4</v>
      </c>
      <c r="K16" s="25">
        <v>25</v>
      </c>
      <c r="L16" s="24">
        <f>IF(K16&gt;0,1/K16*34.6*67.1,"")</f>
        <v>92.866399999999999</v>
      </c>
      <c r="M16" s="12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21</v>
      </c>
      <c r="N16" s="11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24.5</v>
      </c>
      <c r="O16" s="8" t="s">
        <v>13</v>
      </c>
      <c r="P16" s="10" t="s">
        <v>4</v>
      </c>
      <c r="Q16" s="8" t="s">
        <v>3</v>
      </c>
      <c r="R16" s="9" t="s">
        <v>2</v>
      </c>
      <c r="S16" s="8" t="s">
        <v>12</v>
      </c>
      <c r="T16" s="7">
        <f>IFERROR(IF(K16&lt;M16,"",(ROUNDDOWN(K16/M16*100,0))),"")</f>
        <v>119</v>
      </c>
      <c r="U16" s="6">
        <f>IFERROR(IF(K16&lt;N16,"",(ROUNDDOWN(K16/N16*100,0))),"")</f>
        <v>102</v>
      </c>
      <c r="W16" s="5">
        <v>850</v>
      </c>
      <c r="X16" s="5"/>
    </row>
    <row r="17" spans="1:24" ht="24" customHeight="1" x14ac:dyDescent="0.2">
      <c r="A17" s="28"/>
      <c r="B17" s="27" t="s">
        <v>11</v>
      </c>
      <c r="C17" s="26" t="s">
        <v>33</v>
      </c>
      <c r="D17" s="20" t="s">
        <v>31</v>
      </c>
      <c r="E17" s="29" t="s">
        <v>32</v>
      </c>
      <c r="F17" s="17" t="s">
        <v>21</v>
      </c>
      <c r="G17" s="18">
        <v>0.65700000000000003</v>
      </c>
      <c r="H17" s="17" t="s">
        <v>6</v>
      </c>
      <c r="I17" s="16" t="str">
        <f>IF(W17="","",(IF(X17-W17&gt;0,CONCATENATE(TEXT(W17,"#,##0"),"~",TEXT(X17,"#,##0")),TEXT(W17,"#,##0"))))</f>
        <v>820~830</v>
      </c>
      <c r="J17" s="15">
        <v>4</v>
      </c>
      <c r="K17" s="25">
        <v>30.4</v>
      </c>
      <c r="L17" s="24">
        <f>IF(K17&gt;0,1/K17*34.6*67.1,"")</f>
        <v>76.370394736842087</v>
      </c>
      <c r="M17" s="12">
        <f>IFERROR(VALUE(IF(W17="","",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)),"")</f>
        <v>21</v>
      </c>
      <c r="N17" s="11">
        <f>IFERROR(VALUE(IF(W17="","",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)),"")</f>
        <v>24.5</v>
      </c>
      <c r="O17" s="8" t="s">
        <v>13</v>
      </c>
      <c r="P17" s="10" t="s">
        <v>29</v>
      </c>
      <c r="Q17" s="8" t="s">
        <v>17</v>
      </c>
      <c r="R17" s="9"/>
      <c r="S17" s="8" t="s">
        <v>19</v>
      </c>
      <c r="T17" s="7">
        <f>IFERROR(IF(K17&lt;M17,"",(ROUNDDOWN(K17/M17*100,0))),"")</f>
        <v>144</v>
      </c>
      <c r="U17" s="6">
        <f>IFERROR(IF(K17&lt;N17,"",(ROUNDDOWN(K17/N17*100,0))),"")</f>
        <v>124</v>
      </c>
      <c r="W17" s="5">
        <v>820</v>
      </c>
      <c r="X17" s="5">
        <v>830</v>
      </c>
    </row>
    <row r="18" spans="1:24" ht="24" customHeight="1" x14ac:dyDescent="0.2">
      <c r="A18" s="28"/>
      <c r="B18" s="31"/>
      <c r="C18" s="30"/>
      <c r="D18" s="20" t="s">
        <v>31</v>
      </c>
      <c r="E18" s="29" t="s">
        <v>30</v>
      </c>
      <c r="F18" s="17" t="s">
        <v>21</v>
      </c>
      <c r="G18" s="18">
        <v>0.65700000000000003</v>
      </c>
      <c r="H18" s="17" t="s">
        <v>6</v>
      </c>
      <c r="I18" s="16" t="str">
        <f>IF(W18="","",(IF(X18-W18&gt;0,CONCATENATE(TEXT(W18,"#,##0"),"~",TEXT(X18,"#,##0")),TEXT(W18,"#,##0"))))</f>
        <v>870</v>
      </c>
      <c r="J18" s="15">
        <v>4</v>
      </c>
      <c r="K18" s="25">
        <v>27.8</v>
      </c>
      <c r="L18" s="24">
        <f>IF(K18&gt;0,1/K18*34.6*67.1,"")</f>
        <v>83.512949640287772</v>
      </c>
      <c r="M18" s="12">
        <f>IFERROR(VALUE(IF(W18="","",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)),"")</f>
        <v>20.8</v>
      </c>
      <c r="N18" s="11">
        <f>IFERROR(VALUE(IF(W18="","",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)),"")</f>
        <v>23.7</v>
      </c>
      <c r="O18" s="8" t="s">
        <v>13</v>
      </c>
      <c r="P18" s="10" t="s">
        <v>29</v>
      </c>
      <c r="Q18" s="8" t="s">
        <v>3</v>
      </c>
      <c r="R18" s="9"/>
      <c r="S18" s="8" t="s">
        <v>19</v>
      </c>
      <c r="T18" s="7">
        <f>IFERROR(IF(K18&lt;M18,"",(ROUNDDOWN(K18/M18*100,0))),"")</f>
        <v>133</v>
      </c>
      <c r="U18" s="6">
        <f>IFERROR(IF(K18&lt;N18,"",(ROUNDDOWN(K18/N18*100,0))),"")</f>
        <v>117</v>
      </c>
      <c r="W18" s="5">
        <v>870</v>
      </c>
      <c r="X18" s="5"/>
    </row>
    <row r="19" spans="1:24" ht="24" customHeight="1" x14ac:dyDescent="0.2">
      <c r="A19" s="28"/>
      <c r="B19" s="31"/>
      <c r="C19" s="30"/>
      <c r="D19" s="20" t="s">
        <v>27</v>
      </c>
      <c r="E19" s="29" t="s">
        <v>28</v>
      </c>
      <c r="F19" s="17" t="s">
        <v>14</v>
      </c>
      <c r="G19" s="18">
        <v>0.65800000000000003</v>
      </c>
      <c r="H19" s="17" t="s">
        <v>6</v>
      </c>
      <c r="I19" s="16" t="str">
        <f>IF(W19="","",(IF(X19-W19&gt;0,CONCATENATE(TEXT(W19,"#,##0"),"~",TEXT(X19,"#,##0")),TEXT(W19,"#,##0"))))</f>
        <v>840</v>
      </c>
      <c r="J19" s="15">
        <v>4</v>
      </c>
      <c r="K19" s="25">
        <v>26.6</v>
      </c>
      <c r="L19" s="24">
        <f>IF(K19&gt;0,1/K19*34.6*67.1,"")</f>
        <v>87.280451127819546</v>
      </c>
      <c r="M19" s="12">
        <f>IFERROR(VALUE(IF(W19="","",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)),"")</f>
        <v>21</v>
      </c>
      <c r="N19" s="11">
        <f>IFERROR(VALUE(IF(W19="","",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)),"")</f>
        <v>24.5</v>
      </c>
      <c r="O19" s="8" t="s">
        <v>13</v>
      </c>
      <c r="P19" s="10" t="s">
        <v>4</v>
      </c>
      <c r="Q19" s="8" t="s">
        <v>17</v>
      </c>
      <c r="R19" s="9" t="s">
        <v>2</v>
      </c>
      <c r="S19" s="8" t="s">
        <v>12</v>
      </c>
      <c r="T19" s="7">
        <f>IFERROR(IF(K19&lt;M19,"",(ROUNDDOWN(K19/M19*100,0))),"")</f>
        <v>126</v>
      </c>
      <c r="U19" s="6">
        <f>IFERROR(IF(K19&lt;N19,"",(ROUNDDOWN(K19/N19*100,0))),"")</f>
        <v>108</v>
      </c>
      <c r="W19" s="5">
        <v>840</v>
      </c>
      <c r="X19" s="5"/>
    </row>
    <row r="20" spans="1:24" ht="24" customHeight="1" x14ac:dyDescent="0.2">
      <c r="A20" s="28"/>
      <c r="B20" s="22"/>
      <c r="C20" s="21"/>
      <c r="D20" s="20" t="s">
        <v>27</v>
      </c>
      <c r="E20" s="29" t="s">
        <v>26</v>
      </c>
      <c r="F20" s="17" t="s">
        <v>14</v>
      </c>
      <c r="G20" s="18">
        <v>0.65800000000000003</v>
      </c>
      <c r="H20" s="17" t="s">
        <v>6</v>
      </c>
      <c r="I20" s="16" t="str">
        <f>IF(W20="","",(IF(X20-W20&gt;0,CONCATENATE(TEXT(W20,"#,##0"),"~",TEXT(X20,"#,##0")),TEXT(W20,"#,##0"))))</f>
        <v>890</v>
      </c>
      <c r="J20" s="15">
        <v>4</v>
      </c>
      <c r="K20" s="25">
        <v>24.4</v>
      </c>
      <c r="L20" s="24">
        <f>IF(K20&gt;0,1/K20*34.6*67.1,"")</f>
        <v>95.15</v>
      </c>
      <c r="M20" s="12">
        <f>IFERROR(VALUE(IF(W20="","",IF(W20&gt;=2271,"7.4",IF(W20&gt;=2101,"8.7",IF(W20&gt;=1991,"9.4",IF(W20&gt;=1871,"10.2",IF(W20&gt;=1761,"11.1",IF(W20&gt;=1651,"12.2",IF(W20&gt;=1531,"13.2",IF(W20&gt;=1421,"14.4",IF(W20&gt;=1311,"15.8",IF(W20&gt;=1196,"17.2",IF(W20&gt;=1081,"18.7",IF(W20&gt;=971,"20.5",IF(W20&gt;=856,"20.8",IF(W20&gt;=741,"21.0",IF(W20&gt;=601,"21.8","22.5"))))))))))))))))),"")</f>
        <v>20.8</v>
      </c>
      <c r="N20" s="11">
        <f>IFERROR(VALUE(IF(W20="","",IF(W20&gt;=2271,"10.6",IF(W20&gt;=2101,"11.9",IF(W20&gt;=1991,"12.7",IF(W20&gt;=1871,"13.5",IF(W20&gt;=1761,"14.4",IF(W20&gt;=1651,"15.4",IF(W20&gt;=1531,"16.5",IF(W20&gt;=1421,"17.6",IF(W20&gt;=1311,"19.0",IF(W20&gt;=1196,"20.3",IF(W20&gt;=1081,"21.8",IF(W20&gt;=971,"23.4",IF(W20&gt;=856,"23.7",IF(W20&gt;=741,"24.5","24.6")))))))))))))))),"")</f>
        <v>23.7</v>
      </c>
      <c r="O20" s="8" t="s">
        <v>13</v>
      </c>
      <c r="P20" s="10" t="s">
        <v>4</v>
      </c>
      <c r="Q20" s="8" t="s">
        <v>3</v>
      </c>
      <c r="R20" s="9" t="s">
        <v>2</v>
      </c>
      <c r="S20" s="8" t="s">
        <v>12</v>
      </c>
      <c r="T20" s="7">
        <f>IFERROR(IF(K20&lt;M20,"",(ROUNDDOWN(K20/M20*100,0))),"")</f>
        <v>117</v>
      </c>
      <c r="U20" s="6">
        <f>IFERROR(IF(K20&lt;N20,"",(ROUNDDOWN(K20/N20*100,0))),"")</f>
        <v>102</v>
      </c>
      <c r="W20" s="5">
        <v>890</v>
      </c>
      <c r="X20" s="5"/>
    </row>
    <row r="21" spans="1:24" ht="24" customHeight="1" x14ac:dyDescent="0.2">
      <c r="A21" s="28"/>
      <c r="B21" s="27" t="s">
        <v>11</v>
      </c>
      <c r="C21" s="26" t="s">
        <v>25</v>
      </c>
      <c r="D21" s="20" t="s">
        <v>23</v>
      </c>
      <c r="E21" s="29" t="s">
        <v>18</v>
      </c>
      <c r="F21" s="17" t="s">
        <v>21</v>
      </c>
      <c r="G21" s="18">
        <v>0.65700000000000003</v>
      </c>
      <c r="H21" s="17" t="s">
        <v>6</v>
      </c>
      <c r="I21" s="16" t="str">
        <f>IF(W21="","",(IF(X21-W21&gt;0,CONCATENATE(TEXT(W21,"#,##0"),"~",TEXT(X21,"#,##0")),TEXT(W21,"#,##0"))))</f>
        <v>850</v>
      </c>
      <c r="J21" s="15">
        <v>4</v>
      </c>
      <c r="K21" s="25">
        <v>30.4</v>
      </c>
      <c r="L21" s="24">
        <f>IF(K21&gt;0,1/K21*34.6*67.1,"")</f>
        <v>76.370394736842087</v>
      </c>
      <c r="M21" s="12">
        <f>IFERROR(VALUE(IF(W21="","",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)),"")</f>
        <v>21</v>
      </c>
      <c r="N21" s="11">
        <f>IFERROR(VALUE(IF(W21="","",IF(W21&gt;=2271,"10.6",IF(W21&gt;=2101,"11.9",IF(W21&gt;=1991,"12.7",IF(W21&gt;=1871,"13.5",IF(W21&gt;=1761,"14.4",IF(W21&gt;=1651,"15.4",IF(W21&gt;=1531,"16.5",IF(W21&gt;=1421,"17.6",IF(W21&gt;=1311,"19.0",IF(W21&gt;=1196,"20.3",IF(W21&gt;=1081,"21.8",IF(W21&gt;=971,"23.4",IF(W21&gt;=856,"23.7",IF(W21&gt;=741,"24.5","24.6")))))))))))))))),"")</f>
        <v>24.5</v>
      </c>
      <c r="O21" s="8" t="s">
        <v>13</v>
      </c>
      <c r="P21" s="10" t="s">
        <v>20</v>
      </c>
      <c r="Q21" s="8" t="s">
        <v>17</v>
      </c>
      <c r="R21" s="9"/>
      <c r="S21" s="8" t="s">
        <v>19</v>
      </c>
      <c r="T21" s="7">
        <f>IFERROR(IF(K21&lt;M21,"",(ROUNDDOWN(K21/M21*100,0))),"")</f>
        <v>144</v>
      </c>
      <c r="U21" s="6">
        <f>IFERROR(IF(K21&lt;N21,"",(ROUNDDOWN(K21/N21*100,0))),"")</f>
        <v>124</v>
      </c>
      <c r="W21" s="5">
        <v>850</v>
      </c>
      <c r="X21" s="5"/>
    </row>
    <row r="22" spans="1:24" ht="24" customHeight="1" x14ac:dyDescent="0.2">
      <c r="A22" s="28"/>
      <c r="B22" s="31"/>
      <c r="C22" s="30"/>
      <c r="D22" s="20" t="s">
        <v>23</v>
      </c>
      <c r="E22" s="29" t="s">
        <v>24</v>
      </c>
      <c r="F22" s="17" t="s">
        <v>21</v>
      </c>
      <c r="G22" s="18">
        <v>0.65700000000000003</v>
      </c>
      <c r="H22" s="17" t="s">
        <v>6</v>
      </c>
      <c r="I22" s="16" t="str">
        <f>IF(W22="","",(IF(X22-W22&gt;0,CONCATENATE(TEXT(W22,"#,##0"),"~",TEXT(X22,"#,##0")),TEXT(W22,"#,##0"))))</f>
        <v>860~910</v>
      </c>
      <c r="J22" s="15">
        <v>4</v>
      </c>
      <c r="K22" s="25">
        <v>28.2</v>
      </c>
      <c r="L22" s="24">
        <f>IF(K22&gt;0,1/K22*34.6*67.1,"")</f>
        <v>82.328368794326238</v>
      </c>
      <c r="M22" s="12">
        <f>IFERROR(VALUE(IF(W22="","",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)),"")</f>
        <v>20.8</v>
      </c>
      <c r="N22" s="11">
        <f>IFERROR(VALUE(IF(W22="","",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)),"")</f>
        <v>23.7</v>
      </c>
      <c r="O22" s="8" t="s">
        <v>13</v>
      </c>
      <c r="P22" s="10" t="s">
        <v>20</v>
      </c>
      <c r="Q22" s="8" t="s">
        <v>17</v>
      </c>
      <c r="R22" s="9"/>
      <c r="S22" s="8" t="s">
        <v>19</v>
      </c>
      <c r="T22" s="7">
        <f>IFERROR(IF(K22&lt;M22,"",(ROUNDDOWN(K22/M22*100,0))),"")</f>
        <v>135</v>
      </c>
      <c r="U22" s="6">
        <f>IFERROR(IF(K22&lt;N22,"",(ROUNDDOWN(K22/N22*100,0))),"")</f>
        <v>118</v>
      </c>
      <c r="W22" s="5">
        <v>860</v>
      </c>
      <c r="X22" s="5">
        <v>910</v>
      </c>
    </row>
    <row r="23" spans="1:24" ht="24" customHeight="1" x14ac:dyDescent="0.2">
      <c r="A23" s="28"/>
      <c r="B23" s="31"/>
      <c r="C23" s="30"/>
      <c r="D23" s="20" t="s">
        <v>23</v>
      </c>
      <c r="E23" s="29" t="s">
        <v>22</v>
      </c>
      <c r="F23" s="17" t="s">
        <v>21</v>
      </c>
      <c r="G23" s="18">
        <v>0.65700000000000003</v>
      </c>
      <c r="H23" s="17" t="s">
        <v>6</v>
      </c>
      <c r="I23" s="16" t="str">
        <f>IF(W23="","",(IF(X23-W23&gt;0,CONCATENATE(TEXT(W23,"#,##0"),"~",TEXT(X23,"#,##0")),TEXT(W23,"#,##0"))))</f>
        <v>910~960</v>
      </c>
      <c r="J23" s="15">
        <v>4</v>
      </c>
      <c r="K23" s="25">
        <v>27.5</v>
      </c>
      <c r="L23" s="24">
        <f>IF(K23&gt;0,1/K23*34.6*67.1,"")</f>
        <v>84.423999999999978</v>
      </c>
      <c r="M23" s="12">
        <f>IFERROR(VALUE(IF(W23="","",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)),"")</f>
        <v>20.8</v>
      </c>
      <c r="N23" s="11">
        <f>IFERROR(VALUE(IF(W23="","",IF(W23&gt;=2271,"10.6",IF(W23&gt;=2101,"11.9",IF(W23&gt;=1991,"12.7",IF(W23&gt;=1871,"13.5",IF(W23&gt;=1761,"14.4",IF(W23&gt;=1651,"15.4",IF(W23&gt;=1531,"16.5",IF(W23&gt;=1421,"17.6",IF(W23&gt;=1311,"19.0",IF(W23&gt;=1196,"20.3",IF(W23&gt;=1081,"21.8",IF(W23&gt;=971,"23.4",IF(W23&gt;=856,"23.7",IF(W23&gt;=741,"24.5","24.6")))))))))))))))),"")</f>
        <v>23.7</v>
      </c>
      <c r="O23" s="8" t="s">
        <v>13</v>
      </c>
      <c r="P23" s="10" t="s">
        <v>20</v>
      </c>
      <c r="Q23" s="8" t="s">
        <v>3</v>
      </c>
      <c r="R23" s="9"/>
      <c r="S23" s="8" t="s">
        <v>19</v>
      </c>
      <c r="T23" s="7">
        <f>IFERROR(IF(K23&lt;M23,"",(ROUNDDOWN(K23/M23*100,0))),"")</f>
        <v>132</v>
      </c>
      <c r="U23" s="6">
        <f>IFERROR(IF(K23&lt;N23,"",(ROUNDDOWN(K23/N23*100,0))),"")</f>
        <v>116</v>
      </c>
      <c r="W23" s="5">
        <v>910</v>
      </c>
      <c r="X23" s="5">
        <v>960</v>
      </c>
    </row>
    <row r="24" spans="1:24" ht="24" customHeight="1" x14ac:dyDescent="0.2">
      <c r="A24" s="28"/>
      <c r="B24" s="31"/>
      <c r="C24" s="30"/>
      <c r="D24" s="20" t="s">
        <v>16</v>
      </c>
      <c r="E24" s="29" t="s">
        <v>18</v>
      </c>
      <c r="F24" s="17" t="s">
        <v>14</v>
      </c>
      <c r="G24" s="18">
        <v>0.65800000000000003</v>
      </c>
      <c r="H24" s="17" t="s">
        <v>6</v>
      </c>
      <c r="I24" s="16" t="str">
        <f>IF(W24="","",(IF(X24-W24&gt;0,CONCATENATE(TEXT(W24,"#,##0"),"~",TEXT(X24,"#,##0")),TEXT(W24,"#,##0"))))</f>
        <v>910</v>
      </c>
      <c r="J24" s="15">
        <v>4</v>
      </c>
      <c r="K24" s="25">
        <v>26.1</v>
      </c>
      <c r="L24" s="24">
        <f>IF(K24&gt;0,1/K24*34.6*67.1,"")</f>
        <v>88.95249042145592</v>
      </c>
      <c r="M24" s="12">
        <f>IFERROR(VALUE(IF(W24="","",IF(W24&gt;=2271,"7.4",IF(W24&gt;=2101,"8.7",IF(W24&gt;=1991,"9.4",IF(W24&gt;=1871,"10.2",IF(W24&gt;=1761,"11.1",IF(W24&gt;=1651,"12.2",IF(W24&gt;=1531,"13.2",IF(W24&gt;=1421,"14.4",IF(W24&gt;=1311,"15.8",IF(W24&gt;=1196,"17.2",IF(W24&gt;=1081,"18.7",IF(W24&gt;=971,"20.5",IF(W24&gt;=856,"20.8",IF(W24&gt;=741,"21.0",IF(W24&gt;=601,"21.8","22.5"))))))))))))))))),"")</f>
        <v>20.8</v>
      </c>
      <c r="N24" s="11">
        <f>IFERROR(VALUE(IF(W24="","",IF(W24&gt;=2271,"10.6",IF(W24&gt;=2101,"11.9",IF(W24&gt;=1991,"12.7",IF(W24&gt;=1871,"13.5",IF(W24&gt;=1761,"14.4",IF(W24&gt;=1651,"15.4",IF(W24&gt;=1531,"16.5",IF(W24&gt;=1421,"17.6",IF(W24&gt;=1311,"19.0",IF(W24&gt;=1196,"20.3",IF(W24&gt;=1081,"21.8",IF(W24&gt;=971,"23.4",IF(W24&gt;=856,"23.7",IF(W24&gt;=741,"24.5","24.6")))))))))))))))),"")</f>
        <v>23.7</v>
      </c>
      <c r="O24" s="8" t="s">
        <v>13</v>
      </c>
      <c r="P24" s="10" t="s">
        <v>4</v>
      </c>
      <c r="Q24" s="8" t="s">
        <v>17</v>
      </c>
      <c r="R24" s="9" t="s">
        <v>2</v>
      </c>
      <c r="S24" s="8" t="s">
        <v>12</v>
      </c>
      <c r="T24" s="7">
        <f>IFERROR(IF(K24&lt;M24,"",(ROUNDDOWN(K24/M24*100,0))),"")</f>
        <v>125</v>
      </c>
      <c r="U24" s="6">
        <f>IFERROR(IF(K24&lt;N24,"",(ROUNDDOWN(K24/N24*100,0))),"")</f>
        <v>110</v>
      </c>
      <c r="W24" s="5">
        <v>910</v>
      </c>
      <c r="X24" s="5"/>
    </row>
    <row r="25" spans="1:24" ht="24" customHeight="1" x14ac:dyDescent="0.2">
      <c r="A25" s="28"/>
      <c r="B25" s="22"/>
      <c r="C25" s="21"/>
      <c r="D25" s="20" t="s">
        <v>16</v>
      </c>
      <c r="E25" s="29" t="s">
        <v>15</v>
      </c>
      <c r="F25" s="17" t="s">
        <v>14</v>
      </c>
      <c r="G25" s="18">
        <v>0.65800000000000003</v>
      </c>
      <c r="H25" s="17" t="s">
        <v>6</v>
      </c>
      <c r="I25" s="16" t="str">
        <f>IF(W25="","",(IF(X25-W25&gt;0,CONCATENATE(TEXT(W25,"#,##0"),"~",TEXT(X25,"#,##0")),TEXT(W25,"#,##0"))))</f>
        <v>960</v>
      </c>
      <c r="J25" s="15">
        <v>4</v>
      </c>
      <c r="K25" s="25">
        <v>24.7</v>
      </c>
      <c r="L25" s="24">
        <f>IF(K25&gt;0,1/K25*34.6*67.1,"")</f>
        <v>93.994331983805665</v>
      </c>
      <c r="M25" s="12">
        <f>IFERROR(VALUE(IF(W25="","",IF(W25&gt;=2271,"7.4",IF(W25&gt;=2101,"8.7",IF(W25&gt;=1991,"9.4",IF(W25&gt;=1871,"10.2",IF(W25&gt;=1761,"11.1",IF(W25&gt;=1651,"12.2",IF(W25&gt;=1531,"13.2",IF(W25&gt;=1421,"14.4",IF(W25&gt;=1311,"15.8",IF(W25&gt;=1196,"17.2",IF(W25&gt;=1081,"18.7",IF(W25&gt;=971,"20.5",IF(W25&gt;=856,"20.8",IF(W25&gt;=741,"21.0",IF(W25&gt;=601,"21.8","22.5"))))))))))))))))),"")</f>
        <v>20.8</v>
      </c>
      <c r="N25" s="11">
        <f>IFERROR(VALUE(IF(W25="","",IF(W25&gt;=2271,"10.6",IF(W25&gt;=2101,"11.9",IF(W25&gt;=1991,"12.7",IF(W25&gt;=1871,"13.5",IF(W25&gt;=1761,"14.4",IF(W25&gt;=1651,"15.4",IF(W25&gt;=1531,"16.5",IF(W25&gt;=1421,"17.6",IF(W25&gt;=1311,"19.0",IF(W25&gt;=1196,"20.3",IF(W25&gt;=1081,"21.8",IF(W25&gt;=971,"23.4",IF(W25&gt;=856,"23.7",IF(W25&gt;=741,"24.5","24.6")))))))))))))))),"")</f>
        <v>23.7</v>
      </c>
      <c r="O25" s="8" t="s">
        <v>13</v>
      </c>
      <c r="P25" s="10" t="s">
        <v>4</v>
      </c>
      <c r="Q25" s="8" t="s">
        <v>3</v>
      </c>
      <c r="R25" s="9" t="s">
        <v>2</v>
      </c>
      <c r="S25" s="8" t="s">
        <v>12</v>
      </c>
      <c r="T25" s="7">
        <f>IFERROR(IF(K25&lt;M25,"",(ROUNDDOWN(K25/M25*100,0))),"")</f>
        <v>118</v>
      </c>
      <c r="U25" s="6">
        <f>IFERROR(IF(K25&lt;N25,"",(ROUNDDOWN(K25/N25*100,0))),"")</f>
        <v>104</v>
      </c>
      <c r="W25" s="5">
        <v>960</v>
      </c>
      <c r="X25" s="5"/>
    </row>
    <row r="26" spans="1:24" ht="24" customHeight="1" x14ac:dyDescent="0.2">
      <c r="A26" s="28"/>
      <c r="B26" s="27" t="s">
        <v>11</v>
      </c>
      <c r="C26" s="26" t="s">
        <v>10</v>
      </c>
      <c r="D26" s="20" t="s">
        <v>8</v>
      </c>
      <c r="E26" s="19">
        <v>390041</v>
      </c>
      <c r="F26" s="17" t="s">
        <v>7</v>
      </c>
      <c r="G26" s="18">
        <v>0.65800000000000003</v>
      </c>
      <c r="H26" s="17" t="s">
        <v>6</v>
      </c>
      <c r="I26" s="16" t="str">
        <f>IF(W26="","",(IF(X26-W26&gt;0,CONCATENATE(TEXT(W26,"#,##0"),"~",TEXT(X26,"#,##0")),TEXT(W26,"#,##0"))))</f>
        <v>980~1,000</v>
      </c>
      <c r="J26" s="15">
        <v>4</v>
      </c>
      <c r="K26" s="25">
        <v>19.399999999999999</v>
      </c>
      <c r="L26" s="24">
        <f>IF(K26&gt;0,1/K26*34.6*67.1,"")</f>
        <v>119.67319587628867</v>
      </c>
      <c r="M26" s="12">
        <f>IFERROR(VALUE(IF(W26="","",IF(W26&gt;=2271,"7.4",IF(W26&gt;=2101,"8.7",IF(W26&gt;=1991,"9.4",IF(W26&gt;=1871,"10.2",IF(W26&gt;=1761,"11.1",IF(W26&gt;=1651,"12.2",IF(W26&gt;=1531,"13.2",IF(W26&gt;=1421,"14.4",IF(W26&gt;=1311,"15.8",IF(W26&gt;=1196,"17.2",IF(W26&gt;=1081,"18.7",IF(W26&gt;=971,"20.5",IF(W26&gt;=856,"20.8",IF(W26&gt;=741,"21.0",IF(W26&gt;=601,"21.8","22.5"))))))))))))))))),"")</f>
        <v>20.5</v>
      </c>
      <c r="N26" s="11">
        <f>IFERROR(VALUE(IF(W26="","",IF(W26&gt;=2271,"10.6",IF(W26&gt;=2101,"11.9",IF(W26&gt;=1991,"12.7",IF(W26&gt;=1871,"13.5",IF(W26&gt;=1761,"14.4",IF(W26&gt;=1651,"15.4",IF(W26&gt;=1531,"16.5",IF(W26&gt;=1421,"17.6",IF(W26&gt;=1311,"19.0",IF(W26&gt;=1196,"20.3",IF(W26&gt;=1081,"21.8",IF(W26&gt;=971,"23.4",IF(W26&gt;=856,"23.7",IF(W26&gt;=741,"24.5","24.6")))))))))))))))),"")</f>
        <v>23.4</v>
      </c>
      <c r="O26" s="8" t="s">
        <v>5</v>
      </c>
      <c r="P26" s="10" t="s">
        <v>4</v>
      </c>
      <c r="Q26" s="8" t="s">
        <v>9</v>
      </c>
      <c r="R26" s="9" t="s">
        <v>2</v>
      </c>
      <c r="S26" s="8"/>
      <c r="T26" s="7" t="str">
        <f>IFERROR(IF(K26&lt;M26,"",(ROUNDDOWN(K26/M26*100,0))),"")</f>
        <v/>
      </c>
      <c r="U26" s="6" t="str">
        <f>IFERROR(IF(K26&lt;N26,"",(ROUNDDOWN(K26/N26*100,0))),"")</f>
        <v/>
      </c>
      <c r="W26" s="5">
        <v>980</v>
      </c>
      <c r="X26" s="5">
        <v>1000</v>
      </c>
    </row>
    <row r="27" spans="1:24" ht="24" customHeight="1" thickBot="1" x14ac:dyDescent="0.25">
      <c r="A27" s="23"/>
      <c r="B27" s="22"/>
      <c r="C27" s="21"/>
      <c r="D27" s="20" t="s">
        <v>8</v>
      </c>
      <c r="E27" s="19">
        <v>6390641</v>
      </c>
      <c r="F27" s="17" t="s">
        <v>7</v>
      </c>
      <c r="G27" s="18">
        <v>0.65800000000000003</v>
      </c>
      <c r="H27" s="17" t="s">
        <v>6</v>
      </c>
      <c r="I27" s="16" t="str">
        <f>IF(W27="","",(IF(X27-W27&gt;0,CONCATENATE(TEXT(W27,"#,##0"),"~",TEXT(X27,"#,##0")),TEXT(W27,"#,##0"))))</f>
        <v>1,030~1,050</v>
      </c>
      <c r="J27" s="15">
        <v>4</v>
      </c>
      <c r="K27" s="14">
        <v>19.2</v>
      </c>
      <c r="L27" s="13">
        <f>IF(K27&gt;0,1/K27*34.6*67.1,"")</f>
        <v>120.91979166666667</v>
      </c>
      <c r="M27" s="12">
        <f>IFERROR(VALUE(IF(W27="","",IF(W27&gt;=2271,"7.4",IF(W27&gt;=2101,"8.7",IF(W27&gt;=1991,"9.4",IF(W27&gt;=1871,"10.2",IF(W27&gt;=1761,"11.1",IF(W27&gt;=1651,"12.2",IF(W27&gt;=1531,"13.2",IF(W27&gt;=1421,"14.4",IF(W27&gt;=1311,"15.8",IF(W27&gt;=1196,"17.2",IF(W27&gt;=1081,"18.7",IF(W27&gt;=971,"20.5",IF(W27&gt;=856,"20.8",IF(W27&gt;=741,"21.0",IF(W27&gt;=601,"21.8","22.5"))))))))))))))))),"")</f>
        <v>20.5</v>
      </c>
      <c r="N27" s="11">
        <f>IFERROR(VALUE(IF(W27="","",IF(W27&gt;=2271,"10.6",IF(W27&gt;=2101,"11.9",IF(W27&gt;=1991,"12.7",IF(W27&gt;=1871,"13.5",IF(W27&gt;=1761,"14.4",IF(W27&gt;=1651,"15.4",IF(W27&gt;=1531,"16.5",IF(W27&gt;=1421,"17.6",IF(W27&gt;=1311,"19.0",IF(W27&gt;=1196,"20.3",IF(W27&gt;=1081,"21.8",IF(W27&gt;=971,"23.4",IF(W27&gt;=856,"23.7",IF(W27&gt;=741,"24.5","24.6")))))))))))))))),"")</f>
        <v>23.4</v>
      </c>
      <c r="O27" s="8" t="s">
        <v>5</v>
      </c>
      <c r="P27" s="10" t="s">
        <v>4</v>
      </c>
      <c r="Q27" s="8" t="s">
        <v>3</v>
      </c>
      <c r="R27" s="9" t="s">
        <v>2</v>
      </c>
      <c r="S27" s="8"/>
      <c r="T27" s="7" t="str">
        <f>IFERROR(IF(K27&lt;M27,"",(ROUNDDOWN(K27/M27*100,0))),"")</f>
        <v/>
      </c>
      <c r="U27" s="6" t="str">
        <f>IFERROR(IF(K27&lt;N27,"",(ROUNDDOWN(K27/N27*100,0))),"")</f>
        <v/>
      </c>
      <c r="W27" s="5">
        <v>1030</v>
      </c>
      <c r="X27" s="5">
        <v>1050</v>
      </c>
    </row>
    <row r="28" spans="1:24" x14ac:dyDescent="0.2">
      <c r="E28" s="1"/>
    </row>
    <row r="29" spans="1:24" x14ac:dyDescent="0.2">
      <c r="B29" s="1" t="s">
        <v>1</v>
      </c>
      <c r="C29" s="1" t="s">
        <v>0</v>
      </c>
      <c r="E29" s="1"/>
    </row>
    <row r="30" spans="1:24" x14ac:dyDescent="0.2">
      <c r="E30" s="1"/>
    </row>
  </sheetData>
  <sheetProtection selectLockedCells="1"/>
  <mergeCells count="31">
    <mergeCell ref="I4:I8"/>
    <mergeCell ref="Q6:Q8"/>
    <mergeCell ref="U4:U8"/>
    <mergeCell ref="D6:D8"/>
    <mergeCell ref="E6:E8"/>
    <mergeCell ref="F6:F8"/>
    <mergeCell ref="G6:G8"/>
    <mergeCell ref="A4:A8"/>
    <mergeCell ref="B4:C8"/>
    <mergeCell ref="D4:D5"/>
    <mergeCell ref="E4:E5"/>
    <mergeCell ref="F4:G5"/>
    <mergeCell ref="H4:H8"/>
    <mergeCell ref="O4:O8"/>
    <mergeCell ref="P4:R5"/>
    <mergeCell ref="S4:S5"/>
    <mergeCell ref="T4:T8"/>
    <mergeCell ref="P6:P8"/>
    <mergeCell ref="J2:O2"/>
    <mergeCell ref="Q2:U2"/>
    <mergeCell ref="R3:U3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K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1-6(軽)</vt:lpstr>
      <vt:lpstr>'1-6(軽)'!Print_Area</vt:lpstr>
      <vt:lpstr>'1-6(軽)'!Print_Titles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2024-05-01T01:56:40Z</dcterms:created>
  <dcterms:modified xsi:type="dcterms:W3CDTF">2024-05-01T01:57:08Z</dcterms:modified>
</cp:coreProperties>
</file>