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３（普通・小型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'2-３（普通・小型)'!$A$8:$U$31</definedName>
    <definedName name="Module1.社内配布用印刷">[1]!Module1.社内配布用印刷</definedName>
    <definedName name="Module1.提出用印刷">[1]!Module1.提出用印刷</definedName>
    <definedName name="_xlnm.Print_Area" localSheetId="0">'2-３（普通・小型)'!$A$1:$V$39</definedName>
    <definedName name="_xlnm.Print_Titles" localSheetId="0">'2-３（普通・小型)'!$4:$8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" l="1"/>
  <c r="V31" i="1"/>
  <c r="U31" i="1"/>
  <c r="M31" i="1"/>
  <c r="Y30" i="1"/>
  <c r="V30" i="1"/>
  <c r="U30" i="1"/>
  <c r="M30" i="1"/>
  <c r="Y29" i="1"/>
  <c r="V29" i="1"/>
  <c r="U29" i="1"/>
  <c r="M29" i="1"/>
  <c r="Y28" i="1"/>
  <c r="V28" i="1"/>
  <c r="U28" i="1"/>
  <c r="M28" i="1"/>
  <c r="Y27" i="1"/>
  <c r="V27" i="1"/>
  <c r="U27" i="1"/>
  <c r="M27" i="1"/>
  <c r="Y26" i="1"/>
  <c r="V26" i="1"/>
  <c r="U26" i="1"/>
  <c r="M26" i="1"/>
  <c r="Y25" i="1"/>
  <c r="V25" i="1"/>
  <c r="U25" i="1"/>
  <c r="M25" i="1"/>
  <c r="Y24" i="1"/>
  <c r="V24" i="1"/>
  <c r="U24" i="1"/>
  <c r="M24" i="1"/>
  <c r="Y23" i="1"/>
  <c r="V23" i="1"/>
  <c r="U23" i="1"/>
  <c r="M23" i="1"/>
  <c r="Y22" i="1"/>
  <c r="V22" i="1"/>
  <c r="U22" i="1"/>
  <c r="M22" i="1"/>
  <c r="Y21" i="1"/>
  <c r="V21" i="1"/>
  <c r="U21" i="1"/>
  <c r="M21" i="1"/>
  <c r="Y12" i="1"/>
  <c r="V12" i="1"/>
  <c r="U12" i="1"/>
  <c r="M12" i="1"/>
  <c r="Y11" i="1"/>
  <c r="V11" i="1"/>
  <c r="U11" i="1"/>
  <c r="M11" i="1"/>
  <c r="Y10" i="1"/>
  <c r="V10" i="1"/>
  <c r="U10" i="1"/>
  <c r="M10" i="1"/>
  <c r="Y9" i="1"/>
  <c r="V9" i="1"/>
  <c r="U9" i="1"/>
  <c r="M9" i="1"/>
</calcChain>
</file>

<file path=xl/sharedStrings.xml><?xml version="1.0" encoding="utf-8"?>
<sst xmlns="http://schemas.openxmlformats.org/spreadsheetml/2006/main" count="359" uniqueCount="164">
  <si>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</si>
  <si>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トヨタ自動車株式会社</t>
  </si>
  <si>
    <t>ガソリン貨物車（普通・小型）</t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</si>
  <si>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</si>
  <si>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</si>
  <si>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</si>
  <si>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</si>
  <si>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</si>
  <si>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</si>
  <si>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最大積載量
(kg)</t>
    <rPh sb="0" eb="2">
      <t>サイダイ</t>
    </rPh>
    <rPh sb="2" eb="5">
      <t>セキサイリョウ</t>
    </rPh>
    <phoneticPr fontId="8"/>
  </si>
  <si>
    <t>車両総重量
(kg)</t>
    <phoneticPr fontId="8"/>
  </si>
  <si>
    <t>自動車の構造</t>
    <rPh sb="0" eb="3">
      <t>ジドウシャ</t>
    </rPh>
    <rPh sb="4" eb="6">
      <t>コウゾウ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</si>
  <si>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</si>
  <si>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</si>
  <si>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</si>
  <si>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</si>
  <si>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</si>
  <si>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</si>
  <si>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</si>
  <si>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</si>
  <si>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</si>
  <si>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</si>
  <si>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</si>
  <si>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</si>
  <si>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</si>
  <si>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</si>
  <si>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</si>
  <si>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</si>
  <si>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類別区分番号</t>
    <rPh sb="0" eb="2">
      <t>ルイベツ</t>
    </rPh>
    <rPh sb="2" eb="4">
      <t>クブン</t>
    </rPh>
    <rPh sb="4" eb="6">
      <t>バンゴウ</t>
    </rPh>
    <phoneticPr fontId="8"/>
  </si>
  <si>
    <t>R4</t>
    <phoneticPr fontId="8"/>
  </si>
  <si>
    <t>トヨタ</t>
  </si>
  <si>
    <t>プロボックス</t>
  </si>
  <si>
    <t>6AE-NHP160V</t>
  </si>
  <si>
    <t>1NZ
（内燃機関）
1LM
（電動機）</t>
    <phoneticPr fontId="3"/>
  </si>
  <si>
    <t>CVT
(E)</t>
    <phoneticPr fontId="3"/>
  </si>
  <si>
    <t>200～350</t>
  </si>
  <si>
    <t>1620～1635</t>
  </si>
  <si>
    <t>構造Ａ</t>
  </si>
  <si>
    <t>Ｖ
FI
Ｉ
EP
Ｈ
B
C</t>
    <phoneticPr fontId="3"/>
  </si>
  <si>
    <t>EGR
3W</t>
    <phoneticPr fontId="3"/>
  </si>
  <si>
    <t>F</t>
  </si>
  <si>
    <t>☆☆☆☆☆</t>
  </si>
  <si>
    <t>0009～0012</t>
  </si>
  <si>
    <t>5BE-NCP160V</t>
  </si>
  <si>
    <t>1NZ</t>
  </si>
  <si>
    <t>CVT
(E･LTC)</t>
    <phoneticPr fontId="3"/>
  </si>
  <si>
    <t>250～400</t>
  </si>
  <si>
    <t>1600～1615</t>
  </si>
  <si>
    <t>Ｖ
FI
Ｉ
EP
B
C</t>
    <phoneticPr fontId="3"/>
  </si>
  <si>
    <t>☆☆☆☆</t>
    <phoneticPr fontId="8"/>
  </si>
  <si>
    <t>5BE-NSP160V</t>
  </si>
  <si>
    <t>1NR</t>
  </si>
  <si>
    <t>Ｖ
FI
EP
B
C</t>
    <phoneticPr fontId="3"/>
  </si>
  <si>
    <t>0004～0006</t>
  </si>
  <si>
    <t>3BE-NCP165V</t>
  </si>
  <si>
    <t>1680～1695</t>
  </si>
  <si>
    <t>A</t>
    <phoneticPr fontId="3"/>
  </si>
  <si>
    <t>0005～0008</t>
  </si>
  <si>
    <t>※</t>
  </si>
  <si>
    <t>タウンエース</t>
    <phoneticPr fontId="3"/>
  </si>
  <si>
    <t>5BF-S403U</t>
  </si>
  <si>
    <t>2NR</t>
  </si>
  <si>
    <t>5MT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</si>
  <si>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14"/>
  </si>
  <si>
    <t>I,V,FI,EP,B</t>
  </si>
  <si>
    <t>3W</t>
  </si>
  <si>
    <t>R</t>
  </si>
  <si>
    <t>☆☆☆☆</t>
  </si>
  <si>
    <t>0001,0002,0005</t>
  </si>
  <si>
    <t>4AT
(E・LTC)</t>
  </si>
  <si>
    <t>0003,0004,0006</t>
  </si>
  <si>
    <t>5BF-S403M</t>
  </si>
  <si>
    <t>500~750</t>
  </si>
  <si>
    <t>2045~2130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</si>
  <si>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4"/>
  </si>
  <si>
    <t>0001,0003</t>
  </si>
  <si>
    <t>2055~2140</t>
  </si>
  <si>
    <t>構造B1</t>
    <rPh sb="0" eb="2">
      <t>コウゾウ</t>
    </rPh>
    <phoneticPr fontId="14"/>
  </si>
  <si>
    <t>0002,0004</t>
  </si>
  <si>
    <t>5BF-S413U</t>
  </si>
  <si>
    <t>A</t>
  </si>
  <si>
    <t>5BF-S413M</t>
  </si>
  <si>
    <t>500~700</t>
  </si>
  <si>
    <t>2115~2150</t>
  </si>
  <si>
    <t>2125~2160</t>
  </si>
  <si>
    <t>ハイエース</t>
  </si>
  <si>
    <t>3BF-TRH200V</t>
  </si>
  <si>
    <t>1TR</t>
  </si>
  <si>
    <t>6AT
(E･LTC)</t>
    <phoneticPr fontId="3"/>
  </si>
  <si>
    <t>1630～1650</t>
  </si>
  <si>
    <t>3045～3065</t>
  </si>
  <si>
    <t>構造Ｂ１</t>
  </si>
  <si>
    <t>Ｖ
FI
B</t>
    <phoneticPr fontId="3"/>
  </si>
  <si>
    <t>3W
AI</t>
    <phoneticPr fontId="3"/>
  </si>
  <si>
    <t>0055～0059</t>
  </si>
  <si>
    <t>1660～1710</t>
  </si>
  <si>
    <t>850～1250</t>
  </si>
  <si>
    <t>3025～3125</t>
  </si>
  <si>
    <t>0060～0072,0077～0080</t>
  </si>
  <si>
    <t>1770～1790</t>
  </si>
  <si>
    <t>850～1000</t>
  </si>
  <si>
    <t>2880～2915</t>
  </si>
  <si>
    <t>0081,0082</t>
  </si>
  <si>
    <t>1740～1760</t>
  </si>
  <si>
    <t>2905～2940</t>
  </si>
  <si>
    <t>0073～0076</t>
  </si>
  <si>
    <t>3BF-TRH200K</t>
  </si>
  <si>
    <t>1680～1760</t>
  </si>
  <si>
    <t>2925～3135</t>
  </si>
  <si>
    <t>0025～0029,0033～0036</t>
  </si>
  <si>
    <t>1770～1780</t>
  </si>
  <si>
    <t>2935～2960</t>
  </si>
  <si>
    <t>0030～0032</t>
  </si>
  <si>
    <t>3BF-TRH221K</t>
  </si>
  <si>
    <t>2TR</t>
  </si>
  <si>
    <t>1860～1870</t>
  </si>
  <si>
    <t>3025～3050</t>
  </si>
  <si>
    <t>0005～0007</t>
  </si>
  <si>
    <t>3045～3060</t>
  </si>
  <si>
    <t>0008</t>
  </si>
  <si>
    <t>3BF-TRH211K</t>
  </si>
  <si>
    <t>1890～1910</t>
  </si>
  <si>
    <t>3000～3035</t>
  </si>
  <si>
    <t>0003,0004</t>
  </si>
  <si>
    <t>3BF-TRH226K</t>
  </si>
  <si>
    <t>1970～1990</t>
  </si>
  <si>
    <t>3135～3170</t>
  </si>
  <si>
    <t>3BF-TRH216K</t>
  </si>
  <si>
    <t>2000～2020</t>
  </si>
  <si>
    <t>3110～3145</t>
  </si>
  <si>
    <t>ダイナ</t>
  </si>
  <si>
    <t>3BF-TRY230</t>
  </si>
  <si>
    <t>1640～1650</t>
  </si>
  <si>
    <t>3055～3065</t>
  </si>
  <si>
    <r>
      <t>構造</t>
    </r>
    <r>
      <rPr>
        <sz val="8"/>
        <rFont val="Arial"/>
        <family val="2"/>
      </rPr>
      <t>B</t>
    </r>
    <rPh sb="0" eb="2">
      <t>コウゾウ</t>
    </rPh>
    <phoneticPr fontId="4"/>
  </si>
  <si>
    <t>9.9</t>
  </si>
  <si>
    <t>Ｖ,FI</t>
  </si>
  <si>
    <t>3W,AI</t>
  </si>
  <si>
    <t/>
  </si>
  <si>
    <t>0001～0003, 0005, 0009～0011, 0013</t>
  </si>
  <si>
    <t>1660～1760</t>
  </si>
  <si>
    <t>1000～1250</t>
  </si>
  <si>
    <t>3070～3090</t>
  </si>
  <si>
    <t>9.8</t>
  </si>
  <si>
    <t>0004, 0006～0008, 0012, 0014～0016, 
0033～0039, 
0041～0043, 0045</t>
  </si>
  <si>
    <t>3100～3110</t>
  </si>
  <si>
    <t>9.7</t>
  </si>
  <si>
    <t>0040, 0044, 
0046～0048</t>
  </si>
  <si>
    <t>6AT</t>
  </si>
  <si>
    <t>9.4</t>
  </si>
  <si>
    <t>0017, 0025</t>
  </si>
  <si>
    <t>3075～3095</t>
  </si>
  <si>
    <t>0018～0024, 
0026～0032, 
0049～0051, 
0053, 0057</t>
  </si>
  <si>
    <t>3100～3120</t>
  </si>
  <si>
    <t>0052, 0054～0056, 0058～0064</t>
  </si>
  <si>
    <t>※印････日野自動車株式会社によるOEM生産車</t>
    <rPh sb="6" eb="8">
      <t>ヒノ</t>
    </rPh>
    <rPh sb="8" eb="11">
      <t>ジドウシャ</t>
    </rPh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</si>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</sst>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.0"/>
    <numFmt numFmtId="177" formatCode="0.000"/>
    <numFmt numFmtId="178" formatCode="0.0"/>
    <numFmt numFmtId="179" formatCode="0_);[Red]\(0\)"/>
    <numFmt numFmtId="180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8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protection locked="0"/>
    </xf>
    <xf numFmtId="0" fontId="4" fillId="0" borderId="0" xfId="1" applyFont="1" applyAlignment="1">
      <alignment horizontal="right"/>
    </xf>
    <xf numFmtId="0" fontId="7" fillId="0" borderId="0" xfId="1" applyFont="1"/>
    <xf numFmtId="0" fontId="9" fillId="0" borderId="1" xfId="1" applyFont="1" applyBorder="1"/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10" fillId="0" borderId="9" xfId="1" applyFont="1" applyBorder="1"/>
    <xf numFmtId="0" fontId="4" fillId="0" borderId="9" xfId="1" applyFont="1" applyBorder="1" applyAlignment="1">
      <alignment horizontal="center" vertical="center"/>
    </xf>
    <xf numFmtId="0" fontId="11" fillId="0" borderId="28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176" fontId="12" fillId="0" borderId="33" xfId="1" applyNumberFormat="1" applyFont="1" applyBorder="1" applyAlignment="1">
      <alignment horizontal="center" vertical="center" wrapText="1"/>
    </xf>
    <xf numFmtId="1" fontId="12" fillId="0" borderId="34" xfId="1" applyNumberFormat="1" applyFont="1" applyBorder="1" applyAlignment="1">
      <alignment horizontal="center" vertical="center" wrapText="1"/>
    </xf>
    <xf numFmtId="176" fontId="12" fillId="0" borderId="35" xfId="1" applyNumberFormat="1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9" fontId="11" fillId="0" borderId="3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37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left" vertical="center" wrapText="1"/>
    </xf>
    <xf numFmtId="176" fontId="12" fillId="0" borderId="39" xfId="1" applyNumberFormat="1" applyFont="1" applyBorder="1" applyAlignment="1">
      <alignment horizontal="center" vertical="center" wrapText="1"/>
    </xf>
    <xf numFmtId="1" fontId="12" fillId="0" borderId="40" xfId="1" applyNumberFormat="1" applyFont="1" applyBorder="1" applyAlignment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1" applyFont="1" applyBorder="1" applyAlignment="1">
      <alignment horizontal="left" vertical="center" wrapText="1"/>
    </xf>
    <xf numFmtId="0" fontId="11" fillId="0" borderId="43" xfId="1" applyFont="1" applyBorder="1" applyAlignment="1">
      <alignment horizontal="left" vertical="center" wrapText="1"/>
    </xf>
    <xf numFmtId="176" fontId="12" fillId="0" borderId="44" xfId="1" applyNumberFormat="1" applyFont="1" applyBorder="1" applyAlignment="1">
      <alignment horizontal="center" vertical="center" wrapText="1"/>
    </xf>
    <xf numFmtId="1" fontId="12" fillId="0" borderId="45" xfId="1" applyNumberFormat="1" applyFont="1" applyBorder="1" applyAlignment="1">
      <alignment horizontal="center" vertical="center" wrapText="1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11" fillId="0" borderId="48" xfId="1" applyFont="1" applyBorder="1" applyAlignment="1">
      <alignment horizontal="left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 wrapText="1"/>
    </xf>
    <xf numFmtId="176" fontId="12" fillId="0" borderId="50" xfId="1" applyNumberFormat="1" applyFont="1" applyBorder="1" applyAlignment="1">
      <alignment horizontal="center" vertical="center" wrapText="1"/>
    </xf>
    <xf numFmtId="176" fontId="12" fillId="0" borderId="28" xfId="1" applyNumberFormat="1" applyFont="1" applyBorder="1" applyAlignment="1">
      <alignment horizontal="center" vertical="center" wrapText="1"/>
    </xf>
    <xf numFmtId="0" fontId="11" fillId="0" borderId="51" xfId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49" fontId="11" fillId="0" borderId="28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52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176" fontId="15" fillId="0" borderId="54" xfId="1" applyNumberFormat="1" applyFont="1" applyBorder="1" applyAlignment="1">
      <alignment horizontal="center" vertical="center" wrapText="1"/>
    </xf>
    <xf numFmtId="1" fontId="15" fillId="0" borderId="55" xfId="1" applyNumberFormat="1" applyFont="1" applyBorder="1" applyAlignment="1">
      <alignment horizontal="center" vertical="center" wrapText="1"/>
    </xf>
    <xf numFmtId="176" fontId="15" fillId="0" borderId="56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176" fontId="15" fillId="0" borderId="58" xfId="1" applyNumberFormat="1" applyFont="1" applyBorder="1" applyAlignment="1">
      <alignment horizontal="center" vertical="center" wrapText="1"/>
    </xf>
    <xf numFmtId="1" fontId="15" fillId="0" borderId="59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76" fontId="15" fillId="0" borderId="0" xfId="1" applyNumberFormat="1" applyFont="1" applyBorder="1" applyAlignment="1">
      <alignment horizontal="center" vertical="center" wrapText="1"/>
    </xf>
    <xf numFmtId="1" fontId="15" fillId="0" borderId="0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177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16" fillId="0" borderId="0" xfId="1" applyNumberFormat="1" applyFont="1" applyBorder="1" applyAlignment="1" applyProtection="1">
      <alignment horizontal="center" vertical="center" wrapText="1"/>
      <protection locked="0"/>
    </xf>
    <xf numFmtId="1" fontId="16" fillId="0" borderId="0" xfId="1" applyNumberFormat="1" applyFont="1" applyBorder="1" applyAlignment="1">
      <alignment horizontal="center" vertical="center" wrapText="1"/>
    </xf>
    <xf numFmtId="176" fontId="16" fillId="0" borderId="0" xfId="1" applyNumberFormat="1" applyFont="1" applyBorder="1" applyAlignment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7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78" fontId="16" fillId="2" borderId="0" xfId="1" quotePrefix="1" applyNumberFormat="1" applyFont="1" applyFill="1" applyAlignment="1" applyProtection="1">
      <alignment horizontal="center" vertical="center" wrapText="1"/>
      <protection locked="0"/>
    </xf>
    <xf numFmtId="179" fontId="16" fillId="2" borderId="0" xfId="1" applyNumberFormat="1" applyFont="1" applyFill="1" applyAlignment="1">
      <alignment horizontal="center" vertical="center" wrapText="1"/>
    </xf>
    <xf numFmtId="178" fontId="16" fillId="2" borderId="0" xfId="1" applyNumberFormat="1" applyFont="1" applyFill="1" applyAlignment="1">
      <alignment horizontal="center" vertical="center" wrapText="1"/>
    </xf>
    <xf numFmtId="178" fontId="16" fillId="2" borderId="0" xfId="2" quotePrefix="1" applyNumberFormat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80" fontId="4" fillId="2" borderId="0" xfId="2" applyNumberFormat="1" applyFont="1" applyFill="1" applyAlignment="1">
      <alignment horizontal="center" vertical="center"/>
    </xf>
    <xf numFmtId="0" fontId="4" fillId="0" borderId="0" xfId="2" applyFont="1" applyAlignment="1"/>
    <xf numFmtId="3" fontId="4" fillId="0" borderId="0" xfId="2" applyNumberFormat="1" applyFont="1" applyAlignment="1" applyProtection="1">
      <alignment horizontal="center" vertical="center"/>
      <protection locked="0"/>
    </xf>
  </cellXfs>
  <cellStyles count="3">
    <cellStyle name="標準" xfId="0" builtinId="0"/>
    <cellStyle name="標準 2 3" xfId="1"/>
    <cellStyle name="標準 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20;&#12479;/&#12304;JC08&#12305;&#12488;&#12520;&#12479;&#29123;&#36027;&#20844;&#34920;202307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6（普通・小型）"/>
      <sheetName val="1-6（軽自動車）"/>
      <sheetName val="1-8"/>
      <sheetName val="1-9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9"/>
  <sheetViews>
    <sheetView tabSelected="1" view="pageBreakPreview" zoomScaleNormal="100" zoomScaleSheetLayoutView="100" workbookViewId="0">
      <selection activeCell="X20" sqref="X20"/>
    </sheetView>
  </sheetViews>
  <sheetFormatPr defaultRowHeight="11.25" x14ac:dyDescent="0.2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25" style="2" bestFit="1" customWidth="1"/>
    <col min="5" max="5" width="10.25" style="2" customWidth="1"/>
    <col min="6" max="6" width="7" style="2" bestFit="1" customWidth="1"/>
    <col min="7" max="7" width="11.25" style="2" bestFit="1" customWidth="1"/>
    <col min="8" max="8" width="8.875" style="2" bestFit="1" customWidth="1"/>
    <col min="9" max="9" width="8.375" style="2" bestFit="1" customWidth="1"/>
    <col min="10" max="10" width="8.8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4" width="8.5" style="2" bestFit="1" customWidth="1"/>
    <col min="15" max="15" width="8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3" width="9" style="2"/>
    <col min="24" max="24" width="9.75" style="2" bestFit="1" customWidth="1"/>
    <col min="25" max="25" width="3.75" style="2" bestFit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.125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8.75" style="2" customWidth="1"/>
    <col min="272" max="272" width="8.2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.125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8.75" style="2" customWidth="1"/>
    <col min="528" max="528" width="8.2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.125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8.75" style="2" customWidth="1"/>
    <col min="784" max="784" width="8.2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.125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8.75" style="2" customWidth="1"/>
    <col min="1040" max="1040" width="8.2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.125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8.75" style="2" customWidth="1"/>
    <col min="1296" max="1296" width="8.2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.125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8.75" style="2" customWidth="1"/>
    <col min="1552" max="1552" width="8.2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.125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8.75" style="2" customWidth="1"/>
    <col min="1808" max="1808" width="8.2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.125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8.75" style="2" customWidth="1"/>
    <col min="2064" max="2064" width="8.2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.125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8.75" style="2" customWidth="1"/>
    <col min="2320" max="2320" width="8.2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.125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8.75" style="2" customWidth="1"/>
    <col min="2576" max="2576" width="8.2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.125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8.75" style="2" customWidth="1"/>
    <col min="2832" max="2832" width="8.2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.125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8.75" style="2" customWidth="1"/>
    <col min="3088" max="3088" width="8.2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.125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8.75" style="2" customWidth="1"/>
    <col min="3344" max="3344" width="8.2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.125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8.75" style="2" customWidth="1"/>
    <col min="3600" max="3600" width="8.2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.125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8.75" style="2" customWidth="1"/>
    <col min="3856" max="3856" width="8.2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.125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8.75" style="2" customWidth="1"/>
    <col min="4112" max="4112" width="8.2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.125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8.75" style="2" customWidth="1"/>
    <col min="4368" max="4368" width="8.2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.125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8.75" style="2" customWidth="1"/>
    <col min="4624" max="4624" width="8.2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.125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8.75" style="2" customWidth="1"/>
    <col min="4880" max="4880" width="8.2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.125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8.75" style="2" customWidth="1"/>
    <col min="5136" max="5136" width="8.2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.125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8.75" style="2" customWidth="1"/>
    <col min="5392" max="5392" width="8.2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.125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8.75" style="2" customWidth="1"/>
    <col min="5648" max="5648" width="8.2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.125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8.75" style="2" customWidth="1"/>
    <col min="5904" max="5904" width="8.2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.125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8.75" style="2" customWidth="1"/>
    <col min="6160" max="6160" width="8.2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.125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8.75" style="2" customWidth="1"/>
    <col min="6416" max="6416" width="8.2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.125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8.75" style="2" customWidth="1"/>
    <col min="6672" max="6672" width="8.2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.125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8.75" style="2" customWidth="1"/>
    <col min="6928" max="6928" width="8.2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.125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8.75" style="2" customWidth="1"/>
    <col min="7184" max="7184" width="8.2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.125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8.75" style="2" customWidth="1"/>
    <col min="7440" max="7440" width="8.2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.125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8.75" style="2" customWidth="1"/>
    <col min="7696" max="7696" width="8.2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.125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8.75" style="2" customWidth="1"/>
    <col min="7952" max="7952" width="8.2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.125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8.75" style="2" customWidth="1"/>
    <col min="8208" max="8208" width="8.2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.125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8.75" style="2" customWidth="1"/>
    <col min="8464" max="8464" width="8.2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.125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8.75" style="2" customWidth="1"/>
    <col min="8720" max="8720" width="8.2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.125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8.75" style="2" customWidth="1"/>
    <col min="8976" max="8976" width="8.2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.125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8.75" style="2" customWidth="1"/>
    <col min="9232" max="9232" width="8.2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.125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8.75" style="2" customWidth="1"/>
    <col min="9488" max="9488" width="8.2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.125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8.75" style="2" customWidth="1"/>
    <col min="9744" max="9744" width="8.2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.125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8.75" style="2" customWidth="1"/>
    <col min="10000" max="10000" width="8.2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.125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8.75" style="2" customWidth="1"/>
    <col min="10256" max="10256" width="8.2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.125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8.75" style="2" customWidth="1"/>
    <col min="10512" max="10512" width="8.2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.125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8.75" style="2" customWidth="1"/>
    <col min="10768" max="10768" width="8.2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.125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8.75" style="2" customWidth="1"/>
    <col min="11024" max="11024" width="8.2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.125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8.75" style="2" customWidth="1"/>
    <col min="11280" max="11280" width="8.2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.125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8.75" style="2" customWidth="1"/>
    <col min="11536" max="11536" width="8.2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.125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8.75" style="2" customWidth="1"/>
    <col min="11792" max="11792" width="8.2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.125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8.75" style="2" customWidth="1"/>
    <col min="12048" max="12048" width="8.2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.125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8.75" style="2" customWidth="1"/>
    <col min="12304" max="12304" width="8.2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.125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8.75" style="2" customWidth="1"/>
    <col min="12560" max="12560" width="8.2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.125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8.75" style="2" customWidth="1"/>
    <col min="12816" max="12816" width="8.2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.125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8.75" style="2" customWidth="1"/>
    <col min="13072" max="13072" width="8.2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.125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8.75" style="2" customWidth="1"/>
    <col min="13328" max="13328" width="8.2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.125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8.75" style="2" customWidth="1"/>
    <col min="13584" max="13584" width="8.2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.125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8.75" style="2" customWidth="1"/>
    <col min="13840" max="13840" width="8.2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.125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8.75" style="2" customWidth="1"/>
    <col min="14096" max="14096" width="8.2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.125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8.75" style="2" customWidth="1"/>
    <col min="14352" max="14352" width="8.2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.125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8.75" style="2" customWidth="1"/>
    <col min="14608" max="14608" width="8.2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.125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8.75" style="2" customWidth="1"/>
    <col min="14864" max="14864" width="8.2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.125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8.75" style="2" customWidth="1"/>
    <col min="15120" max="15120" width="8.2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.125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8.75" style="2" customWidth="1"/>
    <col min="15376" max="15376" width="8.2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.125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8.75" style="2" customWidth="1"/>
    <col min="15632" max="15632" width="8.2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.125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8.75" style="2" customWidth="1"/>
    <col min="15888" max="15888" width="8.2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.125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8.75" style="2" customWidth="1"/>
    <col min="16144" max="16144" width="8.2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P1" s="3"/>
    </row>
    <row r="2" spans="1:25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 t="s">
        <v>1</v>
      </c>
    </row>
    <row r="3" spans="1:25" ht="23.25" customHeight="1" x14ac:dyDescent="0.25">
      <c r="A3" s="8" t="s">
        <v>2</v>
      </c>
      <c r="B3" s="9"/>
      <c r="C3" s="5"/>
      <c r="I3" s="5"/>
      <c r="P3" s="7"/>
      <c r="U3" s="10"/>
      <c r="V3" s="11" t="s">
        <v>3</v>
      </c>
    </row>
    <row r="4" spans="1:25" ht="12" thickBot="1" x14ac:dyDescent="0.25">
      <c r="A4" s="12" t="s">
        <v>4</v>
      </c>
      <c r="B4" s="13" t="s">
        <v>5</v>
      </c>
      <c r="C4" s="14"/>
      <c r="D4" s="15"/>
      <c r="E4" s="13" t="s">
        <v>6</v>
      </c>
      <c r="F4" s="15"/>
      <c r="G4" s="16" t="s">
        <v>7</v>
      </c>
      <c r="H4" s="17" t="s">
        <v>8</v>
      </c>
      <c r="I4" s="16" t="s">
        <v>9</v>
      </c>
      <c r="J4" s="16" t="s">
        <v>10</v>
      </c>
      <c r="K4" s="18" t="s">
        <v>11</v>
      </c>
      <c r="L4" s="19" t="s">
        <v>12</v>
      </c>
      <c r="M4" s="20"/>
      <c r="N4" s="20"/>
      <c r="O4" s="21"/>
      <c r="P4" s="16" t="s">
        <v>13</v>
      </c>
      <c r="Q4" s="22" t="s">
        <v>14</v>
      </c>
      <c r="R4" s="23"/>
      <c r="S4" s="24"/>
      <c r="T4" s="25" t="s">
        <v>15</v>
      </c>
      <c r="U4" s="26" t="s">
        <v>16</v>
      </c>
      <c r="V4" s="27" t="s">
        <v>17</v>
      </c>
    </row>
    <row r="5" spans="1:25" x14ac:dyDescent="0.2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18</v>
      </c>
      <c r="M5" s="34" t="s">
        <v>19</v>
      </c>
      <c r="N5" s="35" t="s">
        <v>20</v>
      </c>
      <c r="O5" s="36" t="s">
        <v>21</v>
      </c>
      <c r="P5" s="37"/>
      <c r="Q5" s="38"/>
      <c r="R5" s="39"/>
      <c r="S5" s="40"/>
      <c r="T5" s="41"/>
      <c r="U5" s="42"/>
      <c r="V5" s="36"/>
    </row>
    <row r="6" spans="1:25" x14ac:dyDescent="0.2">
      <c r="A6" s="28"/>
      <c r="B6" s="29"/>
      <c r="C6" s="30"/>
      <c r="D6" s="12" t="s">
        <v>22</v>
      </c>
      <c r="E6" s="12" t="s">
        <v>22</v>
      </c>
      <c r="F6" s="16" t="s">
        <v>23</v>
      </c>
      <c r="G6" s="28"/>
      <c r="H6" s="28"/>
      <c r="I6" s="28"/>
      <c r="J6" s="28"/>
      <c r="K6" s="29"/>
      <c r="L6" s="43"/>
      <c r="M6" s="44"/>
      <c r="N6" s="45"/>
      <c r="O6" s="46"/>
      <c r="P6" s="37"/>
      <c r="Q6" s="16" t="s">
        <v>24</v>
      </c>
      <c r="R6" s="16" t="s">
        <v>25</v>
      </c>
      <c r="S6" s="12" t="s">
        <v>26</v>
      </c>
      <c r="T6" s="47" t="s">
        <v>27</v>
      </c>
      <c r="U6" s="42"/>
      <c r="V6" s="36"/>
    </row>
    <row r="7" spans="1:25" x14ac:dyDescent="0.2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3"/>
      <c r="M7" s="44"/>
      <c r="N7" s="45"/>
      <c r="O7" s="46"/>
      <c r="P7" s="37"/>
      <c r="Q7" s="37"/>
      <c r="R7" s="37"/>
      <c r="S7" s="28"/>
      <c r="T7" s="48"/>
      <c r="U7" s="42"/>
      <c r="V7" s="36"/>
    </row>
    <row r="8" spans="1:25" x14ac:dyDescent="0.2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6"/>
      <c r="P8" s="54"/>
      <c r="Q8" s="54"/>
      <c r="R8" s="54"/>
      <c r="S8" s="49"/>
      <c r="T8" s="55"/>
      <c r="U8" s="56"/>
      <c r="V8" s="36"/>
      <c r="X8" s="57" t="s">
        <v>28</v>
      </c>
      <c r="Y8" s="58" t="s">
        <v>29</v>
      </c>
    </row>
    <row r="9" spans="1:25" ht="73.5" x14ac:dyDescent="0.2">
      <c r="A9" s="59" t="s">
        <v>30</v>
      </c>
      <c r="B9" s="60"/>
      <c r="C9" s="61" t="s">
        <v>31</v>
      </c>
      <c r="D9" s="62" t="s">
        <v>32</v>
      </c>
      <c r="E9" s="63" t="s">
        <v>33</v>
      </c>
      <c r="F9" s="63">
        <v>1.496</v>
      </c>
      <c r="G9" s="63" t="s">
        <v>34</v>
      </c>
      <c r="H9" s="63">
        <v>1160</v>
      </c>
      <c r="I9" s="63" t="s">
        <v>35</v>
      </c>
      <c r="J9" s="63" t="s">
        <v>36</v>
      </c>
      <c r="K9" s="64" t="s">
        <v>37</v>
      </c>
      <c r="L9" s="65">
        <v>27.8</v>
      </c>
      <c r="M9" s="66">
        <f>IF(L9&gt;0,1/L9*34.6*67.1,"")</f>
        <v>83.512949640287772</v>
      </c>
      <c r="N9" s="67">
        <v>15.8</v>
      </c>
      <c r="O9" s="68">
        <v>18.5</v>
      </c>
      <c r="P9" s="63" t="s">
        <v>38</v>
      </c>
      <c r="Q9" s="63" t="s">
        <v>39</v>
      </c>
      <c r="R9" s="63" t="s">
        <v>40</v>
      </c>
      <c r="S9" s="63"/>
      <c r="T9" s="69" t="s">
        <v>41</v>
      </c>
      <c r="U9" s="70">
        <f>IFERROR(IF(L9&lt;N9,"",(ROUNDDOWN(L9/N9*100,0))),"")</f>
        <v>175</v>
      </c>
      <c r="V9" s="63">
        <f>IF(Y9&lt;90,"",Y9)</f>
        <v>150</v>
      </c>
      <c r="W9" s="71"/>
      <c r="X9" s="72" t="s">
        <v>42</v>
      </c>
      <c r="Y9" s="58">
        <f>IFERROR(ROUNDDOWN(L9/O9*100,0),"")</f>
        <v>150</v>
      </c>
    </row>
    <row r="10" spans="1:25" ht="63" x14ac:dyDescent="0.2">
      <c r="A10" s="73"/>
      <c r="B10" s="74"/>
      <c r="C10" s="75"/>
      <c r="D10" s="62" t="s">
        <v>43</v>
      </c>
      <c r="E10" s="63" t="s">
        <v>44</v>
      </c>
      <c r="F10" s="63">
        <v>1.496</v>
      </c>
      <c r="G10" s="63" t="s">
        <v>45</v>
      </c>
      <c r="H10" s="63">
        <v>1090</v>
      </c>
      <c r="I10" s="63" t="s">
        <v>46</v>
      </c>
      <c r="J10" s="63" t="s">
        <v>47</v>
      </c>
      <c r="K10" s="64" t="s">
        <v>37</v>
      </c>
      <c r="L10" s="76">
        <v>19.600000000000001</v>
      </c>
      <c r="M10" s="77">
        <f>IF(L10&gt;0,1/L10*34.6*67.1,"")</f>
        <v>118.45204081632652</v>
      </c>
      <c r="N10" s="67">
        <v>15.8</v>
      </c>
      <c r="O10" s="68">
        <v>18.5</v>
      </c>
      <c r="P10" s="63" t="s">
        <v>48</v>
      </c>
      <c r="Q10" s="63" t="s">
        <v>39</v>
      </c>
      <c r="R10" s="63" t="s">
        <v>40</v>
      </c>
      <c r="S10" s="63"/>
      <c r="T10" s="78" t="s">
        <v>49</v>
      </c>
      <c r="U10" s="70">
        <f>IFERROR(IF(L10&lt;N10,"",(ROUNDDOWN(L10/N10*100,0))),"")</f>
        <v>124</v>
      </c>
      <c r="V10" s="63">
        <f>IF(Y10&lt;90,"",Y10)</f>
        <v>105</v>
      </c>
      <c r="W10" s="71"/>
      <c r="X10" s="72" t="s">
        <v>42</v>
      </c>
      <c r="Y10" s="58">
        <f>IFERROR(ROUNDDOWN(L10/O10*100,0),"")</f>
        <v>105</v>
      </c>
    </row>
    <row r="11" spans="1:25" ht="52.5" x14ac:dyDescent="0.2">
      <c r="A11" s="73"/>
      <c r="B11" s="74"/>
      <c r="C11" s="75"/>
      <c r="D11" s="62" t="s">
        <v>50</v>
      </c>
      <c r="E11" s="63" t="s">
        <v>51</v>
      </c>
      <c r="F11" s="63">
        <v>1.329</v>
      </c>
      <c r="G11" s="63" t="s">
        <v>45</v>
      </c>
      <c r="H11" s="63">
        <v>1090</v>
      </c>
      <c r="I11" s="63" t="s">
        <v>46</v>
      </c>
      <c r="J11" s="63" t="s">
        <v>47</v>
      </c>
      <c r="K11" s="64" t="s">
        <v>37</v>
      </c>
      <c r="L11" s="76">
        <v>17.600000000000001</v>
      </c>
      <c r="M11" s="77">
        <f>IF(L11&gt;0,1/L11*34.6*67.1,"")</f>
        <v>131.91249999999999</v>
      </c>
      <c r="N11" s="67">
        <v>15.8</v>
      </c>
      <c r="O11" s="68">
        <v>18.5</v>
      </c>
      <c r="P11" s="63" t="s">
        <v>52</v>
      </c>
      <c r="Q11" s="63" t="s">
        <v>39</v>
      </c>
      <c r="R11" s="63" t="s">
        <v>40</v>
      </c>
      <c r="S11" s="63"/>
      <c r="T11" s="78" t="s">
        <v>49</v>
      </c>
      <c r="U11" s="70">
        <f>IFERROR(IF(L11&lt;N11,"",(ROUNDDOWN(L11/N11*100,0))),"")</f>
        <v>111</v>
      </c>
      <c r="V11" s="63">
        <f>IF(Y11&lt;90,"",Y11)</f>
        <v>95</v>
      </c>
      <c r="W11" s="71"/>
      <c r="X11" s="72" t="s">
        <v>53</v>
      </c>
      <c r="Y11" s="58">
        <f>IFERROR(ROUNDDOWN(L11/O11*100,0),"")</f>
        <v>95</v>
      </c>
    </row>
    <row r="12" spans="1:25" ht="52.5" x14ac:dyDescent="0.2">
      <c r="A12" s="73"/>
      <c r="B12" s="79"/>
      <c r="C12" s="80"/>
      <c r="D12" s="62" t="s">
        <v>54</v>
      </c>
      <c r="E12" s="63" t="s">
        <v>44</v>
      </c>
      <c r="F12" s="63">
        <v>1.496</v>
      </c>
      <c r="G12" s="63" t="s">
        <v>45</v>
      </c>
      <c r="H12" s="63">
        <v>1170</v>
      </c>
      <c r="I12" s="63" t="s">
        <v>46</v>
      </c>
      <c r="J12" s="63" t="s">
        <v>55</v>
      </c>
      <c r="K12" s="64" t="s">
        <v>37</v>
      </c>
      <c r="L12" s="81">
        <v>15.8</v>
      </c>
      <c r="M12" s="82">
        <f>IF(L12&gt;0,1/L12*34.6*67.1,"")</f>
        <v>146.9405063291139</v>
      </c>
      <c r="N12" s="67">
        <v>15.8</v>
      </c>
      <c r="O12" s="68">
        <v>18.5</v>
      </c>
      <c r="P12" s="63" t="s">
        <v>52</v>
      </c>
      <c r="Q12" s="63" t="s">
        <v>39</v>
      </c>
      <c r="R12" s="63" t="s">
        <v>56</v>
      </c>
      <c r="S12" s="63"/>
      <c r="T12" s="83"/>
      <c r="U12" s="70">
        <f>IFERROR(IF(L12&lt;N12,"",(ROUNDDOWN(L12/N12*100,0))),"")</f>
        <v>100</v>
      </c>
      <c r="V12" s="63" t="str">
        <f>IF(Y12&lt;90,"",Y12)</f>
        <v/>
      </c>
      <c r="W12" s="71"/>
      <c r="X12" s="72" t="s">
        <v>57</v>
      </c>
      <c r="Y12" s="58">
        <f>IFERROR(ROUNDDOWN(L12/O12*100,0),"")</f>
        <v>85</v>
      </c>
    </row>
    <row r="13" spans="1:25" ht="21" x14ac:dyDescent="0.2">
      <c r="A13" s="73"/>
      <c r="B13" s="74" t="s">
        <v>58</v>
      </c>
      <c r="C13" s="75" t="s">
        <v>59</v>
      </c>
      <c r="D13" s="62" t="s">
        <v>60</v>
      </c>
      <c r="E13" s="63" t="s">
        <v>61</v>
      </c>
      <c r="F13" s="63">
        <v>1.496</v>
      </c>
      <c r="G13" s="63" t="s">
        <v>62</v>
      </c>
      <c r="H13" s="63">
        <v>1160</v>
      </c>
      <c r="I13" s="63">
        <v>800</v>
      </c>
      <c r="J13" s="63">
        <v>2070</v>
      </c>
      <c r="K13" s="64" t="s">
        <v>63</v>
      </c>
      <c r="L13" s="81">
        <v>15.6</v>
      </c>
      <c r="M13" s="82">
        <v>148.824358974359</v>
      </c>
      <c r="N13" s="67">
        <v>11.2</v>
      </c>
      <c r="O13" s="68">
        <v>16.7</v>
      </c>
      <c r="P13" s="63" t="s">
        <v>64</v>
      </c>
      <c r="Q13" s="63" t="s">
        <v>65</v>
      </c>
      <c r="R13" s="63" t="s">
        <v>66</v>
      </c>
      <c r="S13" s="63"/>
      <c r="T13" s="84" t="s">
        <v>67</v>
      </c>
      <c r="U13" s="70">
        <v>139</v>
      </c>
      <c r="V13" s="63">
        <v>93</v>
      </c>
      <c r="W13" s="71"/>
      <c r="X13" s="72" t="s">
        <v>68</v>
      </c>
      <c r="Y13" s="58">
        <v>93</v>
      </c>
    </row>
    <row r="14" spans="1:25" ht="21" x14ac:dyDescent="0.2">
      <c r="A14" s="73"/>
      <c r="B14" s="74"/>
      <c r="C14" s="75"/>
      <c r="D14" s="62" t="s">
        <v>60</v>
      </c>
      <c r="E14" s="63" t="s">
        <v>61</v>
      </c>
      <c r="F14" s="63">
        <v>1.496</v>
      </c>
      <c r="G14" s="63" t="s">
        <v>69</v>
      </c>
      <c r="H14" s="63">
        <v>1170</v>
      </c>
      <c r="I14" s="63">
        <v>800</v>
      </c>
      <c r="J14" s="63">
        <v>2080</v>
      </c>
      <c r="K14" s="64" t="s">
        <v>63</v>
      </c>
      <c r="L14" s="81">
        <v>15.1</v>
      </c>
      <c r="M14" s="82">
        <v>153.75231788079469</v>
      </c>
      <c r="N14" s="67">
        <v>10.5</v>
      </c>
      <c r="O14" s="68">
        <v>16.3</v>
      </c>
      <c r="P14" s="63" t="s">
        <v>64</v>
      </c>
      <c r="Q14" s="63" t="s">
        <v>65</v>
      </c>
      <c r="R14" s="63" t="s">
        <v>66</v>
      </c>
      <c r="S14" s="63"/>
      <c r="T14" s="78" t="s">
        <v>67</v>
      </c>
      <c r="U14" s="70">
        <v>143</v>
      </c>
      <c r="V14" s="63">
        <v>92</v>
      </c>
      <c r="W14" s="71"/>
      <c r="X14" s="72" t="s">
        <v>70</v>
      </c>
      <c r="Y14" s="58">
        <v>92</v>
      </c>
    </row>
    <row r="15" spans="1:25" ht="12" x14ac:dyDescent="0.2">
      <c r="A15" s="73"/>
      <c r="B15" s="74"/>
      <c r="C15" s="75"/>
      <c r="D15" s="62" t="s">
        <v>71</v>
      </c>
      <c r="E15" s="63" t="s">
        <v>61</v>
      </c>
      <c r="F15" s="63">
        <v>1.496</v>
      </c>
      <c r="G15" s="63" t="s">
        <v>62</v>
      </c>
      <c r="H15" s="63">
        <v>1270</v>
      </c>
      <c r="I15" s="63" t="s">
        <v>72</v>
      </c>
      <c r="J15" s="63" t="s">
        <v>73</v>
      </c>
      <c r="K15" s="64" t="s">
        <v>74</v>
      </c>
      <c r="L15" s="81">
        <v>15.5</v>
      </c>
      <c r="M15" s="82">
        <v>149.78451612903226</v>
      </c>
      <c r="N15" s="67">
        <v>11.9</v>
      </c>
      <c r="O15" s="68">
        <v>15.1</v>
      </c>
      <c r="P15" s="63" t="s">
        <v>64</v>
      </c>
      <c r="Q15" s="63" t="s">
        <v>65</v>
      </c>
      <c r="R15" s="63" t="s">
        <v>66</v>
      </c>
      <c r="S15" s="63"/>
      <c r="T15" s="78" t="s">
        <v>67</v>
      </c>
      <c r="U15" s="70">
        <v>130</v>
      </c>
      <c r="V15" s="63">
        <v>102</v>
      </c>
      <c r="W15" s="71"/>
      <c r="X15" s="72" t="s">
        <v>75</v>
      </c>
      <c r="Y15" s="58">
        <v>102</v>
      </c>
    </row>
    <row r="16" spans="1:25" ht="21" x14ac:dyDescent="0.2">
      <c r="A16" s="73"/>
      <c r="B16" s="74"/>
      <c r="C16" s="75"/>
      <c r="D16" s="62" t="s">
        <v>71</v>
      </c>
      <c r="E16" s="63" t="s">
        <v>61</v>
      </c>
      <c r="F16" s="63">
        <v>1.496</v>
      </c>
      <c r="G16" s="63" t="s">
        <v>69</v>
      </c>
      <c r="H16" s="63">
        <v>1280</v>
      </c>
      <c r="I16" s="63" t="s">
        <v>72</v>
      </c>
      <c r="J16" s="63" t="s">
        <v>76</v>
      </c>
      <c r="K16" s="64" t="s">
        <v>77</v>
      </c>
      <c r="L16" s="81">
        <v>15</v>
      </c>
      <c r="M16" s="82">
        <v>154.77733333333333</v>
      </c>
      <c r="N16" s="67">
        <v>10.9</v>
      </c>
      <c r="O16" s="68">
        <v>14.7</v>
      </c>
      <c r="P16" s="63" t="s">
        <v>64</v>
      </c>
      <c r="Q16" s="63" t="s">
        <v>65</v>
      </c>
      <c r="R16" s="63" t="s">
        <v>66</v>
      </c>
      <c r="S16" s="63"/>
      <c r="T16" s="78" t="s">
        <v>67</v>
      </c>
      <c r="U16" s="70">
        <v>137</v>
      </c>
      <c r="V16" s="63">
        <v>102</v>
      </c>
      <c r="W16" s="71"/>
      <c r="X16" s="72" t="s">
        <v>78</v>
      </c>
      <c r="Y16" s="58">
        <v>102</v>
      </c>
    </row>
    <row r="17" spans="1:25" ht="21" x14ac:dyDescent="0.2">
      <c r="A17" s="73"/>
      <c r="B17" s="74"/>
      <c r="C17" s="75"/>
      <c r="D17" s="62" t="s">
        <v>79</v>
      </c>
      <c r="E17" s="63" t="s">
        <v>61</v>
      </c>
      <c r="F17" s="63">
        <v>1.496</v>
      </c>
      <c r="G17" s="63" t="s">
        <v>62</v>
      </c>
      <c r="H17" s="63">
        <v>1220</v>
      </c>
      <c r="I17" s="63">
        <v>750</v>
      </c>
      <c r="J17" s="63">
        <v>2080</v>
      </c>
      <c r="K17" s="64" t="s">
        <v>63</v>
      </c>
      <c r="L17" s="81">
        <v>14.8</v>
      </c>
      <c r="M17" s="82">
        <v>156.86891891891889</v>
      </c>
      <c r="N17" s="67">
        <v>11.2</v>
      </c>
      <c r="O17" s="68">
        <v>15.1</v>
      </c>
      <c r="P17" s="63" t="s">
        <v>64</v>
      </c>
      <c r="Q17" s="63" t="s">
        <v>65</v>
      </c>
      <c r="R17" s="63" t="s">
        <v>80</v>
      </c>
      <c r="S17" s="63"/>
      <c r="T17" s="78" t="s">
        <v>67</v>
      </c>
      <c r="U17" s="70">
        <v>132</v>
      </c>
      <c r="V17" s="63">
        <v>98</v>
      </c>
      <c r="W17" s="71"/>
      <c r="X17" s="72" t="s">
        <v>68</v>
      </c>
      <c r="Y17" s="58">
        <v>98</v>
      </c>
    </row>
    <row r="18" spans="1:25" ht="21" x14ac:dyDescent="0.2">
      <c r="A18" s="73"/>
      <c r="B18" s="74"/>
      <c r="C18" s="75"/>
      <c r="D18" s="62" t="s">
        <v>79</v>
      </c>
      <c r="E18" s="63" t="s">
        <v>61</v>
      </c>
      <c r="F18" s="63">
        <v>1.496</v>
      </c>
      <c r="G18" s="63" t="s">
        <v>69</v>
      </c>
      <c r="H18" s="63">
        <v>1230</v>
      </c>
      <c r="I18" s="63">
        <v>750</v>
      </c>
      <c r="J18" s="63">
        <v>2090</v>
      </c>
      <c r="K18" s="64" t="s">
        <v>63</v>
      </c>
      <c r="L18" s="81">
        <v>14</v>
      </c>
      <c r="M18" s="82">
        <v>165.83285714285714</v>
      </c>
      <c r="N18" s="67">
        <v>10.5</v>
      </c>
      <c r="O18" s="68">
        <v>14.7</v>
      </c>
      <c r="P18" s="63" t="s">
        <v>64</v>
      </c>
      <c r="Q18" s="63" t="s">
        <v>65</v>
      </c>
      <c r="R18" s="63" t="s">
        <v>80</v>
      </c>
      <c r="S18" s="63"/>
      <c r="T18" s="78" t="s">
        <v>67</v>
      </c>
      <c r="U18" s="70">
        <v>133</v>
      </c>
      <c r="V18" s="63">
        <v>95</v>
      </c>
      <c r="W18" s="71"/>
      <c r="X18" s="72" t="s">
        <v>70</v>
      </c>
      <c r="Y18" s="58">
        <v>95</v>
      </c>
    </row>
    <row r="19" spans="1:25" ht="12" x14ac:dyDescent="0.2">
      <c r="A19" s="73"/>
      <c r="B19" s="74"/>
      <c r="C19" s="75"/>
      <c r="D19" s="62" t="s">
        <v>81</v>
      </c>
      <c r="E19" s="63" t="s">
        <v>61</v>
      </c>
      <c r="F19" s="63">
        <v>1.496</v>
      </c>
      <c r="G19" s="63" t="s">
        <v>62</v>
      </c>
      <c r="H19" s="63">
        <v>1340</v>
      </c>
      <c r="I19" s="63" t="s">
        <v>82</v>
      </c>
      <c r="J19" s="63" t="s">
        <v>83</v>
      </c>
      <c r="K19" s="64" t="s">
        <v>77</v>
      </c>
      <c r="L19" s="81">
        <v>14.5</v>
      </c>
      <c r="M19" s="82">
        <v>160.11448275862068</v>
      </c>
      <c r="N19" s="67">
        <v>10.6</v>
      </c>
      <c r="O19" s="68">
        <v>13.9</v>
      </c>
      <c r="P19" s="63" t="s">
        <v>64</v>
      </c>
      <c r="Q19" s="63" t="s">
        <v>65</v>
      </c>
      <c r="R19" s="63" t="s">
        <v>80</v>
      </c>
      <c r="S19" s="63"/>
      <c r="T19" s="78" t="s">
        <v>67</v>
      </c>
      <c r="U19" s="70">
        <v>136</v>
      </c>
      <c r="V19" s="63">
        <v>104</v>
      </c>
      <c r="W19" s="71"/>
      <c r="X19" s="72" t="s">
        <v>75</v>
      </c>
      <c r="Y19" s="58">
        <v>104</v>
      </c>
    </row>
    <row r="20" spans="1:25" ht="21" x14ac:dyDescent="0.2">
      <c r="A20" s="73"/>
      <c r="B20" s="74"/>
      <c r="C20" s="75"/>
      <c r="D20" s="62" t="s">
        <v>81</v>
      </c>
      <c r="E20" s="63" t="s">
        <v>61</v>
      </c>
      <c r="F20" s="63">
        <v>1.496</v>
      </c>
      <c r="G20" s="63" t="s">
        <v>69</v>
      </c>
      <c r="H20" s="63">
        <v>1350</v>
      </c>
      <c r="I20" s="63" t="s">
        <v>82</v>
      </c>
      <c r="J20" s="63" t="s">
        <v>84</v>
      </c>
      <c r="K20" s="64" t="s">
        <v>77</v>
      </c>
      <c r="L20" s="81">
        <v>14.1</v>
      </c>
      <c r="M20" s="82">
        <v>164.65673758865248</v>
      </c>
      <c r="N20" s="67">
        <v>9.8000000000000007</v>
      </c>
      <c r="O20" s="68">
        <v>13.5</v>
      </c>
      <c r="P20" s="63" t="s">
        <v>64</v>
      </c>
      <c r="Q20" s="63" t="s">
        <v>65</v>
      </c>
      <c r="R20" s="63" t="s">
        <v>80</v>
      </c>
      <c r="S20" s="63"/>
      <c r="T20" s="84" t="s">
        <v>67</v>
      </c>
      <c r="U20" s="70">
        <v>143</v>
      </c>
      <c r="V20" s="63">
        <v>104</v>
      </c>
      <c r="W20" s="71"/>
      <c r="X20" s="72" t="s">
        <v>78</v>
      </c>
      <c r="Y20" s="58">
        <v>104</v>
      </c>
    </row>
    <row r="21" spans="1:25" ht="31.5" x14ac:dyDescent="0.2">
      <c r="A21" s="85"/>
      <c r="B21" s="60"/>
      <c r="C21" s="61" t="s">
        <v>85</v>
      </c>
      <c r="D21" s="62" t="s">
        <v>86</v>
      </c>
      <c r="E21" s="63" t="s">
        <v>87</v>
      </c>
      <c r="F21" s="63">
        <v>1.998</v>
      </c>
      <c r="G21" s="63" t="s">
        <v>88</v>
      </c>
      <c r="H21" s="63" t="s">
        <v>89</v>
      </c>
      <c r="I21" s="63">
        <v>1250</v>
      </c>
      <c r="J21" s="63" t="s">
        <v>90</v>
      </c>
      <c r="K21" s="64" t="s">
        <v>91</v>
      </c>
      <c r="L21" s="76">
        <v>10.9</v>
      </c>
      <c r="M21" s="77">
        <f t="shared" ref="M21:M31" si="0">IF(L21&gt;0,1/L21*34.6*67.1,"")</f>
        <v>212.99633027522933</v>
      </c>
      <c r="N21" s="67">
        <v>9.4</v>
      </c>
      <c r="O21" s="68">
        <v>11.7</v>
      </c>
      <c r="P21" s="63" t="s">
        <v>92</v>
      </c>
      <c r="Q21" s="63" t="s">
        <v>93</v>
      </c>
      <c r="R21" s="63" t="s">
        <v>66</v>
      </c>
      <c r="S21" s="63"/>
      <c r="T21" s="86"/>
      <c r="U21" s="70">
        <f t="shared" ref="U21:U31" si="1">IFERROR(IF(L21&lt;N21,"",(ROUNDDOWN(L21/N21*100,0))),"")</f>
        <v>115</v>
      </c>
      <c r="V21" s="63">
        <f t="shared" ref="V21:V31" si="2">IF(Y21&lt;90,"",Y21)</f>
        <v>93</v>
      </c>
      <c r="W21" s="71"/>
      <c r="X21" s="72" t="s">
        <v>94</v>
      </c>
      <c r="Y21" s="58">
        <f t="shared" ref="Y21:Y31" si="3">IFERROR(ROUNDDOWN(L21/O21*100,0),"")</f>
        <v>93</v>
      </c>
    </row>
    <row r="22" spans="1:25" ht="31.5" x14ac:dyDescent="0.2">
      <c r="A22" s="85"/>
      <c r="B22" s="74"/>
      <c r="C22" s="75"/>
      <c r="D22" s="62" t="s">
        <v>86</v>
      </c>
      <c r="E22" s="63" t="s">
        <v>87</v>
      </c>
      <c r="F22" s="63">
        <v>1.998</v>
      </c>
      <c r="G22" s="63" t="s">
        <v>88</v>
      </c>
      <c r="H22" s="63" t="s">
        <v>95</v>
      </c>
      <c r="I22" s="63" t="s">
        <v>96</v>
      </c>
      <c r="J22" s="63" t="s">
        <v>97</v>
      </c>
      <c r="K22" s="64" t="s">
        <v>91</v>
      </c>
      <c r="L22" s="76">
        <v>10.7</v>
      </c>
      <c r="M22" s="77">
        <f t="shared" si="0"/>
        <v>216.97757009345796</v>
      </c>
      <c r="N22" s="67">
        <v>9.1</v>
      </c>
      <c r="O22" s="68">
        <v>11.1</v>
      </c>
      <c r="P22" s="63" t="s">
        <v>92</v>
      </c>
      <c r="Q22" s="63" t="s">
        <v>93</v>
      </c>
      <c r="R22" s="63" t="s">
        <v>66</v>
      </c>
      <c r="S22" s="63"/>
      <c r="T22" s="87"/>
      <c r="U22" s="70">
        <f t="shared" si="1"/>
        <v>117</v>
      </c>
      <c r="V22" s="63">
        <f t="shared" si="2"/>
        <v>96</v>
      </c>
      <c r="W22" s="71"/>
      <c r="X22" s="72" t="s">
        <v>98</v>
      </c>
      <c r="Y22" s="58">
        <f t="shared" si="3"/>
        <v>96</v>
      </c>
    </row>
    <row r="23" spans="1:25" ht="31.5" x14ac:dyDescent="0.2">
      <c r="A23" s="85"/>
      <c r="B23" s="74"/>
      <c r="C23" s="75"/>
      <c r="D23" s="62" t="s">
        <v>86</v>
      </c>
      <c r="E23" s="63" t="s">
        <v>87</v>
      </c>
      <c r="F23" s="63">
        <v>1.998</v>
      </c>
      <c r="G23" s="63" t="s">
        <v>88</v>
      </c>
      <c r="H23" s="63" t="s">
        <v>99</v>
      </c>
      <c r="I23" s="63" t="s">
        <v>100</v>
      </c>
      <c r="J23" s="63" t="s">
        <v>101</v>
      </c>
      <c r="K23" s="64" t="s">
        <v>91</v>
      </c>
      <c r="L23" s="76">
        <v>10.6</v>
      </c>
      <c r="M23" s="77">
        <f t="shared" si="0"/>
        <v>219.02452830188679</v>
      </c>
      <c r="N23" s="67">
        <v>8.8000000000000007</v>
      </c>
      <c r="O23" s="68">
        <v>10.6</v>
      </c>
      <c r="P23" s="63" t="s">
        <v>92</v>
      </c>
      <c r="Q23" s="63" t="s">
        <v>93</v>
      </c>
      <c r="R23" s="63" t="s">
        <v>66</v>
      </c>
      <c r="S23" s="63"/>
      <c r="T23" s="87"/>
      <c r="U23" s="70">
        <f t="shared" si="1"/>
        <v>120</v>
      </c>
      <c r="V23" s="63">
        <f t="shared" si="2"/>
        <v>100</v>
      </c>
      <c r="W23" s="71"/>
      <c r="X23" s="72" t="s">
        <v>102</v>
      </c>
      <c r="Y23" s="58">
        <f t="shared" si="3"/>
        <v>100</v>
      </c>
    </row>
    <row r="24" spans="1:25" ht="31.5" x14ac:dyDescent="0.2">
      <c r="A24" s="85"/>
      <c r="B24" s="74"/>
      <c r="C24" s="75"/>
      <c r="D24" s="62" t="s">
        <v>86</v>
      </c>
      <c r="E24" s="63" t="s">
        <v>87</v>
      </c>
      <c r="F24" s="63">
        <v>1.998</v>
      </c>
      <c r="G24" s="63" t="s">
        <v>88</v>
      </c>
      <c r="H24" s="63" t="s">
        <v>103</v>
      </c>
      <c r="I24" s="63" t="s">
        <v>100</v>
      </c>
      <c r="J24" s="63" t="s">
        <v>104</v>
      </c>
      <c r="K24" s="64" t="s">
        <v>91</v>
      </c>
      <c r="L24" s="76">
        <v>10.5</v>
      </c>
      <c r="M24" s="77">
        <f t="shared" si="0"/>
        <v>221.11047619047616</v>
      </c>
      <c r="N24" s="67">
        <v>9.1</v>
      </c>
      <c r="O24" s="68">
        <v>11.1</v>
      </c>
      <c r="P24" s="63" t="s">
        <v>92</v>
      </c>
      <c r="Q24" s="63" t="s">
        <v>93</v>
      </c>
      <c r="R24" s="63" t="s">
        <v>66</v>
      </c>
      <c r="S24" s="63"/>
      <c r="T24" s="87"/>
      <c r="U24" s="70">
        <f t="shared" si="1"/>
        <v>115</v>
      </c>
      <c r="V24" s="63">
        <f t="shared" si="2"/>
        <v>94</v>
      </c>
      <c r="W24" s="71"/>
      <c r="X24" s="72" t="s">
        <v>105</v>
      </c>
      <c r="Y24" s="58">
        <f t="shared" si="3"/>
        <v>94</v>
      </c>
    </row>
    <row r="25" spans="1:25" ht="31.5" x14ac:dyDescent="0.2">
      <c r="A25" s="85"/>
      <c r="B25" s="74"/>
      <c r="C25" s="75"/>
      <c r="D25" s="62" t="s">
        <v>106</v>
      </c>
      <c r="E25" s="63" t="s">
        <v>87</v>
      </c>
      <c r="F25" s="63">
        <v>1.998</v>
      </c>
      <c r="G25" s="63" t="s">
        <v>88</v>
      </c>
      <c r="H25" s="63" t="s">
        <v>107</v>
      </c>
      <c r="I25" s="63" t="s">
        <v>96</v>
      </c>
      <c r="J25" s="63" t="s">
        <v>108</v>
      </c>
      <c r="K25" s="64" t="s">
        <v>91</v>
      </c>
      <c r="L25" s="76">
        <v>10.5</v>
      </c>
      <c r="M25" s="77">
        <f t="shared" si="0"/>
        <v>221.11047619047616</v>
      </c>
      <c r="N25" s="67">
        <v>9.1</v>
      </c>
      <c r="O25" s="68">
        <v>11.1</v>
      </c>
      <c r="P25" s="63" t="s">
        <v>92</v>
      </c>
      <c r="Q25" s="63" t="s">
        <v>93</v>
      </c>
      <c r="R25" s="63" t="s">
        <v>66</v>
      </c>
      <c r="S25" s="63"/>
      <c r="T25" s="87"/>
      <c r="U25" s="70">
        <f t="shared" si="1"/>
        <v>115</v>
      </c>
      <c r="V25" s="63">
        <f t="shared" si="2"/>
        <v>94</v>
      </c>
      <c r="W25" s="71"/>
      <c r="X25" s="72" t="s">
        <v>109</v>
      </c>
      <c r="Y25" s="58">
        <f t="shared" si="3"/>
        <v>94</v>
      </c>
    </row>
    <row r="26" spans="1:25" ht="31.5" x14ac:dyDescent="0.2">
      <c r="A26" s="85"/>
      <c r="B26" s="74"/>
      <c r="C26" s="75"/>
      <c r="D26" s="62" t="s">
        <v>106</v>
      </c>
      <c r="E26" s="63" t="s">
        <v>87</v>
      </c>
      <c r="F26" s="63">
        <v>1.998</v>
      </c>
      <c r="G26" s="63" t="s">
        <v>88</v>
      </c>
      <c r="H26" s="63" t="s">
        <v>110</v>
      </c>
      <c r="I26" s="63" t="s">
        <v>100</v>
      </c>
      <c r="J26" s="63" t="s">
        <v>111</v>
      </c>
      <c r="K26" s="64" t="s">
        <v>91</v>
      </c>
      <c r="L26" s="76">
        <v>10.199999999999999</v>
      </c>
      <c r="M26" s="77">
        <f t="shared" si="0"/>
        <v>227.61372549019609</v>
      </c>
      <c r="N26" s="67">
        <v>8.8000000000000007</v>
      </c>
      <c r="O26" s="68">
        <v>10.6</v>
      </c>
      <c r="P26" s="63" t="s">
        <v>92</v>
      </c>
      <c r="Q26" s="63" t="s">
        <v>93</v>
      </c>
      <c r="R26" s="63" t="s">
        <v>66</v>
      </c>
      <c r="S26" s="63"/>
      <c r="T26" s="87"/>
      <c r="U26" s="70">
        <f t="shared" si="1"/>
        <v>115</v>
      </c>
      <c r="V26" s="63">
        <f t="shared" si="2"/>
        <v>96</v>
      </c>
      <c r="W26" s="71"/>
      <c r="X26" s="72" t="s">
        <v>112</v>
      </c>
      <c r="Y26" s="58">
        <f t="shared" si="3"/>
        <v>96</v>
      </c>
    </row>
    <row r="27" spans="1:25" ht="31.5" x14ac:dyDescent="0.2">
      <c r="A27" s="85"/>
      <c r="B27" s="74"/>
      <c r="C27" s="75"/>
      <c r="D27" s="62" t="s">
        <v>113</v>
      </c>
      <c r="E27" s="63" t="s">
        <v>114</v>
      </c>
      <c r="F27" s="63">
        <v>2.6930000000000001</v>
      </c>
      <c r="G27" s="63" t="s">
        <v>88</v>
      </c>
      <c r="H27" s="63" t="s">
        <v>115</v>
      </c>
      <c r="I27" s="63" t="s">
        <v>100</v>
      </c>
      <c r="J27" s="63" t="s">
        <v>116</v>
      </c>
      <c r="K27" s="64" t="s">
        <v>91</v>
      </c>
      <c r="L27" s="76">
        <v>9.8000000000000007</v>
      </c>
      <c r="M27" s="77">
        <f t="shared" si="0"/>
        <v>236.90408163265303</v>
      </c>
      <c r="N27" s="67">
        <v>8.8000000000000007</v>
      </c>
      <c r="O27" s="68">
        <v>10.6</v>
      </c>
      <c r="P27" s="63" t="s">
        <v>92</v>
      </c>
      <c r="Q27" s="63" t="s">
        <v>93</v>
      </c>
      <c r="R27" s="63" t="s">
        <v>66</v>
      </c>
      <c r="S27" s="63"/>
      <c r="T27" s="87"/>
      <c r="U27" s="70">
        <f t="shared" si="1"/>
        <v>111</v>
      </c>
      <c r="V27" s="63">
        <f t="shared" si="2"/>
        <v>92</v>
      </c>
      <c r="W27" s="71"/>
      <c r="X27" s="72" t="s">
        <v>117</v>
      </c>
      <c r="Y27" s="58">
        <f t="shared" si="3"/>
        <v>92</v>
      </c>
    </row>
    <row r="28" spans="1:25" ht="31.5" x14ac:dyDescent="0.2">
      <c r="A28" s="85"/>
      <c r="B28" s="74"/>
      <c r="C28" s="75"/>
      <c r="D28" s="62" t="s">
        <v>113</v>
      </c>
      <c r="E28" s="63" t="s">
        <v>114</v>
      </c>
      <c r="F28" s="63">
        <v>2.6930000000000001</v>
      </c>
      <c r="G28" s="63" t="s">
        <v>88</v>
      </c>
      <c r="H28" s="63">
        <v>1880</v>
      </c>
      <c r="I28" s="63" t="s">
        <v>100</v>
      </c>
      <c r="J28" s="63" t="s">
        <v>118</v>
      </c>
      <c r="K28" s="64" t="s">
        <v>91</v>
      </c>
      <c r="L28" s="76">
        <v>9.6</v>
      </c>
      <c r="M28" s="77">
        <f t="shared" si="0"/>
        <v>241.83958333333334</v>
      </c>
      <c r="N28" s="67">
        <v>8.5</v>
      </c>
      <c r="O28" s="68">
        <v>10.199999999999999</v>
      </c>
      <c r="P28" s="63" t="s">
        <v>92</v>
      </c>
      <c r="Q28" s="63" t="s">
        <v>93</v>
      </c>
      <c r="R28" s="63" t="s">
        <v>66</v>
      </c>
      <c r="S28" s="63"/>
      <c r="T28" s="87"/>
      <c r="U28" s="70">
        <f t="shared" si="1"/>
        <v>112</v>
      </c>
      <c r="V28" s="63">
        <f t="shared" si="2"/>
        <v>94</v>
      </c>
      <c r="W28" s="71"/>
      <c r="X28" s="72" t="s">
        <v>119</v>
      </c>
      <c r="Y28" s="58">
        <f t="shared" si="3"/>
        <v>94</v>
      </c>
    </row>
    <row r="29" spans="1:25" ht="31.5" x14ac:dyDescent="0.2">
      <c r="A29" s="85"/>
      <c r="B29" s="74"/>
      <c r="C29" s="75"/>
      <c r="D29" s="62" t="s">
        <v>120</v>
      </c>
      <c r="E29" s="63" t="s">
        <v>114</v>
      </c>
      <c r="F29" s="63">
        <v>2.6930000000000001</v>
      </c>
      <c r="G29" s="63" t="s">
        <v>88</v>
      </c>
      <c r="H29" s="63" t="s">
        <v>121</v>
      </c>
      <c r="I29" s="63" t="s">
        <v>100</v>
      </c>
      <c r="J29" s="63" t="s">
        <v>122</v>
      </c>
      <c r="K29" s="64" t="s">
        <v>91</v>
      </c>
      <c r="L29" s="76">
        <v>9.6</v>
      </c>
      <c r="M29" s="77">
        <f t="shared" si="0"/>
        <v>241.83958333333334</v>
      </c>
      <c r="N29" s="67">
        <v>8.5</v>
      </c>
      <c r="O29" s="68">
        <v>10.199999999999999</v>
      </c>
      <c r="P29" s="63" t="s">
        <v>92</v>
      </c>
      <c r="Q29" s="63" t="s">
        <v>93</v>
      </c>
      <c r="R29" s="63" t="s">
        <v>66</v>
      </c>
      <c r="S29" s="63"/>
      <c r="T29" s="87"/>
      <c r="U29" s="70">
        <f t="shared" si="1"/>
        <v>112</v>
      </c>
      <c r="V29" s="63">
        <f t="shared" si="2"/>
        <v>94</v>
      </c>
      <c r="W29" s="71"/>
      <c r="X29" s="72" t="s">
        <v>123</v>
      </c>
      <c r="Y29" s="58">
        <f t="shared" si="3"/>
        <v>94</v>
      </c>
    </row>
    <row r="30" spans="1:25" ht="31.5" x14ac:dyDescent="0.2">
      <c r="A30" s="85"/>
      <c r="B30" s="74"/>
      <c r="C30" s="75"/>
      <c r="D30" s="62" t="s">
        <v>124</v>
      </c>
      <c r="E30" s="63" t="s">
        <v>114</v>
      </c>
      <c r="F30" s="63">
        <v>2.6930000000000001</v>
      </c>
      <c r="G30" s="63" t="s">
        <v>88</v>
      </c>
      <c r="H30" s="63" t="s">
        <v>125</v>
      </c>
      <c r="I30" s="63" t="s">
        <v>100</v>
      </c>
      <c r="J30" s="63" t="s">
        <v>126</v>
      </c>
      <c r="K30" s="64" t="s">
        <v>91</v>
      </c>
      <c r="L30" s="76">
        <v>9.1</v>
      </c>
      <c r="M30" s="77">
        <f t="shared" si="0"/>
        <v>255.12747252747252</v>
      </c>
      <c r="N30" s="67">
        <v>8.5</v>
      </c>
      <c r="O30" s="68">
        <v>10.199999999999999</v>
      </c>
      <c r="P30" s="63" t="s">
        <v>92</v>
      </c>
      <c r="Q30" s="63" t="s">
        <v>93</v>
      </c>
      <c r="R30" s="63" t="s">
        <v>56</v>
      </c>
      <c r="S30" s="63"/>
      <c r="T30" s="87"/>
      <c r="U30" s="70">
        <f t="shared" si="1"/>
        <v>107</v>
      </c>
      <c r="V30" s="63" t="str">
        <f t="shared" si="2"/>
        <v/>
      </c>
      <c r="W30" s="71"/>
      <c r="X30" s="72" t="s">
        <v>57</v>
      </c>
      <c r="Y30" s="58">
        <f t="shared" si="3"/>
        <v>89</v>
      </c>
    </row>
    <row r="31" spans="1:25" ht="31.5" x14ac:dyDescent="0.2">
      <c r="A31" s="85"/>
      <c r="B31" s="74"/>
      <c r="C31" s="75"/>
      <c r="D31" s="59" t="s">
        <v>127</v>
      </c>
      <c r="E31" s="88" t="s">
        <v>114</v>
      </c>
      <c r="F31" s="88">
        <v>2.6930000000000001</v>
      </c>
      <c r="G31" s="88" t="s">
        <v>88</v>
      </c>
      <c r="H31" s="88" t="s">
        <v>128</v>
      </c>
      <c r="I31" s="88" t="s">
        <v>100</v>
      </c>
      <c r="J31" s="88" t="s">
        <v>129</v>
      </c>
      <c r="K31" s="89" t="s">
        <v>91</v>
      </c>
      <c r="L31" s="81">
        <v>9</v>
      </c>
      <c r="M31" s="82">
        <f t="shared" si="0"/>
        <v>257.96222222222218</v>
      </c>
      <c r="N31" s="90">
        <v>8.5</v>
      </c>
      <c r="O31" s="91">
        <v>10.199999999999999</v>
      </c>
      <c r="P31" s="88" t="s">
        <v>92</v>
      </c>
      <c r="Q31" s="88" t="s">
        <v>93</v>
      </c>
      <c r="R31" s="88" t="s">
        <v>56</v>
      </c>
      <c r="S31" s="88"/>
      <c r="T31" s="92"/>
      <c r="U31" s="93">
        <f t="shared" si="1"/>
        <v>105</v>
      </c>
      <c r="V31" s="88" t="str">
        <f t="shared" si="2"/>
        <v/>
      </c>
      <c r="W31" s="71"/>
      <c r="X31" s="94" t="s">
        <v>123</v>
      </c>
      <c r="Y31" s="95">
        <f t="shared" si="3"/>
        <v>88</v>
      </c>
    </row>
    <row r="32" spans="1:25" ht="31.5" x14ac:dyDescent="0.2">
      <c r="A32" s="96"/>
      <c r="B32" s="97" t="s">
        <v>58</v>
      </c>
      <c r="C32" s="98" t="s">
        <v>130</v>
      </c>
      <c r="D32" s="99" t="s">
        <v>131</v>
      </c>
      <c r="E32" s="100" t="s">
        <v>87</v>
      </c>
      <c r="F32" s="100">
        <v>1.998</v>
      </c>
      <c r="G32" s="100" t="s">
        <v>62</v>
      </c>
      <c r="H32" s="100" t="s">
        <v>132</v>
      </c>
      <c r="I32" s="100">
        <v>1250</v>
      </c>
      <c r="J32" s="100" t="s">
        <v>133</v>
      </c>
      <c r="K32" s="101" t="s">
        <v>134</v>
      </c>
      <c r="L32" s="102" t="s">
        <v>135</v>
      </c>
      <c r="M32" s="103">
        <v>234.51111111111112</v>
      </c>
      <c r="N32" s="104">
        <v>9.6999999999999993</v>
      </c>
      <c r="O32" s="105">
        <v>12.1</v>
      </c>
      <c r="P32" s="100" t="s">
        <v>136</v>
      </c>
      <c r="Q32" s="100" t="s">
        <v>137</v>
      </c>
      <c r="R32" s="100" t="s">
        <v>66</v>
      </c>
      <c r="S32" s="100"/>
      <c r="T32" s="101"/>
      <c r="U32" s="106">
        <v>102</v>
      </c>
      <c r="V32" s="100" t="s">
        <v>138</v>
      </c>
      <c r="W32" s="107"/>
      <c r="X32" s="108" t="s">
        <v>139</v>
      </c>
      <c r="Y32" s="58">
        <v>81</v>
      </c>
    </row>
    <row r="33" spans="1:25" ht="63" x14ac:dyDescent="0.2">
      <c r="A33" s="96"/>
      <c r="B33" s="97"/>
      <c r="C33" s="98"/>
      <c r="D33" s="99" t="s">
        <v>131</v>
      </c>
      <c r="E33" s="100" t="s">
        <v>87</v>
      </c>
      <c r="F33" s="100">
        <v>1.998</v>
      </c>
      <c r="G33" s="100" t="s">
        <v>62</v>
      </c>
      <c r="H33" s="100" t="s">
        <v>140</v>
      </c>
      <c r="I33" s="100" t="s">
        <v>141</v>
      </c>
      <c r="J33" s="100" t="s">
        <v>142</v>
      </c>
      <c r="K33" s="101" t="s">
        <v>134</v>
      </c>
      <c r="L33" s="102" t="s">
        <v>143</v>
      </c>
      <c r="M33" s="103">
        <v>236.90408163265303</v>
      </c>
      <c r="N33" s="104">
        <v>9.3000000000000007</v>
      </c>
      <c r="O33" s="105">
        <v>11.5</v>
      </c>
      <c r="P33" s="100" t="s">
        <v>136</v>
      </c>
      <c r="Q33" s="100" t="s">
        <v>137</v>
      </c>
      <c r="R33" s="100" t="s">
        <v>66</v>
      </c>
      <c r="S33" s="100"/>
      <c r="T33" s="101"/>
      <c r="U33" s="106">
        <v>105</v>
      </c>
      <c r="V33" s="100" t="s">
        <v>138</v>
      </c>
      <c r="W33" s="107"/>
      <c r="X33" s="108" t="s">
        <v>144</v>
      </c>
      <c r="Y33" s="58">
        <v>85</v>
      </c>
    </row>
    <row r="34" spans="1:25" ht="21" x14ac:dyDescent="0.2">
      <c r="A34" s="96"/>
      <c r="B34" s="97"/>
      <c r="C34" s="98"/>
      <c r="D34" s="99" t="s">
        <v>131</v>
      </c>
      <c r="E34" s="100" t="s">
        <v>87</v>
      </c>
      <c r="F34" s="100">
        <v>1.998</v>
      </c>
      <c r="G34" s="100" t="s">
        <v>62</v>
      </c>
      <c r="H34" s="100" t="s">
        <v>110</v>
      </c>
      <c r="I34" s="100">
        <v>1000</v>
      </c>
      <c r="J34" s="100" t="s">
        <v>145</v>
      </c>
      <c r="K34" s="101" t="s">
        <v>134</v>
      </c>
      <c r="L34" s="102" t="s">
        <v>146</v>
      </c>
      <c r="M34" s="103">
        <v>239.34639175257735</v>
      </c>
      <c r="N34" s="104">
        <v>8.9</v>
      </c>
      <c r="O34" s="105">
        <v>11</v>
      </c>
      <c r="P34" s="100" t="s">
        <v>136</v>
      </c>
      <c r="Q34" s="100" t="s">
        <v>137</v>
      </c>
      <c r="R34" s="100" t="s">
        <v>66</v>
      </c>
      <c r="S34" s="100"/>
      <c r="T34" s="101"/>
      <c r="U34" s="106">
        <v>108</v>
      </c>
      <c r="V34" s="100" t="s">
        <v>138</v>
      </c>
      <c r="W34" s="107"/>
      <c r="X34" s="108" t="s">
        <v>147</v>
      </c>
      <c r="Y34" s="58">
        <v>88</v>
      </c>
    </row>
    <row r="35" spans="1:25" ht="12" x14ac:dyDescent="0.2">
      <c r="A35" s="96"/>
      <c r="B35" s="97"/>
      <c r="C35" s="98"/>
      <c r="D35" s="99" t="s">
        <v>131</v>
      </c>
      <c r="E35" s="100" t="s">
        <v>87</v>
      </c>
      <c r="F35" s="100">
        <v>1.998</v>
      </c>
      <c r="G35" s="100" t="s">
        <v>148</v>
      </c>
      <c r="H35" s="100">
        <v>1650</v>
      </c>
      <c r="I35" s="100">
        <v>1250</v>
      </c>
      <c r="J35" s="100">
        <v>3065</v>
      </c>
      <c r="K35" s="101" t="s">
        <v>134</v>
      </c>
      <c r="L35" s="102" t="s">
        <v>149</v>
      </c>
      <c r="M35" s="103">
        <v>246.9851063829787</v>
      </c>
      <c r="N35" s="104">
        <v>8.6</v>
      </c>
      <c r="O35" s="105">
        <v>11.7</v>
      </c>
      <c r="P35" s="100" t="s">
        <v>136</v>
      </c>
      <c r="Q35" s="100" t="s">
        <v>137</v>
      </c>
      <c r="R35" s="100" t="s">
        <v>66</v>
      </c>
      <c r="S35" s="100"/>
      <c r="T35" s="101"/>
      <c r="U35" s="106">
        <v>109</v>
      </c>
      <c r="V35" s="100" t="s">
        <v>138</v>
      </c>
      <c r="W35" s="107"/>
      <c r="X35" s="108" t="s">
        <v>150</v>
      </c>
      <c r="Y35" s="58">
        <v>80</v>
      </c>
    </row>
    <row r="36" spans="1:25" ht="42" x14ac:dyDescent="0.2">
      <c r="A36" s="96"/>
      <c r="B36" s="97"/>
      <c r="C36" s="98"/>
      <c r="D36" s="99" t="s">
        <v>131</v>
      </c>
      <c r="E36" s="100" t="s">
        <v>87</v>
      </c>
      <c r="F36" s="100">
        <v>1.998</v>
      </c>
      <c r="G36" s="100" t="s">
        <v>148</v>
      </c>
      <c r="H36" s="100" t="s">
        <v>140</v>
      </c>
      <c r="I36" s="100" t="s">
        <v>141</v>
      </c>
      <c r="J36" s="100" t="s">
        <v>151</v>
      </c>
      <c r="K36" s="101" t="s">
        <v>134</v>
      </c>
      <c r="L36" s="102">
        <v>9.4</v>
      </c>
      <c r="M36" s="103">
        <v>246.9851063829787</v>
      </c>
      <c r="N36" s="104">
        <v>7.9</v>
      </c>
      <c r="O36" s="105">
        <v>11.1</v>
      </c>
      <c r="P36" s="100" t="s">
        <v>136</v>
      </c>
      <c r="Q36" s="100" t="s">
        <v>137</v>
      </c>
      <c r="R36" s="100" t="s">
        <v>66</v>
      </c>
      <c r="S36" s="100"/>
      <c r="T36" s="101"/>
      <c r="U36" s="106">
        <v>118</v>
      </c>
      <c r="V36" s="100" t="s">
        <v>138</v>
      </c>
      <c r="W36" s="107"/>
      <c r="X36" s="108" t="s">
        <v>152</v>
      </c>
      <c r="Y36" s="58">
        <v>84</v>
      </c>
    </row>
    <row r="37" spans="1:25" ht="32.25" thickBot="1" x14ac:dyDescent="0.25">
      <c r="A37" s="109"/>
      <c r="B37" s="110"/>
      <c r="C37" s="111"/>
      <c r="D37" s="99" t="s">
        <v>131</v>
      </c>
      <c r="E37" s="100" t="s">
        <v>87</v>
      </c>
      <c r="F37" s="100">
        <v>1.998</v>
      </c>
      <c r="G37" s="100" t="s">
        <v>148</v>
      </c>
      <c r="H37" s="100" t="s">
        <v>99</v>
      </c>
      <c r="I37" s="100">
        <v>1000</v>
      </c>
      <c r="J37" s="100" t="s">
        <v>153</v>
      </c>
      <c r="K37" s="101" t="s">
        <v>134</v>
      </c>
      <c r="L37" s="112">
        <v>9.3000000000000007</v>
      </c>
      <c r="M37" s="113">
        <v>249.64086021505372</v>
      </c>
      <c r="N37" s="104">
        <v>7.9</v>
      </c>
      <c r="O37" s="105">
        <v>10.6</v>
      </c>
      <c r="P37" s="100" t="s">
        <v>136</v>
      </c>
      <c r="Q37" s="100" t="s">
        <v>137</v>
      </c>
      <c r="R37" s="100" t="s">
        <v>66</v>
      </c>
      <c r="S37" s="100"/>
      <c r="T37" s="101"/>
      <c r="U37" s="106">
        <v>117</v>
      </c>
      <c r="V37" s="100" t="s">
        <v>138</v>
      </c>
      <c r="W37" s="107"/>
      <c r="X37" s="108" t="s">
        <v>154</v>
      </c>
      <c r="Y37" s="58">
        <v>87</v>
      </c>
    </row>
    <row r="38" spans="1:25" ht="12" x14ac:dyDescent="0.2">
      <c r="A38" s="114"/>
      <c r="B38" s="114"/>
      <c r="C38" s="114"/>
      <c r="D38" s="114"/>
      <c r="E38" s="115"/>
      <c r="F38" s="115"/>
      <c r="G38" s="115"/>
      <c r="H38" s="115"/>
      <c r="I38" s="115"/>
      <c r="J38" s="115"/>
      <c r="K38" s="115"/>
      <c r="L38" s="116"/>
      <c r="M38" s="117"/>
      <c r="N38" s="116"/>
      <c r="O38" s="116"/>
      <c r="P38" s="115"/>
      <c r="Q38" s="115"/>
      <c r="R38" s="115"/>
      <c r="S38" s="115"/>
      <c r="T38" s="115"/>
      <c r="U38" s="115"/>
      <c r="V38" s="115"/>
      <c r="W38" s="107"/>
      <c r="X38" s="118"/>
      <c r="Y38" s="73"/>
    </row>
    <row r="39" spans="1:25" ht="24" customHeight="1" x14ac:dyDescent="0.2">
      <c r="A39" s="119"/>
      <c r="B39" s="119"/>
      <c r="C39" s="119" t="s">
        <v>155</v>
      </c>
      <c r="D39" s="120"/>
      <c r="E39" s="121"/>
      <c r="F39" s="122"/>
      <c r="G39" s="123"/>
      <c r="H39" s="121"/>
      <c r="I39" s="121"/>
      <c r="J39" s="121"/>
      <c r="K39" s="123"/>
      <c r="L39" s="124"/>
      <c r="M39" s="125"/>
      <c r="N39" s="126"/>
      <c r="O39" s="124"/>
      <c r="P39" s="121"/>
      <c r="Q39" s="123"/>
      <c r="R39" s="121"/>
      <c r="S39" s="121"/>
      <c r="T39" s="127"/>
      <c r="U39" s="128"/>
      <c r="V39" s="128"/>
      <c r="W39" s="129"/>
      <c r="X39" s="129"/>
      <c r="Y39" s="73"/>
    </row>
    <row r="41" spans="1:25" x14ac:dyDescent="0.2">
      <c r="B41" s="2" t="s">
        <v>156</v>
      </c>
    </row>
    <row r="42" spans="1:25" x14ac:dyDescent="0.2">
      <c r="B42" s="2" t="s">
        <v>157</v>
      </c>
    </row>
    <row r="43" spans="1:25" x14ac:dyDescent="0.2">
      <c r="B43" s="2" t="s">
        <v>158</v>
      </c>
    </row>
    <row r="44" spans="1:25" x14ac:dyDescent="0.2">
      <c r="B44" s="2" t="s">
        <v>159</v>
      </c>
    </row>
    <row r="45" spans="1:25" x14ac:dyDescent="0.2">
      <c r="B45" s="2" t="s">
        <v>160</v>
      </c>
    </row>
    <row r="46" spans="1:25" x14ac:dyDescent="0.2">
      <c r="B46" s="2" t="s">
        <v>161</v>
      </c>
    </row>
    <row r="47" spans="1:25" x14ac:dyDescent="0.2">
      <c r="B47" s="2" t="s">
        <v>162</v>
      </c>
    </row>
    <row r="48" spans="1:25" x14ac:dyDescent="0.2">
      <c r="B48" s="2" t="s">
        <v>163</v>
      </c>
    </row>
    <row r="49" spans="1:24" ht="24" customHeight="1" x14ac:dyDescent="0.2">
      <c r="A49" s="130"/>
      <c r="B49" s="131"/>
      <c r="C49" s="132"/>
      <c r="D49" s="132"/>
      <c r="E49" s="133"/>
      <c r="F49" s="134"/>
      <c r="G49" s="135"/>
      <c r="H49" s="136"/>
      <c r="I49" s="137"/>
      <c r="J49" s="138"/>
      <c r="K49" s="139"/>
      <c r="L49" s="140"/>
      <c r="M49" s="141"/>
      <c r="N49" s="137"/>
      <c r="O49" s="142"/>
      <c r="P49" s="137"/>
      <c r="Q49" s="137"/>
      <c r="R49" s="137"/>
      <c r="S49" s="143"/>
      <c r="T49" s="143"/>
      <c r="V49" s="144"/>
      <c r="W49" s="145"/>
      <c r="X49" s="145"/>
    </row>
  </sheetData>
  <mergeCells count="26">
    <mergeCell ref="T6:T8"/>
    <mergeCell ref="T4:T5"/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I4:I8"/>
    <mergeCell ref="J4:J8"/>
    <mergeCell ref="K4:K8"/>
    <mergeCell ref="L4:O4"/>
    <mergeCell ref="P4:P8"/>
    <mergeCell ref="Q4:S5"/>
    <mergeCell ref="A4:A8"/>
    <mergeCell ref="B4:C8"/>
    <mergeCell ref="D4:D5"/>
    <mergeCell ref="E4:F5"/>
    <mergeCell ref="G4:G8"/>
    <mergeCell ref="H4:H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3" fitToHeight="0" orientation="landscape" r:id="rId1"/>
  <headerFooter alignWithMargins="0">
    <oddHeader>&amp;R様式2-3</oddHeader>
  </headerFooter>
  <rowBreaks count="1" manualBreakCount="1">
    <brk id="3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2-３（普通・小型)</vt:lpstr>
      <vt:lpstr>'2-３（普通・小型)'!Print_Area</vt:lpstr>
      <vt:lpstr>'2-３（普通・小型)'!Print_Titles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2023-06-26T09:15:17Z</dcterms:created>
  <dcterms:modified xsi:type="dcterms:W3CDTF">2023-06-26T09:16:03Z</dcterms:modified>
</cp:coreProperties>
</file>