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'2-4'!$A$8:$U$22</definedName>
    <definedName name="Module1.社内配布用印刷">[1]!Module1.社内配布用印刷</definedName>
    <definedName name="Module1.提出用印刷">[1]!Module1.提出用印刷</definedName>
    <definedName name="_xlnm.Print_Area" localSheetId="0">'2-4'!$A$1:$V$25</definedName>
    <definedName name="_xlnm.Print_Titles" localSheetId="0">'2-4'!$4:$8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1" l="1"/>
  <c r="V22" i="1"/>
  <c r="U22" i="1"/>
  <c r="M22" i="1"/>
  <c r="Y21" i="1"/>
  <c r="V21" i="1"/>
  <c r="U21" i="1"/>
  <c r="M21" i="1"/>
  <c r="Y20" i="1"/>
  <c r="V20" i="1"/>
  <c r="U20" i="1"/>
  <c r="M20" i="1"/>
  <c r="Y19" i="1"/>
  <c r="V19" i="1"/>
  <c r="U19" i="1"/>
  <c r="M19" i="1"/>
  <c r="Y18" i="1"/>
  <c r="V18" i="1"/>
  <c r="U18" i="1"/>
  <c r="M18" i="1"/>
  <c r="Y17" i="1"/>
  <c r="V17" i="1"/>
  <c r="U17" i="1"/>
  <c r="M17" i="1"/>
  <c r="Y16" i="1"/>
  <c r="V16" i="1"/>
  <c r="U16" i="1"/>
  <c r="M16" i="1"/>
  <c r="Y15" i="1"/>
  <c r="V15" i="1"/>
  <c r="U15" i="1"/>
  <c r="M15" i="1"/>
  <c r="Y14" i="1"/>
  <c r="V14" i="1"/>
  <c r="U14" i="1"/>
  <c r="M14" i="1"/>
  <c r="Y13" i="1"/>
  <c r="V13" i="1"/>
  <c r="U13" i="1"/>
  <c r="M13" i="1"/>
  <c r="Y12" i="1"/>
  <c r="V12" i="1"/>
  <c r="U12" i="1"/>
  <c r="M12" i="1"/>
  <c r="Y11" i="1"/>
  <c r="V11" i="1"/>
  <c r="U11" i="1"/>
  <c r="M11" i="1"/>
  <c r="Y10" i="1"/>
  <c r="V10" i="1"/>
  <c r="U10" i="1"/>
  <c r="M10" i="1"/>
  <c r="Y9" i="1"/>
  <c r="V9" i="1" s="1"/>
  <c r="U9" i="1"/>
  <c r="M9" i="1"/>
</calcChain>
</file>

<file path=xl/sharedStrings.xml><?xml version="1.0" encoding="utf-8"?>
<sst xmlns="http://schemas.openxmlformats.org/spreadsheetml/2006/main" count="197" uniqueCount="101">
  <si>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</si>
  <si>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トヨタ自動車株式会社</t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</si>
  <si>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</si>
  <si>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</si>
  <si>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</si>
  <si>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</si>
  <si>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</si>
  <si>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</si>
  <si>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</si>
  <si>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</si>
  <si>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</si>
  <si>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</si>
  <si>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</si>
  <si>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</si>
  <si>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</si>
  <si>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</si>
  <si>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</si>
  <si>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</si>
  <si>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</si>
  <si>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</si>
  <si>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9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</si>
  <si>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</si>
  <si>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</si>
  <si>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</si>
  <si>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</si>
  <si>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</si>
  <si>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</si>
  <si>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</si>
  <si>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類別区分番号</t>
    <rPh sb="0" eb="2">
      <t>ルイベツ</t>
    </rPh>
    <rPh sb="2" eb="4">
      <t>クブン</t>
    </rPh>
    <rPh sb="4" eb="6">
      <t>バンゴウ</t>
    </rPh>
    <phoneticPr fontId="9"/>
  </si>
  <si>
    <t>R4</t>
    <phoneticPr fontId="9"/>
  </si>
  <si>
    <t>トヨタ</t>
  </si>
  <si>
    <t>ハイエース</t>
  </si>
  <si>
    <t>3DF-GDH201V</t>
  </si>
  <si>
    <t>1GD</t>
  </si>
  <si>
    <t>6AT
(E･LTC)</t>
    <phoneticPr fontId="3"/>
  </si>
  <si>
    <t>1800～1870</t>
  </si>
  <si>
    <t>850～1200</t>
  </si>
  <si>
    <t>3145～3235</t>
  </si>
  <si>
    <t>構造Ｂ１</t>
  </si>
  <si>
    <t>Ｄ
FI
TC
IC
P</t>
    <phoneticPr fontId="3"/>
  </si>
  <si>
    <t>EGR
DF
CCO
SCR</t>
    <phoneticPr fontId="3"/>
  </si>
  <si>
    <t>R</t>
  </si>
  <si>
    <t>0050～0062,0065～0071,0073～0075,0087～0089</t>
  </si>
  <si>
    <t>1880～1980</t>
  </si>
  <si>
    <t>3040～3255</t>
  </si>
  <si>
    <t>0063,0064,0072,0076～0078,0090～0098</t>
  </si>
  <si>
    <t>1920～1970</t>
  </si>
  <si>
    <t>850～1000</t>
  </si>
  <si>
    <t>3085～3150</t>
  </si>
  <si>
    <t>0079～0086</t>
  </si>
  <si>
    <t>3DF-GDH201K</t>
  </si>
  <si>
    <t>1000～1150</t>
  </si>
  <si>
    <t>3185～3200</t>
  </si>
  <si>
    <t>0025</t>
  </si>
  <si>
    <t>1880～1990</t>
  </si>
  <si>
    <t>850～1150</t>
  </si>
  <si>
    <t>3115～3270</t>
  </si>
  <si>
    <t>0026～0039,0041～0048</t>
  </si>
  <si>
    <t>3165～3180</t>
  </si>
  <si>
    <t>0040</t>
  </si>
  <si>
    <t>3DF-GDH206V</t>
  </si>
  <si>
    <t>1910～1990</t>
  </si>
  <si>
    <t>700～1000</t>
  </si>
  <si>
    <t>3075～3175</t>
  </si>
  <si>
    <t>A</t>
    <phoneticPr fontId="3"/>
  </si>
  <si>
    <t>0042～0054,0057～0069,0071～0074</t>
  </si>
  <si>
    <t>2000～2090</t>
  </si>
  <si>
    <t>3165～3215</t>
  </si>
  <si>
    <t>0055,0056,0070,0075～0081</t>
  </si>
  <si>
    <t>3220～3235</t>
  </si>
  <si>
    <t>0082</t>
  </si>
  <si>
    <t>3DF-GDH211K</t>
  </si>
  <si>
    <t>2040～2090</t>
  </si>
  <si>
    <t>3150～3215</t>
  </si>
  <si>
    <t>0005～0008</t>
  </si>
  <si>
    <t>3DF-GDH221K</t>
  </si>
  <si>
    <t>2020～2070</t>
  </si>
  <si>
    <t>3130～3195</t>
  </si>
  <si>
    <t>0009～0016</t>
  </si>
  <si>
    <t>3DF-GDH206K</t>
  </si>
  <si>
    <t>1970～1990</t>
  </si>
  <si>
    <t>3135～3170</t>
  </si>
  <si>
    <t>0017～0020,0025</t>
  </si>
  <si>
    <t>2000～2040</t>
  </si>
  <si>
    <t>3165～3220</t>
  </si>
  <si>
    <t>0021～0024,0026～0032</t>
  </si>
  <si>
    <t>3DF-GDH226K</t>
  </si>
  <si>
    <t>2130～2180</t>
  </si>
  <si>
    <t>800～1000</t>
  </si>
  <si>
    <t>3205～3290</t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</si>
  <si>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9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</si>
  <si>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9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</si>
  <si>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</si>
  <si>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</si>
  <si>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</si>
  <si>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</si>
  <si>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</si>
  <si>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</si>
  <si>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</si>
  <si>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</si>
  <si>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ＭＳ Ｐゴシック"/>
        <family val="3"/>
        <charset val="128"/>
      </rPr>
      <t>６．欄外に次の注記を行う。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</si>
</sst>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.0"/>
    <numFmt numFmtId="177" formatCode="0.000_ "/>
    <numFmt numFmtId="178" formatCode="0.000"/>
    <numFmt numFmtId="179" formatCode="0.0"/>
    <numFmt numFmtId="180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protection locked="0"/>
    </xf>
    <xf numFmtId="0" fontId="4" fillId="0" borderId="0" xfId="1" applyFont="1" applyAlignment="1">
      <alignment horizontal="right"/>
    </xf>
    <xf numFmtId="0" fontId="7" fillId="0" borderId="0" xfId="1" applyFont="1"/>
    <xf numFmtId="0" fontId="7" fillId="0" borderId="1" xfId="1" applyFont="1" applyBorder="1"/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31" xfId="1" applyFont="1" applyBorder="1" applyAlignment="1">
      <alignment horizontal="left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176" fontId="11" fillId="0" borderId="33" xfId="1" applyNumberFormat="1" applyFont="1" applyBorder="1" applyAlignment="1">
      <alignment horizontal="center" vertical="center" wrapText="1"/>
    </xf>
    <xf numFmtId="1" fontId="11" fillId="0" borderId="34" xfId="1" applyNumberFormat="1" applyFont="1" applyBorder="1" applyAlignment="1">
      <alignment horizontal="center" vertical="center" wrapText="1"/>
    </xf>
    <xf numFmtId="176" fontId="11" fillId="0" borderId="35" xfId="1" applyNumberFormat="1" applyFont="1" applyBorder="1" applyAlignment="1">
      <alignment horizontal="center" vertical="center" wrapText="1"/>
    </xf>
    <xf numFmtId="176" fontId="11" fillId="0" borderId="31" xfId="1" applyNumberFormat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49" fontId="10" fillId="0" borderId="31" xfId="1" applyNumberFormat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176" fontId="11" fillId="0" borderId="40" xfId="1" applyNumberFormat="1" applyFont="1" applyBorder="1" applyAlignment="1">
      <alignment horizontal="center" vertical="center" wrapText="1"/>
    </xf>
    <xf numFmtId="1" fontId="11" fillId="0" borderId="41" xfId="1" applyNumberFormat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left" vertical="center" wrapText="1"/>
    </xf>
    <xf numFmtId="0" fontId="10" fillId="0" borderId="44" xfId="1" applyFont="1" applyBorder="1" applyAlignment="1">
      <alignment horizontal="left" vertical="center" wrapText="1"/>
    </xf>
    <xf numFmtId="0" fontId="10" fillId="0" borderId="45" xfId="1" applyFont="1" applyBorder="1" applyAlignment="1">
      <alignment horizontal="left" vertical="center" wrapText="1"/>
    </xf>
    <xf numFmtId="176" fontId="11" fillId="0" borderId="46" xfId="1" applyNumberFormat="1" applyFont="1" applyBorder="1" applyAlignment="1">
      <alignment horizontal="center" vertical="center" wrapText="1"/>
    </xf>
    <xf numFmtId="1" fontId="11" fillId="0" borderId="47" xfId="1" applyNumberFormat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vertical="center"/>
      <protection locked="0"/>
    </xf>
    <xf numFmtId="0" fontId="4" fillId="2" borderId="0" xfId="1" applyFont="1" applyFill="1"/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left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177" fontId="4" fillId="0" borderId="5" xfId="1" applyNumberFormat="1" applyFont="1" applyBorder="1" applyAlignment="1" applyProtection="1">
      <alignment horizontal="center" vertical="center"/>
      <protection locked="0"/>
    </xf>
    <xf numFmtId="176" fontId="12" fillId="0" borderId="0" xfId="1" quotePrefix="1" applyNumberFormat="1" applyFont="1" applyBorder="1" applyAlignment="1" applyProtection="1">
      <alignment horizontal="center" vertical="center"/>
      <protection locked="0"/>
    </xf>
    <xf numFmtId="1" fontId="12" fillId="0" borderId="0" xfId="1" applyNumberFormat="1" applyFont="1" applyBorder="1" applyAlignment="1">
      <alignment horizontal="center" vertical="center"/>
    </xf>
    <xf numFmtId="176" fontId="12" fillId="0" borderId="5" xfId="1" applyNumberFormat="1" applyFont="1" applyBorder="1" applyAlignment="1">
      <alignment horizontal="center" vertical="center"/>
    </xf>
    <xf numFmtId="176" fontId="12" fillId="0" borderId="5" xfId="1" quotePrefix="1" applyNumberFormat="1" applyFont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5" xfId="1" applyFont="1" applyBorder="1"/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vertical="center"/>
      <protection locked="0"/>
    </xf>
    <xf numFmtId="0" fontId="6" fillId="2" borderId="0" xfId="1" applyFont="1" applyFill="1"/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177" fontId="4" fillId="0" borderId="0" xfId="1" applyNumberFormat="1" applyFont="1" applyBorder="1" applyAlignment="1" applyProtection="1">
      <alignment horizontal="center" vertical="center"/>
      <protection locked="0"/>
    </xf>
    <xf numFmtId="176" fontId="12" fillId="0" borderId="0" xfId="1" applyNumberFormat="1" applyFont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8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79" fontId="12" fillId="0" borderId="0" xfId="1" applyNumberFormat="1" applyFont="1" applyAlignment="1" applyProtection="1">
      <alignment horizontal="center" vertical="center" wrapText="1"/>
      <protection locked="0"/>
    </xf>
    <xf numFmtId="180" fontId="12" fillId="0" borderId="0" xfId="1" applyNumberFormat="1" applyFont="1" applyAlignment="1">
      <alignment horizontal="center" vertical="center" wrapText="1"/>
    </xf>
    <xf numFmtId="0" fontId="13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20;&#12479;/&#12304;JC08&#12305;&#12488;&#12520;&#12479;&#29123;&#36027;&#20844;&#34920;202307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6（普通・小型）"/>
      <sheetName val="1-6（軽自動車）"/>
      <sheetName val="1-8"/>
      <sheetName val="1-9"/>
      <sheetName val="2-３（普通・小型)"/>
      <sheetName val="2-3（軽自動車）"/>
      <sheetName val="2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38"/>
  <sheetViews>
    <sheetView tabSelected="1" view="pageBreakPreview" zoomScale="85" zoomScaleNormal="100" zoomScaleSheetLayoutView="85" workbookViewId="0">
      <selection activeCell="AC12" sqref="AC12"/>
    </sheetView>
  </sheetViews>
  <sheetFormatPr defaultRowHeight="11.25" x14ac:dyDescent="0.2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375" style="2" bestFit="1" customWidth="1"/>
    <col min="5" max="5" width="10.375" style="2" customWidth="1"/>
    <col min="6" max="6" width="7" style="2" bestFit="1" customWidth="1"/>
    <col min="7" max="7" width="11.25" style="2" bestFit="1" customWidth="1"/>
    <col min="8" max="10" width="8.875" style="2" bestFit="1" customWidth="1"/>
    <col min="11" max="11" width="9.75" style="2" bestFit="1" customWidth="1"/>
    <col min="12" max="12" width="5.625" style="2" bestFit="1" customWidth="1"/>
    <col min="13" max="13" width="12.25" style="2" bestFit="1" customWidth="1"/>
    <col min="14" max="15" width="11.25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0" width="8.125" style="2" bestFit="1" customWidth="1"/>
    <col min="21" max="22" width="8" style="2" bestFit="1" customWidth="1"/>
    <col min="23" max="23" width="9" style="2"/>
    <col min="24" max="24" width="20.75" style="2" hidden="1" customWidth="1"/>
    <col min="25" max="25" width="3.75" style="2" hidden="1" customWidth="1"/>
    <col min="26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11.75" style="2" customWidth="1"/>
    <col min="271" max="271" width="13.37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11.75" style="2" customWidth="1"/>
    <col min="527" max="527" width="13.37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11.75" style="2" customWidth="1"/>
    <col min="783" max="783" width="13.37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11.75" style="2" customWidth="1"/>
    <col min="1039" max="1039" width="13.37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11.75" style="2" customWidth="1"/>
    <col min="1295" max="1295" width="13.37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11.75" style="2" customWidth="1"/>
    <col min="1551" max="1551" width="13.37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11.75" style="2" customWidth="1"/>
    <col min="1807" max="1807" width="13.37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11.75" style="2" customWidth="1"/>
    <col min="2063" max="2063" width="13.37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11.75" style="2" customWidth="1"/>
    <col min="2319" max="2319" width="13.37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11.75" style="2" customWidth="1"/>
    <col min="2575" max="2575" width="13.37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11.75" style="2" customWidth="1"/>
    <col min="2831" max="2831" width="13.37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11.75" style="2" customWidth="1"/>
    <col min="3087" max="3087" width="13.37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11.75" style="2" customWidth="1"/>
    <col min="3343" max="3343" width="13.37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11.75" style="2" customWidth="1"/>
    <col min="3599" max="3599" width="13.37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11.75" style="2" customWidth="1"/>
    <col min="3855" max="3855" width="13.37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11.75" style="2" customWidth="1"/>
    <col min="4111" max="4111" width="13.37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11.75" style="2" customWidth="1"/>
    <col min="4367" max="4367" width="13.37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11.75" style="2" customWidth="1"/>
    <col min="4623" max="4623" width="13.37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11.75" style="2" customWidth="1"/>
    <col min="4879" max="4879" width="13.37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11.75" style="2" customWidth="1"/>
    <col min="5135" max="5135" width="13.37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11.75" style="2" customWidth="1"/>
    <col min="5391" max="5391" width="13.37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11.75" style="2" customWidth="1"/>
    <col min="5647" max="5647" width="13.37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11.75" style="2" customWidth="1"/>
    <col min="5903" max="5903" width="13.37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11.75" style="2" customWidth="1"/>
    <col min="6159" max="6159" width="13.37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11.75" style="2" customWidth="1"/>
    <col min="6415" max="6415" width="13.37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11.75" style="2" customWidth="1"/>
    <col min="6671" max="6671" width="13.37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11.75" style="2" customWidth="1"/>
    <col min="6927" max="6927" width="13.37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11.75" style="2" customWidth="1"/>
    <col min="7183" max="7183" width="13.37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11.75" style="2" customWidth="1"/>
    <col min="7439" max="7439" width="13.37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11.75" style="2" customWidth="1"/>
    <col min="7695" max="7695" width="13.37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11.75" style="2" customWidth="1"/>
    <col min="7951" max="7951" width="13.37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11.75" style="2" customWidth="1"/>
    <col min="8207" max="8207" width="13.37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11.75" style="2" customWidth="1"/>
    <col min="8463" max="8463" width="13.37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11.75" style="2" customWidth="1"/>
    <col min="8719" max="8719" width="13.37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11.75" style="2" customWidth="1"/>
    <col min="8975" max="8975" width="13.37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11.75" style="2" customWidth="1"/>
    <col min="9231" max="9231" width="13.37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11.75" style="2" customWidth="1"/>
    <col min="9487" max="9487" width="13.37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11.75" style="2" customWidth="1"/>
    <col min="9743" max="9743" width="13.37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11.75" style="2" customWidth="1"/>
    <col min="9999" max="9999" width="13.37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11.75" style="2" customWidth="1"/>
    <col min="10255" max="10255" width="13.37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11.75" style="2" customWidth="1"/>
    <col min="10511" max="10511" width="13.37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11.75" style="2" customWidth="1"/>
    <col min="10767" max="10767" width="13.37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11.75" style="2" customWidth="1"/>
    <col min="11023" max="11023" width="13.37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11.75" style="2" customWidth="1"/>
    <col min="11279" max="11279" width="13.37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11.75" style="2" customWidth="1"/>
    <col min="11535" max="11535" width="13.37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11.75" style="2" customWidth="1"/>
    <col min="11791" max="11791" width="13.37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11.75" style="2" customWidth="1"/>
    <col min="12047" max="12047" width="13.37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11.75" style="2" customWidth="1"/>
    <col min="12303" max="12303" width="13.37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11.75" style="2" customWidth="1"/>
    <col min="12559" max="12559" width="13.37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11.75" style="2" customWidth="1"/>
    <col min="12815" max="12815" width="13.37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11.75" style="2" customWidth="1"/>
    <col min="13071" max="13071" width="13.37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11.75" style="2" customWidth="1"/>
    <col min="13327" max="13327" width="13.37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11.75" style="2" customWidth="1"/>
    <col min="13583" max="13583" width="13.37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11.75" style="2" customWidth="1"/>
    <col min="13839" max="13839" width="13.37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11.75" style="2" customWidth="1"/>
    <col min="14095" max="14095" width="13.37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11.75" style="2" customWidth="1"/>
    <col min="14351" max="14351" width="13.37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11.75" style="2" customWidth="1"/>
    <col min="14607" max="14607" width="13.37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11.75" style="2" customWidth="1"/>
    <col min="14863" max="14863" width="13.37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11.75" style="2" customWidth="1"/>
    <col min="15119" max="15119" width="13.37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11.75" style="2" customWidth="1"/>
    <col min="15375" max="15375" width="13.37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11.75" style="2" customWidth="1"/>
    <col min="15631" max="15631" width="13.37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11.75" style="2" customWidth="1"/>
    <col min="15887" max="15887" width="13.37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11.75" style="2" customWidth="1"/>
    <col min="16143" max="16143" width="13.37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5" ht="21.75" customHeight="1" x14ac:dyDescent="0.25">
      <c r="A1" s="1"/>
      <c r="B1" s="1"/>
      <c r="P1" s="3"/>
    </row>
    <row r="2" spans="1:25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7" t="s">
        <v>1</v>
      </c>
    </row>
    <row r="3" spans="1:25" ht="23.25" customHeight="1" x14ac:dyDescent="0.25">
      <c r="A3" s="8" t="s">
        <v>2</v>
      </c>
      <c r="B3" s="9"/>
      <c r="C3" s="5"/>
      <c r="I3" s="5"/>
      <c r="P3" s="7"/>
      <c r="U3" s="10"/>
      <c r="V3" s="11" t="s">
        <v>3</v>
      </c>
    </row>
    <row r="4" spans="1:25" ht="12" thickBot="1" x14ac:dyDescent="0.25">
      <c r="A4" s="12" t="s">
        <v>4</v>
      </c>
      <c r="B4" s="13" t="s">
        <v>5</v>
      </c>
      <c r="C4" s="14"/>
      <c r="D4" s="15"/>
      <c r="E4" s="13" t="s">
        <v>6</v>
      </c>
      <c r="F4" s="15"/>
      <c r="G4" s="16" t="s">
        <v>7</v>
      </c>
      <c r="H4" s="17" t="s">
        <v>8</v>
      </c>
      <c r="I4" s="17" t="s">
        <v>9</v>
      </c>
      <c r="J4" s="17" t="s">
        <v>10</v>
      </c>
      <c r="K4" s="18" t="s">
        <v>11</v>
      </c>
      <c r="L4" s="19" t="s">
        <v>12</v>
      </c>
      <c r="M4" s="20"/>
      <c r="N4" s="20"/>
      <c r="O4" s="21"/>
      <c r="P4" s="16" t="s">
        <v>13</v>
      </c>
      <c r="Q4" s="22" t="s">
        <v>14</v>
      </c>
      <c r="R4" s="23"/>
      <c r="S4" s="24"/>
      <c r="T4" s="25" t="s">
        <v>15</v>
      </c>
      <c r="U4" s="26" t="s">
        <v>16</v>
      </c>
      <c r="V4" s="27" t="s">
        <v>17</v>
      </c>
    </row>
    <row r="5" spans="1:25" x14ac:dyDescent="0.2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18</v>
      </c>
      <c r="M5" s="34" t="s">
        <v>19</v>
      </c>
      <c r="N5" s="35" t="s">
        <v>20</v>
      </c>
      <c r="O5" s="36" t="s">
        <v>21</v>
      </c>
      <c r="P5" s="37"/>
      <c r="Q5" s="38"/>
      <c r="R5" s="39"/>
      <c r="S5" s="40"/>
      <c r="T5" s="41"/>
      <c r="U5" s="42"/>
      <c r="V5" s="36"/>
    </row>
    <row r="6" spans="1:25" x14ac:dyDescent="0.2">
      <c r="A6" s="28"/>
      <c r="B6" s="29"/>
      <c r="C6" s="30"/>
      <c r="D6" s="12" t="s">
        <v>22</v>
      </c>
      <c r="E6" s="12" t="s">
        <v>22</v>
      </c>
      <c r="F6" s="17" t="s">
        <v>23</v>
      </c>
      <c r="G6" s="28"/>
      <c r="H6" s="28"/>
      <c r="I6" s="28"/>
      <c r="J6" s="28"/>
      <c r="K6" s="29"/>
      <c r="L6" s="43"/>
      <c r="M6" s="44"/>
      <c r="N6" s="45"/>
      <c r="O6" s="46"/>
      <c r="P6" s="37"/>
      <c r="Q6" s="16" t="s">
        <v>24</v>
      </c>
      <c r="R6" s="16" t="s">
        <v>25</v>
      </c>
      <c r="S6" s="12" t="s">
        <v>26</v>
      </c>
      <c r="T6" s="47" t="s">
        <v>27</v>
      </c>
      <c r="U6" s="42"/>
      <c r="V6" s="36"/>
    </row>
    <row r="7" spans="1:25" x14ac:dyDescent="0.2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3"/>
      <c r="M7" s="44"/>
      <c r="N7" s="45"/>
      <c r="O7" s="46"/>
      <c r="P7" s="37"/>
      <c r="Q7" s="37"/>
      <c r="R7" s="37"/>
      <c r="S7" s="28"/>
      <c r="T7" s="48"/>
      <c r="U7" s="42"/>
      <c r="V7" s="36"/>
    </row>
    <row r="8" spans="1:25" ht="37.5" customHeight="1" x14ac:dyDescent="0.2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6"/>
      <c r="P8" s="54"/>
      <c r="Q8" s="54"/>
      <c r="R8" s="54"/>
      <c r="S8" s="49"/>
      <c r="T8" s="55"/>
      <c r="U8" s="56"/>
      <c r="V8" s="36"/>
      <c r="X8" s="57" t="s">
        <v>28</v>
      </c>
      <c r="Y8" s="58" t="s">
        <v>29</v>
      </c>
    </row>
    <row r="9" spans="1:25" ht="52.5" x14ac:dyDescent="0.2">
      <c r="A9" s="59" t="s">
        <v>30</v>
      </c>
      <c r="B9" s="60"/>
      <c r="C9" s="61" t="s">
        <v>31</v>
      </c>
      <c r="D9" s="62" t="s">
        <v>32</v>
      </c>
      <c r="E9" s="63" t="s">
        <v>33</v>
      </c>
      <c r="F9" s="63">
        <v>2.754</v>
      </c>
      <c r="G9" s="63" t="s">
        <v>34</v>
      </c>
      <c r="H9" s="63" t="s">
        <v>35</v>
      </c>
      <c r="I9" s="63" t="s">
        <v>36</v>
      </c>
      <c r="J9" s="63" t="s">
        <v>37</v>
      </c>
      <c r="K9" s="64" t="s">
        <v>38</v>
      </c>
      <c r="L9" s="65">
        <v>14</v>
      </c>
      <c r="M9" s="66">
        <f t="shared" ref="M9:M22" si="0">IF(L9&gt;0,1/L9*37.7*68.6,"")</f>
        <v>184.73</v>
      </c>
      <c r="N9" s="67">
        <v>11</v>
      </c>
      <c r="O9" s="68">
        <v>13.7</v>
      </c>
      <c r="P9" s="63" t="s">
        <v>39</v>
      </c>
      <c r="Q9" s="63" t="s">
        <v>40</v>
      </c>
      <c r="R9" s="63" t="s">
        <v>41</v>
      </c>
      <c r="S9" s="63"/>
      <c r="T9" s="69"/>
      <c r="U9" s="70">
        <f t="shared" ref="U9:U22" si="1">IFERROR(IF(L9&lt;N9,"",(ROUNDDOWN(L9/N9*100,0))),"")</f>
        <v>127</v>
      </c>
      <c r="V9" s="63">
        <f t="shared" ref="V9:V22" si="2">IF(Y9&lt;90,"",Y9)</f>
        <v>102</v>
      </c>
      <c r="W9" s="71"/>
      <c r="X9" s="72" t="s">
        <v>42</v>
      </c>
      <c r="Y9" s="58">
        <f t="shared" ref="Y9:Y22" si="3">IFERROR(ROUNDDOWN(L9/O9*100,0),"")</f>
        <v>102</v>
      </c>
    </row>
    <row r="10" spans="1:25" ht="52.5" x14ac:dyDescent="0.2">
      <c r="A10" s="73"/>
      <c r="B10" s="74"/>
      <c r="C10" s="75"/>
      <c r="D10" s="62" t="s">
        <v>32</v>
      </c>
      <c r="E10" s="63" t="s">
        <v>33</v>
      </c>
      <c r="F10" s="63">
        <v>2.754</v>
      </c>
      <c r="G10" s="63" t="s">
        <v>34</v>
      </c>
      <c r="H10" s="63" t="s">
        <v>43</v>
      </c>
      <c r="I10" s="63" t="s">
        <v>36</v>
      </c>
      <c r="J10" s="63" t="s">
        <v>44</v>
      </c>
      <c r="K10" s="64" t="s">
        <v>38</v>
      </c>
      <c r="L10" s="76">
        <v>13.8</v>
      </c>
      <c r="M10" s="77">
        <f t="shared" si="0"/>
        <v>187.4072463768116</v>
      </c>
      <c r="N10" s="67">
        <v>10.8</v>
      </c>
      <c r="O10" s="68">
        <v>13.5</v>
      </c>
      <c r="P10" s="63" t="s">
        <v>39</v>
      </c>
      <c r="Q10" s="63" t="s">
        <v>40</v>
      </c>
      <c r="R10" s="63" t="s">
        <v>41</v>
      </c>
      <c r="S10" s="63"/>
      <c r="T10" s="78"/>
      <c r="U10" s="70">
        <f t="shared" si="1"/>
        <v>127</v>
      </c>
      <c r="V10" s="63">
        <f t="shared" si="2"/>
        <v>102</v>
      </c>
      <c r="W10" s="71"/>
      <c r="X10" s="72" t="s">
        <v>45</v>
      </c>
      <c r="Y10" s="58">
        <f t="shared" si="3"/>
        <v>102</v>
      </c>
    </row>
    <row r="11" spans="1:25" ht="52.5" x14ac:dyDescent="0.2">
      <c r="A11" s="73"/>
      <c r="B11" s="74"/>
      <c r="C11" s="75"/>
      <c r="D11" s="62" t="s">
        <v>32</v>
      </c>
      <c r="E11" s="63" t="s">
        <v>33</v>
      </c>
      <c r="F11" s="63">
        <v>2.754</v>
      </c>
      <c r="G11" s="63" t="s">
        <v>34</v>
      </c>
      <c r="H11" s="63" t="s">
        <v>46</v>
      </c>
      <c r="I11" s="63" t="s">
        <v>47</v>
      </c>
      <c r="J11" s="63" t="s">
        <v>48</v>
      </c>
      <c r="K11" s="64" t="s">
        <v>38</v>
      </c>
      <c r="L11" s="76">
        <v>12.8</v>
      </c>
      <c r="M11" s="77">
        <f t="shared" si="0"/>
        <v>202.04843749999998</v>
      </c>
      <c r="N11" s="67">
        <v>10.8</v>
      </c>
      <c r="O11" s="68">
        <v>13.5</v>
      </c>
      <c r="P11" s="63" t="s">
        <v>39</v>
      </c>
      <c r="Q11" s="63" t="s">
        <v>40</v>
      </c>
      <c r="R11" s="63" t="s">
        <v>41</v>
      </c>
      <c r="S11" s="63"/>
      <c r="T11" s="78"/>
      <c r="U11" s="70">
        <f t="shared" si="1"/>
        <v>118</v>
      </c>
      <c r="V11" s="63">
        <f t="shared" si="2"/>
        <v>94</v>
      </c>
      <c r="W11" s="71"/>
      <c r="X11" s="72" t="s">
        <v>49</v>
      </c>
      <c r="Y11" s="58">
        <f t="shared" si="3"/>
        <v>94</v>
      </c>
    </row>
    <row r="12" spans="1:25" ht="52.5" x14ac:dyDescent="0.2">
      <c r="A12" s="73"/>
      <c r="B12" s="74"/>
      <c r="C12" s="75"/>
      <c r="D12" s="62" t="s">
        <v>50</v>
      </c>
      <c r="E12" s="63" t="s">
        <v>33</v>
      </c>
      <c r="F12" s="63">
        <v>2.754</v>
      </c>
      <c r="G12" s="63" t="s">
        <v>34</v>
      </c>
      <c r="H12" s="63">
        <v>1870</v>
      </c>
      <c r="I12" s="63" t="s">
        <v>51</v>
      </c>
      <c r="J12" s="63" t="s">
        <v>52</v>
      </c>
      <c r="K12" s="64" t="s">
        <v>38</v>
      </c>
      <c r="L12" s="76">
        <v>12.8</v>
      </c>
      <c r="M12" s="77">
        <f t="shared" si="0"/>
        <v>202.04843749999998</v>
      </c>
      <c r="N12" s="67">
        <v>11</v>
      </c>
      <c r="O12" s="68">
        <v>13.7</v>
      </c>
      <c r="P12" s="63" t="s">
        <v>39</v>
      </c>
      <c r="Q12" s="63" t="s">
        <v>40</v>
      </c>
      <c r="R12" s="63" t="s">
        <v>41</v>
      </c>
      <c r="S12" s="63"/>
      <c r="T12" s="78"/>
      <c r="U12" s="70">
        <f t="shared" si="1"/>
        <v>116</v>
      </c>
      <c r="V12" s="63">
        <f t="shared" si="2"/>
        <v>93</v>
      </c>
      <c r="W12" s="71"/>
      <c r="X12" s="72" t="s">
        <v>53</v>
      </c>
      <c r="Y12" s="58">
        <f t="shared" si="3"/>
        <v>93</v>
      </c>
    </row>
    <row r="13" spans="1:25" ht="52.5" x14ac:dyDescent="0.2">
      <c r="A13" s="73"/>
      <c r="B13" s="74"/>
      <c r="C13" s="75"/>
      <c r="D13" s="62" t="s">
        <v>50</v>
      </c>
      <c r="E13" s="63" t="s">
        <v>33</v>
      </c>
      <c r="F13" s="63">
        <v>2.754</v>
      </c>
      <c r="G13" s="63" t="s">
        <v>34</v>
      </c>
      <c r="H13" s="63" t="s">
        <v>54</v>
      </c>
      <c r="I13" s="63" t="s">
        <v>55</v>
      </c>
      <c r="J13" s="63" t="s">
        <v>56</v>
      </c>
      <c r="K13" s="64" t="s">
        <v>38</v>
      </c>
      <c r="L13" s="76">
        <v>12.8</v>
      </c>
      <c r="M13" s="77">
        <f t="shared" si="0"/>
        <v>202.04843749999998</v>
      </c>
      <c r="N13" s="67">
        <v>10.8</v>
      </c>
      <c r="O13" s="68">
        <v>13.5</v>
      </c>
      <c r="P13" s="63" t="s">
        <v>39</v>
      </c>
      <c r="Q13" s="63" t="s">
        <v>40</v>
      </c>
      <c r="R13" s="63" t="s">
        <v>41</v>
      </c>
      <c r="S13" s="63"/>
      <c r="T13" s="78"/>
      <c r="U13" s="70">
        <f t="shared" si="1"/>
        <v>118</v>
      </c>
      <c r="V13" s="63">
        <f t="shared" si="2"/>
        <v>94</v>
      </c>
      <c r="W13" s="71"/>
      <c r="X13" s="72" t="s">
        <v>57</v>
      </c>
      <c r="Y13" s="58">
        <f t="shared" si="3"/>
        <v>94</v>
      </c>
    </row>
    <row r="14" spans="1:25" ht="52.5" x14ac:dyDescent="0.2">
      <c r="A14" s="73"/>
      <c r="B14" s="74"/>
      <c r="C14" s="75"/>
      <c r="D14" s="62" t="s">
        <v>50</v>
      </c>
      <c r="E14" s="63" t="s">
        <v>33</v>
      </c>
      <c r="F14" s="63">
        <v>2.754</v>
      </c>
      <c r="G14" s="63" t="s">
        <v>34</v>
      </c>
      <c r="H14" s="63">
        <v>2000</v>
      </c>
      <c r="I14" s="63" t="s">
        <v>47</v>
      </c>
      <c r="J14" s="63" t="s">
        <v>58</v>
      </c>
      <c r="K14" s="64" t="s">
        <v>38</v>
      </c>
      <c r="L14" s="76">
        <v>12.8</v>
      </c>
      <c r="M14" s="77">
        <f t="shared" si="0"/>
        <v>202.04843749999998</v>
      </c>
      <c r="N14" s="67">
        <v>10.3</v>
      </c>
      <c r="O14" s="68">
        <v>13.3</v>
      </c>
      <c r="P14" s="63" t="s">
        <v>39</v>
      </c>
      <c r="Q14" s="63" t="s">
        <v>40</v>
      </c>
      <c r="R14" s="63" t="s">
        <v>41</v>
      </c>
      <c r="S14" s="63"/>
      <c r="T14" s="78"/>
      <c r="U14" s="70">
        <f t="shared" si="1"/>
        <v>124</v>
      </c>
      <c r="V14" s="63">
        <f t="shared" si="2"/>
        <v>96</v>
      </c>
      <c r="W14" s="71"/>
      <c r="X14" s="72" t="s">
        <v>59</v>
      </c>
      <c r="Y14" s="58">
        <f t="shared" si="3"/>
        <v>96</v>
      </c>
    </row>
    <row r="15" spans="1:25" ht="52.5" x14ac:dyDescent="0.2">
      <c r="A15" s="73"/>
      <c r="B15" s="74"/>
      <c r="C15" s="75"/>
      <c r="D15" s="62" t="s">
        <v>60</v>
      </c>
      <c r="E15" s="63" t="s">
        <v>33</v>
      </c>
      <c r="F15" s="63">
        <v>2.754</v>
      </c>
      <c r="G15" s="63" t="s">
        <v>34</v>
      </c>
      <c r="H15" s="63" t="s">
        <v>61</v>
      </c>
      <c r="I15" s="63" t="s">
        <v>62</v>
      </c>
      <c r="J15" s="63" t="s">
        <v>63</v>
      </c>
      <c r="K15" s="64" t="s">
        <v>38</v>
      </c>
      <c r="L15" s="76">
        <v>12.8</v>
      </c>
      <c r="M15" s="77">
        <f t="shared" si="0"/>
        <v>202.04843749999998</v>
      </c>
      <c r="N15" s="67">
        <v>10.8</v>
      </c>
      <c r="O15" s="68">
        <v>13.5</v>
      </c>
      <c r="P15" s="63" t="s">
        <v>39</v>
      </c>
      <c r="Q15" s="63" t="s">
        <v>40</v>
      </c>
      <c r="R15" s="63" t="s">
        <v>64</v>
      </c>
      <c r="S15" s="63"/>
      <c r="T15" s="78"/>
      <c r="U15" s="70">
        <f t="shared" si="1"/>
        <v>118</v>
      </c>
      <c r="V15" s="63">
        <f t="shared" si="2"/>
        <v>94</v>
      </c>
      <c r="W15" s="71"/>
      <c r="X15" s="72" t="s">
        <v>65</v>
      </c>
      <c r="Y15" s="58">
        <f t="shared" si="3"/>
        <v>94</v>
      </c>
    </row>
    <row r="16" spans="1:25" ht="52.5" x14ac:dyDescent="0.2">
      <c r="A16" s="73"/>
      <c r="B16" s="74"/>
      <c r="C16" s="75"/>
      <c r="D16" s="62" t="s">
        <v>60</v>
      </c>
      <c r="E16" s="63" t="s">
        <v>33</v>
      </c>
      <c r="F16" s="63">
        <v>2.754</v>
      </c>
      <c r="G16" s="63" t="s">
        <v>34</v>
      </c>
      <c r="H16" s="63" t="s">
        <v>66</v>
      </c>
      <c r="I16" s="63" t="s">
        <v>62</v>
      </c>
      <c r="J16" s="63" t="s">
        <v>67</v>
      </c>
      <c r="K16" s="64" t="s">
        <v>38</v>
      </c>
      <c r="L16" s="76">
        <v>12.7</v>
      </c>
      <c r="M16" s="77">
        <f t="shared" si="0"/>
        <v>203.63937007874014</v>
      </c>
      <c r="N16" s="67">
        <v>10.3</v>
      </c>
      <c r="O16" s="68">
        <v>13.3</v>
      </c>
      <c r="P16" s="63" t="s">
        <v>39</v>
      </c>
      <c r="Q16" s="63" t="s">
        <v>40</v>
      </c>
      <c r="R16" s="63" t="s">
        <v>64</v>
      </c>
      <c r="S16" s="63"/>
      <c r="T16" s="78"/>
      <c r="U16" s="70">
        <f t="shared" si="1"/>
        <v>123</v>
      </c>
      <c r="V16" s="63">
        <f t="shared" si="2"/>
        <v>95</v>
      </c>
      <c r="W16" s="71"/>
      <c r="X16" s="72" t="s">
        <v>68</v>
      </c>
      <c r="Y16" s="58">
        <f t="shared" si="3"/>
        <v>95</v>
      </c>
    </row>
    <row r="17" spans="1:26" ht="52.5" x14ac:dyDescent="0.2">
      <c r="A17" s="73"/>
      <c r="B17" s="74"/>
      <c r="C17" s="75"/>
      <c r="D17" s="62" t="s">
        <v>60</v>
      </c>
      <c r="E17" s="63" t="s">
        <v>33</v>
      </c>
      <c r="F17" s="63">
        <v>2.754</v>
      </c>
      <c r="G17" s="63" t="s">
        <v>34</v>
      </c>
      <c r="H17" s="63">
        <v>2110</v>
      </c>
      <c r="I17" s="63" t="s">
        <v>47</v>
      </c>
      <c r="J17" s="63" t="s">
        <v>69</v>
      </c>
      <c r="K17" s="64" t="s">
        <v>38</v>
      </c>
      <c r="L17" s="76">
        <v>12.3</v>
      </c>
      <c r="M17" s="77">
        <f t="shared" si="0"/>
        <v>210.2617886178862</v>
      </c>
      <c r="N17" s="67">
        <v>9.4</v>
      </c>
      <c r="O17" s="68">
        <v>13</v>
      </c>
      <c r="P17" s="63" t="s">
        <v>39</v>
      </c>
      <c r="Q17" s="63" t="s">
        <v>40</v>
      </c>
      <c r="R17" s="63" t="s">
        <v>64</v>
      </c>
      <c r="S17" s="63"/>
      <c r="T17" s="78"/>
      <c r="U17" s="70">
        <f t="shared" si="1"/>
        <v>130</v>
      </c>
      <c r="V17" s="63">
        <f t="shared" si="2"/>
        <v>94</v>
      </c>
      <c r="W17" s="71"/>
      <c r="X17" s="72" t="s">
        <v>70</v>
      </c>
      <c r="Y17" s="58">
        <f t="shared" si="3"/>
        <v>94</v>
      </c>
    </row>
    <row r="18" spans="1:26" ht="52.5" x14ac:dyDescent="0.2">
      <c r="A18" s="73"/>
      <c r="B18" s="74"/>
      <c r="C18" s="75"/>
      <c r="D18" s="62" t="s">
        <v>71</v>
      </c>
      <c r="E18" s="63" t="s">
        <v>33</v>
      </c>
      <c r="F18" s="63">
        <v>2.754</v>
      </c>
      <c r="G18" s="63" t="s">
        <v>34</v>
      </c>
      <c r="H18" s="63" t="s">
        <v>72</v>
      </c>
      <c r="I18" s="63" t="s">
        <v>47</v>
      </c>
      <c r="J18" s="63" t="s">
        <v>73</v>
      </c>
      <c r="K18" s="64" t="s">
        <v>38</v>
      </c>
      <c r="L18" s="76">
        <v>12.8</v>
      </c>
      <c r="M18" s="77">
        <f t="shared" si="0"/>
        <v>202.04843749999998</v>
      </c>
      <c r="N18" s="67">
        <v>10.3</v>
      </c>
      <c r="O18" s="68">
        <v>13.3</v>
      </c>
      <c r="P18" s="63" t="s">
        <v>39</v>
      </c>
      <c r="Q18" s="63" t="s">
        <v>40</v>
      </c>
      <c r="R18" s="63" t="s">
        <v>41</v>
      </c>
      <c r="S18" s="63"/>
      <c r="T18" s="78"/>
      <c r="U18" s="70">
        <f t="shared" si="1"/>
        <v>124</v>
      </c>
      <c r="V18" s="63">
        <f t="shared" si="2"/>
        <v>96</v>
      </c>
      <c r="W18" s="71"/>
      <c r="X18" s="72" t="s">
        <v>74</v>
      </c>
      <c r="Y18" s="58">
        <f t="shared" si="3"/>
        <v>96</v>
      </c>
    </row>
    <row r="19" spans="1:26" ht="52.5" x14ac:dyDescent="0.2">
      <c r="A19" s="73"/>
      <c r="B19" s="74"/>
      <c r="C19" s="75"/>
      <c r="D19" s="62" t="s">
        <v>75</v>
      </c>
      <c r="E19" s="63" t="s">
        <v>33</v>
      </c>
      <c r="F19" s="63">
        <v>2.754</v>
      </c>
      <c r="G19" s="63" t="s">
        <v>34</v>
      </c>
      <c r="H19" s="63" t="s">
        <v>76</v>
      </c>
      <c r="I19" s="63" t="s">
        <v>47</v>
      </c>
      <c r="J19" s="63" t="s">
        <v>77</v>
      </c>
      <c r="K19" s="64" t="s">
        <v>38</v>
      </c>
      <c r="L19" s="76">
        <v>12.8</v>
      </c>
      <c r="M19" s="77">
        <f t="shared" si="0"/>
        <v>202.04843749999998</v>
      </c>
      <c r="N19" s="67">
        <v>10.3</v>
      </c>
      <c r="O19" s="68">
        <v>13.3</v>
      </c>
      <c r="P19" s="63" t="s">
        <v>39</v>
      </c>
      <c r="Q19" s="63" t="s">
        <v>40</v>
      </c>
      <c r="R19" s="63" t="s">
        <v>41</v>
      </c>
      <c r="S19" s="63"/>
      <c r="T19" s="78"/>
      <c r="U19" s="70">
        <f t="shared" si="1"/>
        <v>124</v>
      </c>
      <c r="V19" s="63">
        <f t="shared" si="2"/>
        <v>96</v>
      </c>
      <c r="W19" s="71"/>
      <c r="X19" s="72" t="s">
        <v>78</v>
      </c>
      <c r="Y19" s="58">
        <f t="shared" si="3"/>
        <v>96</v>
      </c>
    </row>
    <row r="20" spans="1:26" ht="52.5" x14ac:dyDescent="0.2">
      <c r="A20" s="73"/>
      <c r="B20" s="74"/>
      <c r="C20" s="75"/>
      <c r="D20" s="62" t="s">
        <v>79</v>
      </c>
      <c r="E20" s="63" t="s">
        <v>33</v>
      </c>
      <c r="F20" s="63">
        <v>2.754</v>
      </c>
      <c r="G20" s="63" t="s">
        <v>34</v>
      </c>
      <c r="H20" s="63" t="s">
        <v>80</v>
      </c>
      <c r="I20" s="63" t="s">
        <v>47</v>
      </c>
      <c r="J20" s="63" t="s">
        <v>81</v>
      </c>
      <c r="K20" s="64" t="s">
        <v>38</v>
      </c>
      <c r="L20" s="76">
        <v>12.5</v>
      </c>
      <c r="M20" s="77">
        <f t="shared" si="0"/>
        <v>206.89760000000001</v>
      </c>
      <c r="N20" s="67">
        <v>10.8</v>
      </c>
      <c r="O20" s="68">
        <v>13.5</v>
      </c>
      <c r="P20" s="63" t="s">
        <v>39</v>
      </c>
      <c r="Q20" s="63" t="s">
        <v>40</v>
      </c>
      <c r="R20" s="63" t="s">
        <v>64</v>
      </c>
      <c r="S20" s="63"/>
      <c r="T20" s="78"/>
      <c r="U20" s="70">
        <f t="shared" si="1"/>
        <v>115</v>
      </c>
      <c r="V20" s="63">
        <f t="shared" si="2"/>
        <v>92</v>
      </c>
      <c r="W20" s="71"/>
      <c r="X20" s="72" t="s">
        <v>82</v>
      </c>
      <c r="Y20" s="58">
        <f t="shared" si="3"/>
        <v>92</v>
      </c>
    </row>
    <row r="21" spans="1:26" ht="52.5" x14ac:dyDescent="0.2">
      <c r="A21" s="73"/>
      <c r="B21" s="74"/>
      <c r="C21" s="75"/>
      <c r="D21" s="62" t="s">
        <v>79</v>
      </c>
      <c r="E21" s="63" t="s">
        <v>33</v>
      </c>
      <c r="F21" s="63">
        <v>2.754</v>
      </c>
      <c r="G21" s="63" t="s">
        <v>34</v>
      </c>
      <c r="H21" s="63" t="s">
        <v>83</v>
      </c>
      <c r="I21" s="63" t="s">
        <v>47</v>
      </c>
      <c r="J21" s="63" t="s">
        <v>84</v>
      </c>
      <c r="K21" s="64" t="s">
        <v>38</v>
      </c>
      <c r="L21" s="76">
        <v>12.5</v>
      </c>
      <c r="M21" s="77">
        <f t="shared" si="0"/>
        <v>206.89760000000001</v>
      </c>
      <c r="N21" s="67">
        <v>10.3</v>
      </c>
      <c r="O21" s="68">
        <v>13.3</v>
      </c>
      <c r="P21" s="63" t="s">
        <v>39</v>
      </c>
      <c r="Q21" s="63" t="s">
        <v>40</v>
      </c>
      <c r="R21" s="63" t="s">
        <v>64</v>
      </c>
      <c r="S21" s="63"/>
      <c r="T21" s="78"/>
      <c r="U21" s="70">
        <f t="shared" si="1"/>
        <v>121</v>
      </c>
      <c r="V21" s="63">
        <f t="shared" si="2"/>
        <v>93</v>
      </c>
      <c r="W21" s="71"/>
      <c r="X21" s="72" t="s">
        <v>85</v>
      </c>
      <c r="Y21" s="58">
        <f t="shared" si="3"/>
        <v>93</v>
      </c>
    </row>
    <row r="22" spans="1:26" ht="53.25" thickBot="1" x14ac:dyDescent="0.25">
      <c r="A22" s="79"/>
      <c r="B22" s="80"/>
      <c r="C22" s="81"/>
      <c r="D22" s="62" t="s">
        <v>86</v>
      </c>
      <c r="E22" s="63" t="s">
        <v>33</v>
      </c>
      <c r="F22" s="63">
        <v>2.754</v>
      </c>
      <c r="G22" s="63" t="s">
        <v>34</v>
      </c>
      <c r="H22" s="63" t="s">
        <v>87</v>
      </c>
      <c r="I22" s="63" t="s">
        <v>88</v>
      </c>
      <c r="J22" s="63" t="s">
        <v>89</v>
      </c>
      <c r="K22" s="64" t="s">
        <v>38</v>
      </c>
      <c r="L22" s="82">
        <v>12.1</v>
      </c>
      <c r="M22" s="83">
        <f t="shared" si="0"/>
        <v>213.73719008264464</v>
      </c>
      <c r="N22" s="67">
        <v>9.4</v>
      </c>
      <c r="O22" s="68">
        <v>13</v>
      </c>
      <c r="P22" s="63" t="s">
        <v>39</v>
      </c>
      <c r="Q22" s="63" t="s">
        <v>40</v>
      </c>
      <c r="R22" s="63" t="s">
        <v>64</v>
      </c>
      <c r="S22" s="63"/>
      <c r="T22" s="84"/>
      <c r="U22" s="70">
        <f t="shared" si="1"/>
        <v>128</v>
      </c>
      <c r="V22" s="63">
        <f t="shared" si="2"/>
        <v>93</v>
      </c>
      <c r="W22" s="71"/>
      <c r="X22" s="72" t="s">
        <v>78</v>
      </c>
      <c r="Y22" s="58">
        <f t="shared" si="3"/>
        <v>93</v>
      </c>
    </row>
    <row r="23" spans="1:26" ht="11.25" customHeight="1" x14ac:dyDescent="0.2">
      <c r="A23" s="85"/>
      <c r="B23" s="86" t="s">
        <v>90</v>
      </c>
      <c r="C23" s="87"/>
      <c r="D23" s="88"/>
      <c r="E23" s="89"/>
      <c r="F23" s="90"/>
      <c r="G23" s="89"/>
      <c r="H23" s="89"/>
      <c r="I23" s="89"/>
      <c r="J23" s="89"/>
      <c r="K23" s="89"/>
      <c r="L23" s="91"/>
      <c r="M23" s="92"/>
      <c r="N23" s="93"/>
      <c r="O23" s="94"/>
      <c r="P23" s="89"/>
      <c r="Q23" s="89"/>
      <c r="R23" s="89"/>
      <c r="S23" s="89"/>
      <c r="T23" s="95"/>
      <c r="U23" s="96"/>
      <c r="V23" s="96"/>
      <c r="W23" s="97"/>
      <c r="X23" s="98"/>
      <c r="Y23" s="99"/>
      <c r="Z23" s="97"/>
    </row>
    <row r="24" spans="1:26" ht="11.25" customHeight="1" x14ac:dyDescent="0.2">
      <c r="A24" s="100"/>
      <c r="B24" s="101" t="s">
        <v>91</v>
      </c>
      <c r="C24" s="102"/>
      <c r="D24" s="103"/>
      <c r="E24" s="104"/>
      <c r="F24" s="105"/>
      <c r="G24" s="104"/>
      <c r="H24" s="104"/>
      <c r="I24" s="104"/>
      <c r="J24" s="104"/>
      <c r="K24" s="104"/>
      <c r="L24" s="91"/>
      <c r="M24" s="92"/>
      <c r="N24" s="106"/>
      <c r="O24" s="91"/>
      <c r="P24" s="104"/>
      <c r="Q24" s="104"/>
      <c r="R24" s="104"/>
      <c r="S24" s="104"/>
      <c r="T24" s="107"/>
      <c r="U24" s="108"/>
      <c r="V24" s="108"/>
      <c r="W24" s="97"/>
      <c r="X24" s="97"/>
      <c r="Y24" s="109"/>
      <c r="Z24" s="97"/>
    </row>
    <row r="25" spans="1:26" ht="11.25" customHeight="1" x14ac:dyDescent="0.2">
      <c r="A25" s="100"/>
      <c r="B25" s="100"/>
      <c r="C25" s="102"/>
      <c r="D25" s="103"/>
      <c r="E25" s="104"/>
      <c r="F25" s="105"/>
      <c r="G25" s="104"/>
      <c r="H25" s="104"/>
      <c r="I25" s="104"/>
      <c r="J25" s="104"/>
      <c r="K25" s="104"/>
      <c r="L25" s="91"/>
      <c r="M25" s="92"/>
      <c r="N25" s="106"/>
      <c r="O25" s="91"/>
      <c r="P25" s="104"/>
      <c r="Q25" s="104"/>
      <c r="R25" s="104"/>
      <c r="S25" s="104"/>
      <c r="T25" s="107"/>
      <c r="U25" s="108"/>
      <c r="V25" s="108"/>
      <c r="W25" s="97"/>
      <c r="X25" s="97"/>
      <c r="Y25" s="109"/>
      <c r="Z25" s="97"/>
    </row>
    <row r="27" spans="1:26" x14ac:dyDescent="0.2">
      <c r="B27" s="2" t="s">
        <v>92</v>
      </c>
    </row>
    <row r="28" spans="1:26" x14ac:dyDescent="0.2">
      <c r="B28" s="2" t="s">
        <v>93</v>
      </c>
    </row>
    <row r="29" spans="1:26" x14ac:dyDescent="0.2">
      <c r="B29" s="2" t="s">
        <v>94</v>
      </c>
    </row>
    <row r="30" spans="1:26" x14ac:dyDescent="0.2">
      <c r="B30" s="2" t="s">
        <v>95</v>
      </c>
    </row>
    <row r="31" spans="1:26" x14ac:dyDescent="0.2">
      <c r="B31" s="2" t="s">
        <v>96</v>
      </c>
    </row>
    <row r="32" spans="1:26" x14ac:dyDescent="0.2">
      <c r="B32" s="2" t="s">
        <v>97</v>
      </c>
    </row>
    <row r="33" spans="1:25" x14ac:dyDescent="0.2">
      <c r="B33" s="2" t="s">
        <v>98</v>
      </c>
    </row>
    <row r="34" spans="1:25" x14ac:dyDescent="0.2">
      <c r="B34" s="2" t="s">
        <v>99</v>
      </c>
    </row>
    <row r="35" spans="1:25" x14ac:dyDescent="0.2">
      <c r="B35" s="2" t="s">
        <v>100</v>
      </c>
    </row>
    <row r="36" spans="1:25" x14ac:dyDescent="0.2">
      <c r="C36" s="86" t="s">
        <v>90</v>
      </c>
    </row>
    <row r="37" spans="1:25" x14ac:dyDescent="0.2">
      <c r="C37" s="101" t="s">
        <v>91</v>
      </c>
    </row>
    <row r="38" spans="1:25" ht="24" customHeight="1" x14ac:dyDescent="0.2">
      <c r="A38" s="110"/>
      <c r="B38" s="110"/>
      <c r="C38" s="110"/>
      <c r="D38" s="111"/>
      <c r="E38" s="112"/>
      <c r="F38" s="113"/>
      <c r="G38" s="114"/>
      <c r="H38" s="112"/>
      <c r="I38" s="112"/>
      <c r="J38" s="112"/>
      <c r="K38" s="114"/>
      <c r="L38" s="115"/>
      <c r="M38" s="116"/>
      <c r="N38" s="116"/>
      <c r="O38" s="115"/>
      <c r="P38" s="112"/>
      <c r="Q38" s="114"/>
      <c r="R38" s="112"/>
      <c r="S38" s="112"/>
      <c r="T38" s="117"/>
      <c r="U38" s="118"/>
      <c r="V38" s="118"/>
      <c r="Y38" s="119"/>
    </row>
  </sheetData>
  <mergeCells count="26">
    <mergeCell ref="T6:T8"/>
    <mergeCell ref="T4:T5"/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I4:I8"/>
    <mergeCell ref="J4:J8"/>
    <mergeCell ref="K4:K8"/>
    <mergeCell ref="L4:O4"/>
    <mergeCell ref="P4:P8"/>
    <mergeCell ref="Q4:S5"/>
    <mergeCell ref="A4:A8"/>
    <mergeCell ref="B4:C8"/>
    <mergeCell ref="D4:D5"/>
    <mergeCell ref="E4:F5"/>
    <mergeCell ref="G4:G8"/>
    <mergeCell ref="H4:H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1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2-4</vt:lpstr>
      <vt:lpstr>'2-4'!Print_Area</vt:lpstr>
      <vt:lpstr>'2-4'!Print_Titles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2023-06-26T09:20:08Z</dcterms:created>
  <dcterms:modified xsi:type="dcterms:W3CDTF">2023-06-26T09:20:46Z</dcterms:modified>
</cp:coreProperties>
</file>