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4005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'第７表'!$FZ$7963</definedName>
    <definedName name="_GOTO_A1_">'第７表'!$FZ$7963</definedName>
    <definedName name="_GOTO_O5__EDIT_">'第７表'!$FZ$7963</definedName>
    <definedName name="_MO3_R3_">'第７表'!$FZ$7963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'第７表'!$FZ$7963</definedName>
    <definedName name="_WCCSP1__Q1_8_">'第７表'!$FZ$7963</definedName>
    <definedName name="_WDCC1__E1_">'第７表'!$FZ$7963</definedName>
    <definedName name="_WXCL4__N48_R4_">'第７表'!$FZ$7963</definedName>
    <definedName name="\a">'第７表'!$FZ$7963</definedName>
    <definedName name="_xlnm.Print_Area" localSheetId="0">'時系列'!$A$1:$M$66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'第７表'!$A$1:$I$23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<sst xmlns="http://schemas.openxmlformats.org/spreadsheetml/2006/main" count="1074" uniqueCount="318">
  <si>
    <t>完  成  工  事  高  等  時  系  列  表</t>
  </si>
  <si>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</si>
  <si>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</si>
  <si>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</si>
  <si>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</si>
  <si>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</si>
  <si>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</si>
  <si>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</si>
  <si>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</si>
  <si>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</si>
  <si>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</si>
  <si>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</si>
  <si>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</si>
  <si>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</si>
  <si>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</si>
  <si>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</si>
  <si>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</si>
  <si>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</si>
  <si>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</si>
  <si>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公　　共</t>
  </si>
  <si>
    <t>対前年度比</t>
  </si>
  <si>
    <t>完成工事高</t>
  </si>
  <si>
    <t>（単位：億円，％）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</si>
  <si>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</si>
  <si>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</si>
  <si>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>　注）四捨五入の関係で，計数には不整合を生じる場合がある。</t>
  </si>
  <si>
    <t>法　人</t>
  </si>
  <si>
    <t>個　人</t>
  </si>
  <si>
    <t>　知　　事</t>
  </si>
  <si>
    <t>　大　　臣</t>
  </si>
  <si>
    <t>総　　　　数</t>
  </si>
  <si>
    <t>機
械</t>
  </si>
  <si>
    <t>建
築</t>
  </si>
  <si>
    <t>土
木</t>
  </si>
  <si>
    <t>公
共</t>
  </si>
  <si>
    <t>民
間</t>
  </si>
  <si>
    <t>総
数</t>
  </si>
  <si>
    <t>元
請
完
成
工
事
高</t>
  </si>
  <si>
    <t>業者数</t>
  </si>
  <si>
    <t>前年度比</t>
  </si>
  <si>
    <t>構成比</t>
  </si>
  <si>
    <t>23　　年　　度</t>
  </si>
  <si>
    <t>23　　年　　度</t>
  </si>
  <si>
    <t>22　　年　　度</t>
  </si>
  <si>
    <t>21　　年　　度</t>
  </si>
  <si>
    <t>（単位：数，百万円，％）</t>
  </si>
  <si>
    <t>第１表　大臣・知事許可別，経営組織別－業者数，完成工事高，元請完成工事高</t>
  </si>
  <si>
    <t>その他の設備工事業</t>
  </si>
  <si>
    <t>⑧</t>
  </si>
  <si>
    <t>消防施設工事業</t>
  </si>
  <si>
    <t>⑦</t>
  </si>
  <si>
    <t>機械器具設置工事業</t>
  </si>
  <si>
    <t>⑥</t>
  </si>
  <si>
    <t>熱絶縁工事業</t>
  </si>
  <si>
    <t>⑤</t>
  </si>
  <si>
    <t>さく井工事業</t>
  </si>
  <si>
    <t>④</t>
  </si>
  <si>
    <t>管工事業</t>
  </si>
  <si>
    <t>　③</t>
  </si>
  <si>
    <t>電気通信工事業</t>
  </si>
  <si>
    <t>②</t>
  </si>
  <si>
    <t>電気工事業</t>
  </si>
  <si>
    <t>①</t>
  </si>
  <si>
    <t>設備工事業</t>
  </si>
  <si>
    <t>３．</t>
  </si>
  <si>
    <t>はつり・解体工事業</t>
  </si>
  <si>
    <t>⑯</t>
  </si>
  <si>
    <t>内装工事業</t>
  </si>
  <si>
    <t>⑮</t>
  </si>
  <si>
    <t>防水工事業</t>
  </si>
  <si>
    <t>⑭</t>
  </si>
  <si>
    <t>建具工事業</t>
  </si>
  <si>
    <t>⑬</t>
  </si>
  <si>
    <t>ガラス工事業</t>
  </si>
  <si>
    <t>⑫</t>
  </si>
  <si>
    <t>塗装工事業</t>
  </si>
  <si>
    <t>⑪</t>
  </si>
  <si>
    <t>板金工事業</t>
  </si>
  <si>
    <t>⑩</t>
  </si>
  <si>
    <t>金属製屋根工事業</t>
  </si>
  <si>
    <t>⑨</t>
  </si>
  <si>
    <t>屋根工事業</t>
  </si>
  <si>
    <t>左官工事業</t>
  </si>
  <si>
    <t>煉瓦・タイル・ブロック工事業</t>
  </si>
  <si>
    <t>石工工事業</t>
  </si>
  <si>
    <t>鉄筋工事業</t>
  </si>
  <si>
    <t>鉄骨工事業</t>
  </si>
  <si>
    <t>とび・土工・コンクリート工事業</t>
  </si>
  <si>
    <t>大工工事業</t>
  </si>
  <si>
    <t>職別工事業</t>
  </si>
  <si>
    <t>２．</t>
  </si>
  <si>
    <t>木造建築工事業</t>
  </si>
  <si>
    <t>建築工事業</t>
  </si>
  <si>
    <t>しゅんせつ工事業</t>
  </si>
  <si>
    <t>舗装工事業</t>
  </si>
  <si>
    <t>水道施設工事業</t>
  </si>
  <si>
    <t>造園工事業</t>
  </si>
  <si>
    <t>土木工事業</t>
  </si>
  <si>
    <t>一般土木建築工事業</t>
  </si>
  <si>
    <t>総合工事業</t>
  </si>
  <si>
    <t>１．</t>
  </si>
  <si>
    <t>総数</t>
  </si>
  <si>
    <t>元請比率</t>
  </si>
  <si>
    <t>下請完成工事高</t>
  </si>
  <si>
    <t xml:space="preserve"> 元請完成工事高</t>
  </si>
  <si>
    <t xml:space="preserve"> 完成工事高</t>
  </si>
  <si>
    <t>23　　　　年　　　　度</t>
  </si>
  <si>
    <t>22　　　　年　　　　度</t>
  </si>
  <si>
    <t>（単位：百万円，％）</t>
  </si>
  <si>
    <t>第２表　業種別－完成工事高，元請完成工事高，元請比率，下請完成工事高</t>
  </si>
  <si>
    <t>機　　械</t>
  </si>
  <si>
    <t>建　　築</t>
  </si>
  <si>
    <t>土　　木</t>
  </si>
  <si>
    <t>総　　　　　数</t>
  </si>
  <si>
    <t>公
共</t>
  </si>
  <si>
    <t>民
間</t>
  </si>
  <si>
    <t>総
数</t>
  </si>
  <si>
    <t>22　　年　　度</t>
  </si>
  <si>
    <t xml:space="preserve">               （単位：百万円，％）</t>
  </si>
  <si>
    <t>第３表　発注者別，工事種類別－元請完成工事高</t>
  </si>
  <si>
    <t>はつり・解体工事業</t>
  </si>
  <si>
    <t>23年度</t>
  </si>
  <si>
    <t>22年度</t>
  </si>
  <si>
    <t>公　　　　　　　　　共</t>
  </si>
  <si>
    <t>民　　　　　　　　　間</t>
  </si>
  <si>
    <t>総　　　　　　　　　数</t>
  </si>
  <si>
    <t>第４表　発注者別，業種別－元請完成工事高</t>
  </si>
  <si>
    <t>　注２）平成１２年度より資本金階層に，「３億円以下（再掲）」，「２０億円以下（再掲）」を追加した。</t>
  </si>
  <si>
    <t>　注１）四捨五入の関係で，計数には不整合を生じる場合がある。</t>
  </si>
  <si>
    <t xml:space="preserve">     ２０億円以下（再掲）</t>
  </si>
  <si>
    <t xml:space="preserve">     ３億円以下（再掲）</t>
  </si>
  <si>
    <t xml:space="preserve">     ５０億以上</t>
  </si>
  <si>
    <t xml:space="preserve">     １０億～５０億未満</t>
  </si>
  <si>
    <t xml:space="preserve">     １億～１０億未満</t>
  </si>
  <si>
    <t xml:space="preserve">     ５千万～１億未満</t>
  </si>
  <si>
    <t xml:space="preserve">     ３千万～５千万未満</t>
  </si>
  <si>
    <t xml:space="preserve">     １千万～３千万未満</t>
  </si>
  <si>
    <t xml:space="preserve"> 　　５百万～１千万未満</t>
  </si>
  <si>
    <t xml:space="preserve"> 　　２百万～５百万未満</t>
  </si>
  <si>
    <t xml:space="preserve"> 　　２百万未満</t>
  </si>
  <si>
    <t xml:space="preserve"> 法              人</t>
  </si>
  <si>
    <t xml:space="preserve"> 個              人</t>
  </si>
  <si>
    <t xml:space="preserve"> 総              数</t>
  </si>
  <si>
    <t>機
械</t>
  </si>
  <si>
    <t xml:space="preserve">     ２０億円以下（再掲）</t>
  </si>
  <si>
    <t xml:space="preserve">     ３億円以下（再掲）</t>
  </si>
  <si>
    <t>建
築</t>
  </si>
  <si>
    <t>土
木</t>
  </si>
  <si>
    <t>総
数</t>
  </si>
  <si>
    <t>完
成
工
事
高</t>
  </si>
  <si>
    <t>業
者
数</t>
  </si>
  <si>
    <t>22　　年　　度</t>
  </si>
  <si>
    <t>21　　年　　度</t>
  </si>
  <si>
    <t xml:space="preserve">          （単位：数，百万円，％）   </t>
  </si>
  <si>
    <t>工事種類，経営組織別，資本金階層別－業者数，完成工事高，元請完成工事高</t>
  </si>
  <si>
    <t>建設業専業，</t>
  </si>
  <si>
    <t>第５表</t>
  </si>
  <si>
    <t>機械装置等工事</t>
  </si>
  <si>
    <t xml:space="preserve">       　 （非住宅）</t>
  </si>
  <si>
    <t xml:space="preserve">          （住    宅）</t>
  </si>
  <si>
    <t>建   築   工   事</t>
  </si>
  <si>
    <t>土   木   工   事</t>
  </si>
  <si>
    <t>公
共</t>
  </si>
  <si>
    <t>民
間</t>
  </si>
  <si>
    <t>総
数</t>
  </si>
  <si>
    <t xml:space="preserve"> 維持・修繕</t>
  </si>
  <si>
    <t>　新 　 設</t>
  </si>
  <si>
    <t>計</t>
  </si>
  <si>
    <t>23　　　年　　　度</t>
  </si>
  <si>
    <t>22　　年　　　度</t>
  </si>
  <si>
    <t xml:space="preserve">          （単位：百万円，％）</t>
  </si>
  <si>
    <t xml:space="preserve"> 第６表　新設，維持・修繕工事別，発注者別，工事種類別－元請完成工事高</t>
  </si>
  <si>
    <t>注２）平成１２年度より資本金階層に，「３億円以下（再掲）」，「２０億円以下（再掲）」を追加した。</t>
  </si>
  <si>
    <t>注１）四捨五入の関係で，計数には不整合を生じる場合がある。</t>
  </si>
  <si>
    <t>　２０億円以下（再掲）</t>
  </si>
  <si>
    <t>　３億円以下（再掲）</t>
  </si>
  <si>
    <t xml:space="preserve">  ５　０　億　以　上</t>
  </si>
  <si>
    <t>　１０億～５０億未満</t>
  </si>
  <si>
    <t>　１億 ～ １０億未満</t>
  </si>
  <si>
    <t xml:space="preserve">  ５千万 ～ １億未満</t>
  </si>
  <si>
    <t xml:space="preserve">  ３千万～５千万未満</t>
  </si>
  <si>
    <t xml:space="preserve">  １千万～３千万未満</t>
  </si>
  <si>
    <t xml:space="preserve">  ５百万～１千万未満</t>
  </si>
  <si>
    <t xml:space="preserve">  ２百万～５百万未満</t>
  </si>
  <si>
    <t xml:space="preserve">  ２　百　万　未　満</t>
  </si>
  <si>
    <t xml:space="preserve">  法　　　　　　　人</t>
  </si>
  <si>
    <t xml:space="preserve">  個　　　　　　　人</t>
  </si>
  <si>
    <t>　　受　　　 注　 　　高</t>
  </si>
  <si>
    <t>専
業</t>
  </si>
  <si>
    <t>専業＋兼業</t>
  </si>
  <si>
    <t>23年度</t>
  </si>
  <si>
    <t>22年度</t>
  </si>
  <si>
    <t>第７表　　　　発注者別，建設業専業　　経営組織別，資本金階層別-受注高，元請受注高</t>
  </si>
  <si>
    <t>はつり解体工事業</t>
  </si>
  <si>
    <t>煉タイルブロック工事業</t>
  </si>
  <si>
    <t>安定的</t>
  </si>
  <si>
    <t>常雇数</t>
  </si>
  <si>
    <t xml:space="preserve"> 臨　時・日　雇</t>
  </si>
  <si>
    <t xml:space="preserve"> 常　雇　等</t>
  </si>
  <si>
    <t>の部門の</t>
  </si>
  <si>
    <t xml:space="preserve"> 労務外注労働者</t>
  </si>
  <si>
    <t xml:space="preserve"> 従業者数</t>
  </si>
  <si>
    <t>建設業以外</t>
  </si>
  <si>
    <t xml:space="preserve"> 建設業就業者数</t>
  </si>
  <si>
    <t>22　　　　　年　　　　　度</t>
  </si>
  <si>
    <t>　　（単位：人）</t>
  </si>
  <si>
    <t>上記表をここへコピーしてから当該年度表を作ろう！</t>
  </si>
  <si>
    <t>はつり・解体工事業</t>
  </si>
  <si>
    <t>的な者</t>
  </si>
  <si>
    <t>部門の</t>
  </si>
  <si>
    <t>うち安定</t>
  </si>
  <si>
    <t>以外の</t>
  </si>
  <si>
    <t xml:space="preserve"> 労務外注労働者数</t>
  </si>
  <si>
    <t>建設業</t>
  </si>
  <si>
    <t>23　　　　　年　　　　　度</t>
  </si>
  <si>
    <t>（単位：％，人）</t>
  </si>
  <si>
    <t>第８表　業種別－就業者数　</t>
  </si>
  <si>
    <t>　　　　 ２０億円以下（再掲）</t>
  </si>
  <si>
    <t>　　　　 ３億円以下（再掲）</t>
  </si>
  <si>
    <t xml:space="preserve">   　　  ５０億以上</t>
  </si>
  <si>
    <t xml:space="preserve">    　　 １０億～５０億未満</t>
  </si>
  <si>
    <t xml:space="preserve">   　　  １億～１０億未満</t>
  </si>
  <si>
    <t xml:space="preserve">  　　   ５千万～１億未満</t>
  </si>
  <si>
    <t xml:space="preserve">  　　   ３千万～５千万未満</t>
  </si>
  <si>
    <t xml:space="preserve">   　　  １千万～３千万未満</t>
  </si>
  <si>
    <t>　　 　　５百万～１千万未満</t>
  </si>
  <si>
    <t>　　 　　２百万～５百万未満</t>
  </si>
  <si>
    <t>　　 　　２百万未満</t>
  </si>
  <si>
    <t>　　 法              人</t>
  </si>
  <si>
    <t>　　 個              人</t>
  </si>
  <si>
    <t>　 総              数</t>
  </si>
  <si>
    <t>安定的な者</t>
  </si>
  <si>
    <t>うち</t>
  </si>
  <si>
    <t xml:space="preserve"> 労務外注労働者数</t>
  </si>
  <si>
    <t>22　　　　　年　　　　　度</t>
  </si>
  <si>
    <t>経営組織別，資本金階層別－就業者数</t>
  </si>
  <si>
    <t>建設業専業</t>
  </si>
  <si>
    <t>第９表</t>
  </si>
  <si>
    <t>営　業　損　益</t>
  </si>
  <si>
    <t>租　税　公　課</t>
  </si>
  <si>
    <t>人　　件　　費</t>
  </si>
  <si>
    <t>労　　務　　費　　</t>
  </si>
  <si>
    <t>人　　件　　費</t>
  </si>
  <si>
    <t>23　　　年　　　度</t>
  </si>
  <si>
    <t>22　　　年　　　度</t>
  </si>
  <si>
    <t xml:space="preserve">   （単位：百万円，％）</t>
  </si>
  <si>
    <t>第１０表　業種別－付加価値額</t>
  </si>
  <si>
    <t>営業損益</t>
  </si>
  <si>
    <t>租税公課</t>
  </si>
  <si>
    <t>人件費</t>
  </si>
  <si>
    <t>労務費</t>
  </si>
  <si>
    <t>23　　　　年　　　　度</t>
  </si>
  <si>
    <t>22　　　　年　　　　度</t>
  </si>
  <si>
    <t>経営組織別，資本金階層別－付加価値額</t>
  </si>
  <si>
    <t>第１１表</t>
  </si>
  <si>
    <t xml:space="preserve"> 沖　 縄</t>
  </si>
  <si>
    <t xml:space="preserve"> 鹿児島</t>
  </si>
  <si>
    <t xml:space="preserve"> 宮　 崎</t>
  </si>
  <si>
    <t xml:space="preserve"> 大　 分</t>
  </si>
  <si>
    <t xml:space="preserve"> 熊　 本</t>
  </si>
  <si>
    <t xml:space="preserve"> 長　 崎</t>
  </si>
  <si>
    <t xml:space="preserve"> 佐　 賀</t>
  </si>
  <si>
    <t xml:space="preserve"> 福　 岡</t>
  </si>
  <si>
    <t xml:space="preserve"> 高　 知</t>
  </si>
  <si>
    <t xml:space="preserve"> 愛　 媛</t>
  </si>
  <si>
    <t xml:space="preserve"> 香　 川</t>
  </si>
  <si>
    <t xml:space="preserve"> 徳　 島</t>
  </si>
  <si>
    <t xml:space="preserve"> 山　 口</t>
  </si>
  <si>
    <t xml:space="preserve"> 広　 島</t>
  </si>
  <si>
    <t xml:space="preserve"> 岡　 山</t>
  </si>
  <si>
    <t xml:space="preserve"> 島　 根</t>
  </si>
  <si>
    <t xml:space="preserve"> 鳥　 取</t>
  </si>
  <si>
    <t xml:space="preserve"> 和歌山</t>
  </si>
  <si>
    <t xml:space="preserve"> 奈　 良</t>
  </si>
  <si>
    <t xml:space="preserve"> 兵　 庫</t>
  </si>
  <si>
    <t xml:space="preserve"> 大　 阪</t>
  </si>
  <si>
    <t xml:space="preserve"> 京　 都</t>
  </si>
  <si>
    <t xml:space="preserve"> 滋　 賀</t>
  </si>
  <si>
    <t xml:space="preserve"> 三　 重</t>
  </si>
  <si>
    <t xml:space="preserve"> 愛　 知</t>
  </si>
  <si>
    <t xml:space="preserve"> 静　 岡</t>
  </si>
  <si>
    <t xml:space="preserve"> 岐　 阜</t>
  </si>
  <si>
    <t xml:space="preserve"> 長　 野</t>
  </si>
  <si>
    <t xml:space="preserve"> 山　 梨</t>
  </si>
  <si>
    <t xml:space="preserve"> 福　 井</t>
  </si>
  <si>
    <t xml:space="preserve"> 石　 川</t>
  </si>
  <si>
    <t xml:space="preserve"> 富　 山</t>
  </si>
  <si>
    <t xml:space="preserve"> 新　 潟</t>
  </si>
  <si>
    <t xml:space="preserve"> 神奈川</t>
  </si>
  <si>
    <t xml:space="preserve"> 東　 京</t>
  </si>
  <si>
    <t xml:space="preserve"> 千　 葉</t>
  </si>
  <si>
    <t xml:space="preserve"> 埼　 玉</t>
  </si>
  <si>
    <t xml:space="preserve"> 群　 馬</t>
  </si>
  <si>
    <t xml:space="preserve"> 栃　 木</t>
  </si>
  <si>
    <t xml:space="preserve"> 茨　 城</t>
  </si>
  <si>
    <t xml:space="preserve"> 福　 島</t>
  </si>
  <si>
    <t xml:space="preserve"> 山　 形</t>
  </si>
  <si>
    <t xml:space="preserve"> 秋　 田</t>
  </si>
  <si>
    <t xml:space="preserve"> 宮　 城</t>
  </si>
  <si>
    <t xml:space="preserve"> 岩　 手</t>
  </si>
  <si>
    <t xml:space="preserve"> 青　 森</t>
  </si>
  <si>
    <t xml:space="preserve"> 北海道</t>
  </si>
  <si>
    <t xml:space="preserve"> 総   数</t>
  </si>
  <si>
    <t>23　年　度</t>
  </si>
  <si>
    <t>22　年　度</t>
  </si>
  <si>
    <t>21　年　度</t>
  </si>
  <si>
    <t>21　年　度</t>
  </si>
  <si>
    <t>大　臣　許　可　業　者</t>
  </si>
  <si>
    <t>知　事　許　可　業　者</t>
  </si>
  <si>
    <t>総　　　　　　　　　　　　　　　数</t>
  </si>
  <si>
    <t>第１２表　大臣・知事許可別，業者所在都道府県別－元請完成工事高</t>
  </si>
  <si>
    <t xml:space="preserve"> 石　 川</t>
  </si>
  <si>
    <t>23　年　度</t>
  </si>
  <si>
    <t>22　年　度</t>
  </si>
  <si>
    <t>公　　　　 　 　　　　共</t>
  </si>
  <si>
    <t>民　　　　　　　　　　間</t>
  </si>
  <si>
    <t>総　　　　　　　　　　数</t>
  </si>
  <si>
    <t>第１３表　発注者別，施工都道府県別－元請完成工事高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</si>
</sst>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0.0_ "/>
    <numFmt numFmtId="180" formatCode="\ ###,###,##0;&quot;-&quot;###,###,##0"/>
    <numFmt numFmtId="181" formatCode="\-0.0"/>
    <numFmt numFmtId="182" formatCode="#,##0.0"/>
    <numFmt numFmtId="183" formatCode="0.0_);[Red]\(0.0\)"/>
    <numFmt numFmtId="184" formatCode="0.0%"/>
    <numFmt numFmtId="185" formatCode="#,##0.0;\-#,##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20"/>
      <name val="ＭＳ Ｐ明朝"/>
      <family val="1"/>
    </font>
    <font>
      <sz val="10"/>
      <color indexed="8"/>
      <name val="ＭＳ Ｐ明朝"/>
      <family val="1"/>
    </font>
    <font>
      <sz val="13"/>
      <color indexed="8"/>
      <name val="ＭＳ Ｐ明朝"/>
      <family val="1"/>
    </font>
    <font>
      <sz val="18"/>
      <color indexed="8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/>
    </border>
    <border>
      <left/>
      <right style="thin"/>
      <top style="thin"/>
      <bottom/>
    </border>
    <border>
      <left style="thin">
        <color indexed="8"/>
      </left>
      <right style="medium"/>
      <top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thin"/>
      <right style="medium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/>
      <top/>
      <bottom style="double"/>
    </border>
    <border>
      <left style="thin"/>
      <right style="medium"/>
      <top style="double"/>
      <bottom/>
    </border>
    <border>
      <left style="thin"/>
      <right style="thin"/>
      <top style="double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/>
      <right style="thin"/>
      <top/>
      <bottom style="thin"/>
    </border>
    <border>
      <left style="double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19" fillId="0" borderId="0">
      <alignment/>
      <protection/>
    </xf>
    <xf numFmtId="0" fontId="58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1" xfId="49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38" fontId="3" fillId="0" borderId="11" xfId="49" applyFont="1" applyBorder="1" applyAlignment="1" quotePrefix="1">
      <alignment horizontal="centerContinuous" vertical="center"/>
    </xf>
    <xf numFmtId="38" fontId="3" fillId="0" borderId="12" xfId="49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19" xfId="0" applyNumberFormat="1" applyFont="1" applyFill="1" applyBorder="1" applyAlignment="1" quotePrefix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176" fontId="8" fillId="0" borderId="21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38" fontId="8" fillId="0" borderId="22" xfId="49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76" fontId="8" fillId="0" borderId="2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5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left" vertical="center"/>
    </xf>
    <xf numFmtId="176" fontId="8" fillId="0" borderId="26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80" fontId="8" fillId="0" borderId="20" xfId="0" applyNumberFormat="1" applyFont="1" applyFill="1" applyBorder="1" applyAlignment="1" quotePrefix="1">
      <alignment horizontal="right" vertical="center"/>
    </xf>
    <xf numFmtId="180" fontId="8" fillId="0" borderId="19" xfId="0" applyNumberFormat="1" applyFont="1" applyFill="1" applyBorder="1" applyAlignment="1" quotePrefix="1">
      <alignment horizontal="right" vertical="center"/>
    </xf>
    <xf numFmtId="180" fontId="8" fillId="0" borderId="27" xfId="0" applyNumberFormat="1" applyFont="1" applyFill="1" applyBorder="1" applyAlignment="1" quotePrefix="1">
      <alignment horizontal="right" vertical="center"/>
    </xf>
    <xf numFmtId="176" fontId="8" fillId="0" borderId="28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80" fontId="8" fillId="0" borderId="0" xfId="0" applyNumberFormat="1" applyFont="1" applyFill="1" applyBorder="1" applyAlignment="1" quotePrefix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6" fontId="8" fillId="0" borderId="37" xfId="0" applyNumberFormat="1" applyFont="1" applyBorder="1" applyAlignment="1">
      <alignment vertical="center"/>
    </xf>
    <xf numFmtId="180" fontId="8" fillId="0" borderId="38" xfId="0" applyNumberFormat="1" applyFont="1" applyFill="1" applyBorder="1" applyAlignment="1" quotePrefix="1">
      <alignment horizontal="right" vertical="center"/>
    </xf>
    <xf numFmtId="176" fontId="8" fillId="0" borderId="39" xfId="0" applyNumberFormat="1" applyFont="1" applyBorder="1" applyAlignment="1">
      <alignment vertical="center"/>
    </xf>
    <xf numFmtId="180" fontId="8" fillId="0" borderId="22" xfId="0" applyNumberFormat="1" applyFont="1" applyFill="1" applyBorder="1" applyAlignment="1" quotePrefix="1">
      <alignment horizontal="right" vertical="center"/>
    </xf>
    <xf numFmtId="3" fontId="8" fillId="0" borderId="39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40" xfId="0" applyFont="1" applyBorder="1" applyAlignment="1">
      <alignment horizontal="right" vertical="center"/>
    </xf>
    <xf numFmtId="176" fontId="8" fillId="0" borderId="41" xfId="0" applyNumberFormat="1" applyFont="1" applyBorder="1" applyAlignment="1">
      <alignment vertical="center"/>
    </xf>
    <xf numFmtId="180" fontId="8" fillId="0" borderId="14" xfId="0" applyNumberFormat="1" applyFont="1" applyFill="1" applyBorder="1" applyAlignment="1" quotePrefix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42" xfId="0" applyFont="1" applyBorder="1" applyAlignment="1">
      <alignment horizontal="right" vertical="center"/>
    </xf>
    <xf numFmtId="49" fontId="11" fillId="0" borderId="42" xfId="0" applyNumberFormat="1" applyFont="1" applyBorder="1" applyAlignment="1">
      <alignment horizontal="right" vertical="center"/>
    </xf>
    <xf numFmtId="0" fontId="11" fillId="0" borderId="4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176" fontId="8" fillId="0" borderId="45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38" fontId="8" fillId="0" borderId="22" xfId="49" applyFont="1" applyBorder="1" applyAlignment="1">
      <alignment horizontal="right" vertical="center"/>
    </xf>
    <xf numFmtId="176" fontId="8" fillId="0" borderId="46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181" fontId="8" fillId="0" borderId="0" xfId="0" applyNumberFormat="1" applyFont="1" applyBorder="1" applyAlignment="1">
      <alignment vertical="center"/>
    </xf>
    <xf numFmtId="182" fontId="8" fillId="0" borderId="14" xfId="0" applyNumberFormat="1" applyFont="1" applyBorder="1" applyAlignment="1" quotePrefix="1">
      <alignment horizontal="right" vertical="center"/>
    </xf>
    <xf numFmtId="180" fontId="8" fillId="0" borderId="19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horizontal="centerContinuous" vertical="center"/>
    </xf>
    <xf numFmtId="0" fontId="8" fillId="0" borderId="50" xfId="0" applyFont="1" applyBorder="1" applyAlignment="1">
      <alignment horizontal="centerContinuous" vertical="center"/>
    </xf>
    <xf numFmtId="0" fontId="8" fillId="0" borderId="51" xfId="0" applyFont="1" applyBorder="1" applyAlignment="1">
      <alignment horizontal="centerContinuous"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0" xfId="0" applyFont="1" applyAlignment="1" quotePrefix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176" fontId="8" fillId="0" borderId="22" xfId="49" applyNumberFormat="1" applyFont="1" applyBorder="1" applyAlignment="1">
      <alignment vertical="center"/>
    </xf>
    <xf numFmtId="176" fontId="8" fillId="0" borderId="14" xfId="49" applyNumberFormat="1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2" fillId="0" borderId="56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2" fillId="0" borderId="57" xfId="0" applyFont="1" applyBorder="1" applyAlignment="1" quotePrefix="1">
      <alignment horizontal="centerContinuous" vertical="center"/>
    </xf>
    <xf numFmtId="38" fontId="2" fillId="0" borderId="50" xfId="49" applyFont="1" applyBorder="1" applyAlignment="1">
      <alignment horizontal="centerContinuous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8" fontId="8" fillId="0" borderId="0" xfId="49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179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176" fontId="2" fillId="0" borderId="37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80" fontId="2" fillId="0" borderId="23" xfId="0" applyNumberFormat="1" applyFont="1" applyFill="1" applyBorder="1" applyAlignment="1" quotePrefix="1">
      <alignment horizontal="right" vertical="center"/>
    </xf>
    <xf numFmtId="176" fontId="2" fillId="0" borderId="39" xfId="0" applyNumberFormat="1" applyFont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176" fontId="2" fillId="0" borderId="19" xfId="0" applyNumberFormat="1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38" fontId="2" fillId="0" borderId="60" xfId="49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38" fontId="2" fillId="0" borderId="59" xfId="49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2" fillId="0" borderId="18" xfId="49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84" fontId="2" fillId="0" borderId="0" xfId="43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2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49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179" fontId="2" fillId="0" borderId="50" xfId="0" applyNumberFormat="1" applyFont="1" applyBorder="1" applyAlignment="1">
      <alignment horizontal="centerContinuous" vertical="center"/>
    </xf>
    <xf numFmtId="183" fontId="2" fillId="0" borderId="50" xfId="0" applyNumberFormat="1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center" vertical="center"/>
    </xf>
    <xf numFmtId="179" fontId="17" fillId="0" borderId="0" xfId="0" applyNumberFormat="1" applyFont="1" applyAlignment="1" quotePrefix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37" fontId="8" fillId="0" borderId="0" xfId="61" applyFont="1" applyAlignment="1">
      <alignment vertical="center"/>
      <protection/>
    </xf>
    <xf numFmtId="37" fontId="8" fillId="0" borderId="0" xfId="61" applyFont="1" applyAlignment="1" applyProtection="1">
      <alignment vertical="center"/>
      <protection/>
    </xf>
    <xf numFmtId="176" fontId="8" fillId="0" borderId="0" xfId="61" applyNumberFormat="1" applyFont="1" applyAlignment="1" applyProtection="1" quotePrefix="1">
      <alignment horizontal="left" vertical="center"/>
      <protection/>
    </xf>
    <xf numFmtId="176" fontId="3" fillId="0" borderId="0" xfId="61" applyNumberFormat="1" applyFont="1" applyBorder="1" applyAlignment="1" applyProtection="1">
      <alignment vertical="center"/>
      <protection/>
    </xf>
    <xf numFmtId="37" fontId="3" fillId="0" borderId="0" xfId="61" applyFont="1" applyBorder="1" applyAlignment="1" applyProtection="1">
      <alignment vertical="center"/>
      <protection/>
    </xf>
    <xf numFmtId="37" fontId="8" fillId="0" borderId="0" xfId="61" applyFont="1" applyBorder="1" applyAlignment="1" applyProtection="1">
      <alignment horizontal="center" vertical="center"/>
      <protection/>
    </xf>
    <xf numFmtId="37" fontId="8" fillId="0" borderId="0" xfId="61" applyFont="1" applyAlignment="1" quotePrefix="1">
      <alignment horizontal="left" vertical="center"/>
      <protection/>
    </xf>
    <xf numFmtId="176" fontId="8" fillId="0" borderId="37" xfId="61" applyNumberFormat="1" applyFont="1" applyBorder="1" applyAlignment="1" applyProtection="1">
      <alignment vertical="center"/>
      <protection/>
    </xf>
    <xf numFmtId="176" fontId="8" fillId="0" borderId="39" xfId="61" applyNumberFormat="1" applyFont="1" applyBorder="1" applyAlignment="1" applyProtection="1">
      <alignment vertical="center"/>
      <protection/>
    </xf>
    <xf numFmtId="37" fontId="8" fillId="0" borderId="22" xfId="61" applyFont="1" applyBorder="1" applyAlignment="1" applyProtection="1">
      <alignment vertical="center"/>
      <protection/>
    </xf>
    <xf numFmtId="176" fontId="8" fillId="0" borderId="22" xfId="61" applyNumberFormat="1" applyFont="1" applyBorder="1" applyAlignment="1" applyProtection="1">
      <alignment vertical="center"/>
      <protection/>
    </xf>
    <xf numFmtId="37" fontId="8" fillId="0" borderId="62" xfId="61" applyFont="1" applyBorder="1" applyAlignment="1" applyProtection="1">
      <alignment vertical="center"/>
      <protection/>
    </xf>
    <xf numFmtId="176" fontId="8" fillId="0" borderId="63" xfId="61" applyNumberFormat="1" applyFont="1" applyBorder="1" applyAlignment="1" applyProtection="1">
      <alignment vertical="center"/>
      <protection/>
    </xf>
    <xf numFmtId="37" fontId="2" fillId="0" borderId="63" xfId="61" applyFont="1" applyBorder="1" applyAlignment="1" applyProtection="1">
      <alignment horizontal="center" vertical="center"/>
      <protection/>
    </xf>
    <xf numFmtId="176" fontId="8" fillId="0" borderId="41" xfId="61" applyNumberFormat="1" applyFont="1" applyBorder="1" applyAlignment="1" applyProtection="1">
      <alignment vertical="center"/>
      <protection/>
    </xf>
    <xf numFmtId="176" fontId="8" fillId="0" borderId="14" xfId="61" applyNumberFormat="1" applyFont="1" applyBorder="1" applyAlignment="1" applyProtection="1">
      <alignment vertical="center"/>
      <protection/>
    </xf>
    <xf numFmtId="37" fontId="8" fillId="0" borderId="14" xfId="61" applyFont="1" applyBorder="1" applyAlignment="1" applyProtection="1">
      <alignment vertical="center"/>
      <protection/>
    </xf>
    <xf numFmtId="37" fontId="8" fillId="0" borderId="64" xfId="61" applyFont="1" applyBorder="1" applyAlignment="1" applyProtection="1">
      <alignment vertical="center"/>
      <protection/>
    </xf>
    <xf numFmtId="176" fontId="8" fillId="0" borderId="65" xfId="61" applyNumberFormat="1" applyFont="1" applyBorder="1" applyAlignment="1" applyProtection="1">
      <alignment vertical="center"/>
      <protection/>
    </xf>
    <xf numFmtId="37" fontId="2" fillId="0" borderId="14" xfId="61" applyFont="1" applyBorder="1" applyAlignment="1" applyProtection="1">
      <alignment horizontal="left" vertical="center"/>
      <protection/>
    </xf>
    <xf numFmtId="37" fontId="2" fillId="0" borderId="14" xfId="61" applyFont="1" applyBorder="1" applyAlignment="1" applyProtection="1">
      <alignment horizontal="center" vertical="center"/>
      <protection/>
    </xf>
    <xf numFmtId="176" fontId="8" fillId="0" borderId="54" xfId="61" applyNumberFormat="1" applyFont="1" applyBorder="1" applyAlignment="1" applyProtection="1">
      <alignment vertical="center"/>
      <protection/>
    </xf>
    <xf numFmtId="176" fontId="8" fillId="0" borderId="20" xfId="61" applyNumberFormat="1" applyFont="1" applyBorder="1" applyAlignment="1" applyProtection="1">
      <alignment vertical="center"/>
      <protection/>
    </xf>
    <xf numFmtId="37" fontId="8" fillId="0" borderId="18" xfId="61" applyFont="1" applyBorder="1" applyAlignment="1" applyProtection="1">
      <alignment vertical="center"/>
      <protection/>
    </xf>
    <xf numFmtId="176" fontId="8" fillId="0" borderId="18" xfId="61" applyNumberFormat="1" applyFont="1" applyBorder="1" applyAlignment="1" applyProtection="1">
      <alignment vertical="center"/>
      <protection/>
    </xf>
    <xf numFmtId="37" fontId="8" fillId="0" borderId="66" xfId="61" applyFont="1" applyBorder="1" applyAlignment="1" applyProtection="1">
      <alignment vertical="center"/>
      <protection/>
    </xf>
    <xf numFmtId="176" fontId="8" fillId="0" borderId="67" xfId="61" applyNumberFormat="1" applyFont="1" applyBorder="1" applyAlignment="1" applyProtection="1">
      <alignment vertical="center"/>
      <protection/>
    </xf>
    <xf numFmtId="37" fontId="2" fillId="0" borderId="18" xfId="61" applyFont="1" applyBorder="1" applyAlignment="1" applyProtection="1">
      <alignment horizontal="center" vertical="center"/>
      <protection/>
    </xf>
    <xf numFmtId="176" fontId="8" fillId="0" borderId="14" xfId="61" applyNumberFormat="1" applyFont="1" applyBorder="1" applyAlignment="1" applyProtection="1" quotePrefix="1">
      <alignment horizontal="right" vertical="center"/>
      <protection/>
    </xf>
    <xf numFmtId="37" fontId="3" fillId="0" borderId="0" xfId="61" applyFont="1" applyAlignment="1">
      <alignment horizontal="center" vertical="center"/>
      <protection/>
    </xf>
    <xf numFmtId="37" fontId="7" fillId="0" borderId="54" xfId="61" applyFont="1" applyBorder="1" applyAlignment="1" applyProtection="1">
      <alignment horizontal="center" vertical="center"/>
      <protection/>
    </xf>
    <xf numFmtId="37" fontId="7" fillId="0" borderId="18" xfId="61" applyFont="1" applyBorder="1" applyAlignment="1" applyProtection="1">
      <alignment horizontal="center" vertical="center"/>
      <protection/>
    </xf>
    <xf numFmtId="37" fontId="7" fillId="0" borderId="18" xfId="61" applyFont="1" applyBorder="1" applyAlignment="1">
      <alignment horizontal="center" vertical="center"/>
      <protection/>
    </xf>
    <xf numFmtId="37" fontId="7" fillId="0" borderId="66" xfId="61" applyFont="1" applyBorder="1" applyAlignment="1">
      <alignment horizontal="center" vertical="center"/>
      <protection/>
    </xf>
    <xf numFmtId="37" fontId="7" fillId="0" borderId="67" xfId="61" applyFont="1" applyBorder="1" applyAlignment="1" applyProtection="1">
      <alignment horizontal="center" vertical="center"/>
      <protection/>
    </xf>
    <xf numFmtId="37" fontId="3" fillId="0" borderId="66" xfId="61" applyFont="1" applyBorder="1" applyAlignment="1">
      <alignment horizontal="center" vertical="center"/>
      <protection/>
    </xf>
    <xf numFmtId="37" fontId="2" fillId="0" borderId="15" xfId="61" applyFont="1" applyBorder="1" applyAlignment="1">
      <alignment horizontal="center" vertical="center"/>
      <protection/>
    </xf>
    <xf numFmtId="37" fontId="2" fillId="0" borderId="31" xfId="61" applyFont="1" applyBorder="1" applyAlignment="1">
      <alignment horizontal="center" vertical="center"/>
      <protection/>
    </xf>
    <xf numFmtId="37" fontId="2" fillId="0" borderId="55" xfId="61" applyFont="1" applyBorder="1" applyAlignment="1">
      <alignment vertical="center"/>
      <protection/>
    </xf>
    <xf numFmtId="37" fontId="2" fillId="0" borderId="15" xfId="61" applyFont="1" applyBorder="1" applyAlignment="1">
      <alignment vertical="center"/>
      <protection/>
    </xf>
    <xf numFmtId="37" fontId="2" fillId="0" borderId="14" xfId="61" applyFont="1" applyBorder="1" applyAlignment="1" applyProtection="1" quotePrefix="1">
      <alignment horizontal="center" vertical="center"/>
      <protection/>
    </xf>
    <xf numFmtId="37" fontId="2" fillId="0" borderId="15" xfId="61" applyFont="1" applyBorder="1" applyAlignment="1" applyProtection="1">
      <alignment horizontal="left" vertical="center"/>
      <protection/>
    </xf>
    <xf numFmtId="37" fontId="2" fillId="0" borderId="68" xfId="61" applyFont="1" applyBorder="1" applyAlignment="1">
      <alignment vertical="center"/>
      <protection/>
    </xf>
    <xf numFmtId="37" fontId="2" fillId="0" borderId="0" xfId="61" applyFont="1" applyAlignment="1">
      <alignment vertical="center"/>
      <protection/>
    </xf>
    <xf numFmtId="37" fontId="2" fillId="0" borderId="42" xfId="61" applyFont="1" applyBorder="1" applyAlignment="1">
      <alignment vertical="center"/>
      <protection/>
    </xf>
    <xf numFmtId="37" fontId="2" fillId="0" borderId="69" xfId="61" applyFont="1" applyBorder="1" applyAlignment="1">
      <alignment horizontal="centerContinuous" vertical="center"/>
      <protection/>
    </xf>
    <xf numFmtId="37" fontId="2" fillId="0" borderId="70" xfId="61" applyFont="1" applyBorder="1" applyAlignment="1">
      <alignment horizontal="centerContinuous" vertical="center"/>
      <protection/>
    </xf>
    <xf numFmtId="37" fontId="2" fillId="0" borderId="70" xfId="61" applyFont="1" applyBorder="1" applyAlignment="1" applyProtection="1" quotePrefix="1">
      <alignment horizontal="centerContinuous" vertical="center"/>
      <protection/>
    </xf>
    <xf numFmtId="37" fontId="2" fillId="0" borderId="71" xfId="61" applyFont="1" applyBorder="1" applyAlignment="1">
      <alignment horizontal="centerContinuous" vertical="center"/>
      <protection/>
    </xf>
    <xf numFmtId="37" fontId="2" fillId="0" borderId="72" xfId="61" applyFont="1" applyBorder="1" applyAlignment="1">
      <alignment horizontal="centerContinuous" vertical="center"/>
      <protection/>
    </xf>
    <xf numFmtId="37" fontId="2" fillId="0" borderId="70" xfId="61" applyFont="1" applyBorder="1" applyAlignment="1" applyProtection="1">
      <alignment horizontal="centerContinuous" vertical="center"/>
      <protection/>
    </xf>
    <xf numFmtId="37" fontId="8" fillId="0" borderId="0" xfId="61" applyFont="1" applyAlignment="1">
      <alignment/>
      <protection/>
    </xf>
    <xf numFmtId="37" fontId="2" fillId="0" borderId="38" xfId="61" applyFont="1" applyBorder="1" applyAlignment="1" applyProtection="1">
      <alignment horizontal="right"/>
      <protection/>
    </xf>
    <xf numFmtId="37" fontId="8" fillId="0" borderId="38" xfId="61" applyFont="1" applyBorder="1" applyAlignment="1">
      <alignment/>
      <protection/>
    </xf>
    <xf numFmtId="37" fontId="8" fillId="0" borderId="38" xfId="61" applyFont="1" applyBorder="1" applyAlignment="1" applyProtection="1">
      <alignment horizontal="left"/>
      <protection/>
    </xf>
    <xf numFmtId="37" fontId="2" fillId="0" borderId="0" xfId="61" applyFont="1" applyAlignment="1">
      <alignment horizontal="centerContinuous" vertical="center"/>
      <protection/>
    </xf>
    <xf numFmtId="37" fontId="8" fillId="0" borderId="0" xfId="61" applyFont="1" applyAlignment="1">
      <alignment horizontal="centerContinuous" vertical="center"/>
      <protection/>
    </xf>
    <xf numFmtId="37" fontId="17" fillId="0" borderId="0" xfId="61" applyFont="1" applyAlignment="1" applyProtection="1" quotePrefix="1">
      <alignment horizontal="centerContinuous" vertical="center"/>
      <protection/>
    </xf>
    <xf numFmtId="37" fontId="3" fillId="0" borderId="0" xfId="61" applyFont="1" applyAlignment="1">
      <alignment vertical="center"/>
      <protection/>
    </xf>
    <xf numFmtId="37" fontId="21" fillId="0" borderId="0" xfId="61" applyFont="1" applyAlignment="1">
      <alignment vertical="center"/>
      <protection/>
    </xf>
    <xf numFmtId="185" fontId="3" fillId="0" borderId="0" xfId="61" applyNumberFormat="1" applyFont="1" applyBorder="1" applyAlignment="1" applyProtection="1">
      <alignment vertical="center"/>
      <protection/>
    </xf>
    <xf numFmtId="37" fontId="3" fillId="0" borderId="0" xfId="61" applyNumberFormat="1" applyFont="1" applyBorder="1" applyAlignment="1" applyProtection="1">
      <alignment vertical="center"/>
      <protection/>
    </xf>
    <xf numFmtId="37" fontId="8" fillId="0" borderId="0" xfId="61" applyFont="1" applyBorder="1" applyAlignment="1">
      <alignment vertical="center"/>
      <protection/>
    </xf>
    <xf numFmtId="185" fontId="8" fillId="0" borderId="37" xfId="61" applyNumberFormat="1" applyFont="1" applyBorder="1" applyAlignment="1" applyProtection="1">
      <alignment vertical="center"/>
      <protection/>
    </xf>
    <xf numFmtId="185" fontId="8" fillId="0" borderId="22" xfId="61" applyNumberFormat="1" applyFont="1" applyBorder="1" applyAlignment="1" applyProtection="1">
      <alignment vertical="center"/>
      <protection/>
    </xf>
    <xf numFmtId="37" fontId="8" fillId="0" borderId="22" xfId="61" applyNumberFormat="1" applyFont="1" applyBorder="1" applyAlignment="1" applyProtection="1">
      <alignment vertical="center"/>
      <protection/>
    </xf>
    <xf numFmtId="182" fontId="8" fillId="0" borderId="22" xfId="61" applyNumberFormat="1" applyFont="1" applyBorder="1" applyAlignment="1" applyProtection="1">
      <alignment horizontal="right" vertical="center"/>
      <protection/>
    </xf>
    <xf numFmtId="185" fontId="8" fillId="0" borderId="39" xfId="61" applyNumberFormat="1" applyFont="1" applyBorder="1" applyAlignment="1" applyProtection="1">
      <alignment vertical="center"/>
      <protection/>
    </xf>
    <xf numFmtId="37" fontId="8" fillId="0" borderId="38" xfId="61" applyNumberFormat="1" applyFont="1" applyBorder="1" applyAlignment="1" applyProtection="1">
      <alignment horizontal="right" vertical="center"/>
      <protection/>
    </xf>
    <xf numFmtId="37" fontId="11" fillId="33" borderId="23" xfId="61" applyFont="1" applyFill="1" applyBorder="1" applyAlignment="1" applyProtection="1">
      <alignment horizontal="left" vertical="center"/>
      <protection/>
    </xf>
    <xf numFmtId="37" fontId="11" fillId="33" borderId="22" xfId="61" applyFont="1" applyFill="1" applyBorder="1" applyAlignment="1" applyProtection="1">
      <alignment horizontal="left" vertical="center"/>
      <protection/>
    </xf>
    <xf numFmtId="185" fontId="8" fillId="0" borderId="41" xfId="61" applyNumberFormat="1" applyFont="1" applyBorder="1" applyAlignment="1" applyProtection="1">
      <alignment vertical="center"/>
      <protection/>
    </xf>
    <xf numFmtId="185" fontId="8" fillId="0" borderId="14" xfId="61" applyNumberFormat="1" applyFont="1" applyBorder="1" applyAlignment="1" applyProtection="1">
      <alignment vertical="center"/>
      <protection/>
    </xf>
    <xf numFmtId="37" fontId="8" fillId="0" borderId="14" xfId="61" applyNumberFormat="1" applyFont="1" applyBorder="1" applyAlignment="1" applyProtection="1">
      <alignment vertical="center"/>
      <protection/>
    </xf>
    <xf numFmtId="182" fontId="8" fillId="0" borderId="14" xfId="61" applyNumberFormat="1" applyFont="1" applyBorder="1" applyAlignment="1" applyProtection="1">
      <alignment horizontal="right" vertical="center"/>
      <protection/>
    </xf>
    <xf numFmtId="37" fontId="8" fillId="0" borderId="0" xfId="61" applyNumberFormat="1" applyFont="1" applyBorder="1" applyAlignment="1" applyProtection="1">
      <alignment horizontal="right" vertical="center"/>
      <protection/>
    </xf>
    <xf numFmtId="37" fontId="11" fillId="33" borderId="17" xfId="61" applyFont="1" applyFill="1" applyBorder="1" applyAlignment="1" applyProtection="1">
      <alignment horizontal="left" vertical="center"/>
      <protection/>
    </xf>
    <xf numFmtId="37" fontId="11" fillId="33" borderId="14" xfId="61" applyFont="1" applyFill="1" applyBorder="1" applyAlignment="1" applyProtection="1">
      <alignment horizontal="left" vertical="center"/>
      <protection/>
    </xf>
    <xf numFmtId="184" fontId="8" fillId="0" borderId="0" xfId="43" applyNumberFormat="1" applyFont="1" applyAlignment="1">
      <alignment vertical="center"/>
    </xf>
    <xf numFmtId="185" fontId="8" fillId="0" borderId="0" xfId="61" applyNumberFormat="1" applyFont="1" applyAlignment="1">
      <alignment vertical="center"/>
      <protection/>
    </xf>
    <xf numFmtId="185" fontId="8" fillId="0" borderId="58" xfId="61" applyNumberFormat="1" applyFont="1" applyBorder="1" applyAlignment="1" applyProtection="1">
      <alignment vertical="center"/>
      <protection/>
    </xf>
    <xf numFmtId="185" fontId="8" fillId="0" borderId="59" xfId="61" applyNumberFormat="1" applyFont="1" applyBorder="1" applyAlignment="1" applyProtection="1">
      <alignment vertical="center"/>
      <protection/>
    </xf>
    <xf numFmtId="37" fontId="8" fillId="0" borderId="59" xfId="61" applyNumberFormat="1" applyFont="1" applyBorder="1" applyAlignment="1" applyProtection="1">
      <alignment vertical="center"/>
      <protection/>
    </xf>
    <xf numFmtId="37" fontId="8" fillId="0" borderId="60" xfId="61" applyNumberFormat="1" applyFont="1" applyBorder="1" applyAlignment="1" applyProtection="1">
      <alignment vertical="center"/>
      <protection/>
    </xf>
    <xf numFmtId="37" fontId="11" fillId="33" borderId="73" xfId="61" applyFont="1" applyFill="1" applyBorder="1" applyAlignment="1" applyProtection="1">
      <alignment horizontal="left" vertical="center"/>
      <protection/>
    </xf>
    <xf numFmtId="37" fontId="11" fillId="33" borderId="59" xfId="61" applyFont="1" applyFill="1" applyBorder="1" applyAlignment="1" applyProtection="1">
      <alignment horizontal="left" vertical="center"/>
      <protection/>
    </xf>
    <xf numFmtId="37" fontId="8" fillId="0" borderId="0" xfId="61" applyNumberFormat="1" applyFont="1" applyBorder="1" applyAlignment="1" applyProtection="1">
      <alignment vertical="center"/>
      <protection/>
    </xf>
    <xf numFmtId="37" fontId="11" fillId="33" borderId="0" xfId="61" applyFont="1" applyFill="1" applyBorder="1" applyAlignment="1" applyProtection="1">
      <alignment horizontal="left" vertical="center"/>
      <protection/>
    </xf>
    <xf numFmtId="37" fontId="8" fillId="0" borderId="0" xfId="61" applyFont="1" applyAlignment="1">
      <alignment horizontal="center" vertical="center"/>
      <protection/>
    </xf>
    <xf numFmtId="37" fontId="8" fillId="0" borderId="0" xfId="61" applyFont="1" applyBorder="1" applyAlignment="1">
      <alignment horizontal="center" vertical="center"/>
      <protection/>
    </xf>
    <xf numFmtId="37" fontId="11" fillId="33" borderId="17" xfId="61" applyFont="1" applyFill="1" applyBorder="1" applyAlignment="1" applyProtection="1">
      <alignment horizontal="center" vertical="center"/>
      <protection/>
    </xf>
    <xf numFmtId="37" fontId="11" fillId="33" borderId="0" xfId="61" applyFont="1" applyFill="1" applyBorder="1" applyAlignment="1" applyProtection="1">
      <alignment horizontal="center" vertical="center"/>
      <protection/>
    </xf>
    <xf numFmtId="185" fontId="8" fillId="0" borderId="74" xfId="61" applyNumberFormat="1" applyFont="1" applyBorder="1" applyAlignment="1" applyProtection="1">
      <alignment vertical="center"/>
      <protection/>
    </xf>
    <xf numFmtId="185" fontId="8" fillId="0" borderId="10" xfId="61" applyNumberFormat="1" applyFont="1" applyBorder="1" applyAlignment="1" applyProtection="1">
      <alignment vertical="center"/>
      <protection/>
    </xf>
    <xf numFmtId="37" fontId="8" fillId="0" borderId="10" xfId="61" applyNumberFormat="1" applyFont="1" applyBorder="1" applyAlignment="1" applyProtection="1">
      <alignment vertical="center"/>
      <protection/>
    </xf>
    <xf numFmtId="37" fontId="8" fillId="0" borderId="75" xfId="61" applyNumberFormat="1" applyFont="1" applyBorder="1" applyAlignment="1" applyProtection="1">
      <alignment vertical="center"/>
      <protection/>
    </xf>
    <xf numFmtId="37" fontId="11" fillId="33" borderId="25" xfId="61" applyFont="1" applyFill="1" applyBorder="1" applyAlignment="1" applyProtection="1">
      <alignment horizontal="left" vertical="center"/>
      <protection/>
    </xf>
    <xf numFmtId="37" fontId="11" fillId="33" borderId="75" xfId="61" applyFont="1" applyFill="1" applyBorder="1" applyAlignment="1" applyProtection="1">
      <alignment horizontal="left" vertical="center"/>
      <protection/>
    </xf>
    <xf numFmtId="185" fontId="8" fillId="0" borderId="54" xfId="61" applyNumberFormat="1" applyFont="1" applyBorder="1" applyAlignment="1" applyProtection="1">
      <alignment vertical="center"/>
      <protection/>
    </xf>
    <xf numFmtId="185" fontId="8" fillId="0" borderId="18" xfId="61" applyNumberFormat="1" applyFont="1" applyBorder="1" applyAlignment="1" applyProtection="1">
      <alignment horizontal="right" vertical="center"/>
      <protection/>
    </xf>
    <xf numFmtId="37" fontId="8" fillId="0" borderId="18" xfId="61" applyNumberFormat="1" applyFont="1" applyBorder="1" applyAlignment="1" applyProtection="1">
      <alignment vertical="center"/>
      <protection/>
    </xf>
    <xf numFmtId="185" fontId="8" fillId="0" borderId="18" xfId="61" applyNumberFormat="1" applyFont="1" applyBorder="1" applyAlignment="1" applyProtection="1">
      <alignment vertical="center"/>
      <protection/>
    </xf>
    <xf numFmtId="37" fontId="8" fillId="0" borderId="15" xfId="61" applyFont="1" applyBorder="1" applyAlignment="1" applyProtection="1">
      <alignment horizontal="left" vertical="center"/>
      <protection/>
    </xf>
    <xf numFmtId="37" fontId="8" fillId="0" borderId="76" xfId="61" applyFont="1" applyBorder="1" applyAlignment="1">
      <alignment vertical="center" wrapText="1"/>
      <protection/>
    </xf>
    <xf numFmtId="37" fontId="8" fillId="0" borderId="54" xfId="61" applyFont="1" applyBorder="1" applyAlignment="1" applyProtection="1">
      <alignment horizontal="center" vertical="center"/>
      <protection/>
    </xf>
    <xf numFmtId="37" fontId="8" fillId="0" borderId="18" xfId="61" applyFont="1" applyBorder="1" applyAlignment="1" applyProtection="1">
      <alignment horizontal="center" vertical="center"/>
      <protection/>
    </xf>
    <xf numFmtId="37" fontId="8" fillId="0" borderId="18" xfId="61" applyFont="1" applyBorder="1" applyAlignment="1" applyProtection="1" quotePrefix="1">
      <alignment horizontal="center" vertical="center"/>
      <protection/>
    </xf>
    <xf numFmtId="37" fontId="8" fillId="0" borderId="15" xfId="61" applyFont="1" applyBorder="1" applyAlignment="1" applyProtection="1" quotePrefix="1">
      <alignment horizontal="center" vertical="center"/>
      <protection/>
    </xf>
    <xf numFmtId="37" fontId="8" fillId="0" borderId="16" xfId="61" applyFont="1" applyBorder="1" applyAlignment="1">
      <alignment vertical="center"/>
      <protection/>
    </xf>
    <xf numFmtId="37" fontId="8" fillId="0" borderId="15" xfId="61" applyFont="1" applyBorder="1" applyAlignment="1">
      <alignment vertical="center"/>
      <protection/>
    </xf>
    <xf numFmtId="37" fontId="8" fillId="0" borderId="31" xfId="61" applyFont="1" applyBorder="1" applyAlignment="1">
      <alignment vertical="center"/>
      <protection/>
    </xf>
    <xf numFmtId="37" fontId="8" fillId="0" borderId="69" xfId="61" applyFont="1" applyBorder="1" applyAlignment="1">
      <alignment vertical="center"/>
      <protection/>
    </xf>
    <xf numFmtId="37" fontId="8" fillId="0" borderId="70" xfId="61" applyFont="1" applyBorder="1" applyAlignment="1">
      <alignment vertical="center"/>
      <protection/>
    </xf>
    <xf numFmtId="37" fontId="8" fillId="0" borderId="34" xfId="61" applyFont="1" applyBorder="1" applyAlignment="1" applyProtection="1" quotePrefix="1">
      <alignment horizontal="center" vertical="center"/>
      <protection/>
    </xf>
    <xf numFmtId="37" fontId="2" fillId="0" borderId="70" xfId="61" applyFont="1" applyBorder="1" applyAlignment="1">
      <alignment vertical="center"/>
      <protection/>
    </xf>
    <xf numFmtId="37" fontId="8" fillId="0" borderId="35" xfId="61" applyFont="1" applyBorder="1" applyAlignment="1" applyProtection="1" quotePrefix="1">
      <alignment horizontal="center" vertical="center"/>
      <protection/>
    </xf>
    <xf numFmtId="37" fontId="8" fillId="0" borderId="77" xfId="61" applyFont="1" applyBorder="1" applyAlignment="1">
      <alignment vertical="center"/>
      <protection/>
    </xf>
    <xf numFmtId="37" fontId="8" fillId="0" borderId="35" xfId="61" applyFont="1" applyBorder="1" applyAlignment="1">
      <alignment vertical="center"/>
      <protection/>
    </xf>
    <xf numFmtId="37" fontId="8" fillId="0" borderId="36" xfId="61" applyFont="1" applyBorder="1" applyAlignment="1">
      <alignment vertical="center"/>
      <protection/>
    </xf>
    <xf numFmtId="37" fontId="8" fillId="0" borderId="0" xfId="61" applyFont="1" applyBorder="1" applyAlignment="1" applyProtection="1">
      <alignment horizontal="right" vertical="center"/>
      <protection/>
    </xf>
    <xf numFmtId="37" fontId="8" fillId="0" borderId="0" xfId="61" applyFont="1" applyBorder="1" applyAlignment="1" applyProtection="1">
      <alignment horizontal="left" vertical="center"/>
      <protection/>
    </xf>
    <xf numFmtId="37" fontId="2" fillId="0" borderId="0" xfId="61" applyFont="1" applyAlignment="1" applyProtection="1" quotePrefix="1">
      <alignment horizontal="center" vertical="center"/>
      <protection/>
    </xf>
    <xf numFmtId="37" fontId="11" fillId="0" borderId="0" xfId="61" applyFont="1" applyAlignment="1">
      <alignment vertical="center"/>
      <protection/>
    </xf>
    <xf numFmtId="37" fontId="8" fillId="0" borderId="0" xfId="61" applyFont="1" applyBorder="1" applyAlignment="1" applyProtection="1">
      <alignment vertical="center"/>
      <protection/>
    </xf>
    <xf numFmtId="176" fontId="8" fillId="0" borderId="0" xfId="61" applyNumberFormat="1" applyFont="1" applyBorder="1" applyAlignment="1" applyProtection="1">
      <alignment vertical="center"/>
      <protection/>
    </xf>
    <xf numFmtId="37" fontId="11" fillId="0" borderId="0" xfId="61" applyFont="1" applyBorder="1" applyAlignment="1" applyProtection="1">
      <alignment horizontal="left" vertical="center"/>
      <protection/>
    </xf>
    <xf numFmtId="37" fontId="11" fillId="0" borderId="0" xfId="61" applyFont="1" applyAlignment="1" quotePrefix="1">
      <alignment horizontal="left" vertical="center"/>
      <protection/>
    </xf>
    <xf numFmtId="37" fontId="8" fillId="0" borderId="37" xfId="61" applyFont="1" applyBorder="1" applyAlignment="1" applyProtection="1">
      <alignment vertical="center"/>
      <protection/>
    </xf>
    <xf numFmtId="37" fontId="10" fillId="0" borderId="38" xfId="61" applyFont="1" applyBorder="1" applyAlignment="1">
      <alignment horizontal="distributed" vertical="center"/>
      <protection/>
    </xf>
    <xf numFmtId="37" fontId="11" fillId="0" borderId="38" xfId="61" applyFont="1" applyBorder="1" applyAlignment="1">
      <alignment horizontal="distributed" vertical="center"/>
      <protection/>
    </xf>
    <xf numFmtId="37" fontId="11" fillId="0" borderId="40" xfId="61" applyFont="1" applyBorder="1" applyAlignment="1">
      <alignment horizontal="right" vertical="center"/>
      <protection/>
    </xf>
    <xf numFmtId="37" fontId="8" fillId="0" borderId="41" xfId="61" applyFont="1" applyBorder="1" applyAlignment="1" applyProtection="1">
      <alignment vertical="center"/>
      <protection/>
    </xf>
    <xf numFmtId="37" fontId="10" fillId="0" borderId="0" xfId="61" applyFont="1" applyBorder="1" applyAlignment="1">
      <alignment horizontal="distributed" vertical="center"/>
      <protection/>
    </xf>
    <xf numFmtId="37" fontId="11" fillId="0" borderId="0" xfId="61" applyFont="1" applyBorder="1" applyAlignment="1">
      <alignment horizontal="distributed" vertical="center"/>
      <protection/>
    </xf>
    <xf numFmtId="37" fontId="11" fillId="0" borderId="42" xfId="61" applyFont="1" applyBorder="1" applyAlignment="1">
      <alignment horizontal="right" vertical="center"/>
      <protection/>
    </xf>
    <xf numFmtId="49" fontId="11" fillId="0" borderId="42" xfId="61" applyNumberFormat="1" applyFont="1" applyBorder="1" applyAlignment="1">
      <alignment horizontal="right" vertical="center"/>
      <protection/>
    </xf>
    <xf numFmtId="37" fontId="11" fillId="0" borderId="42" xfId="61" applyFont="1" applyBorder="1" applyAlignment="1">
      <alignment vertical="center"/>
      <protection/>
    </xf>
    <xf numFmtId="37" fontId="7" fillId="0" borderId="0" xfId="61" applyFont="1" applyAlignment="1">
      <alignment vertical="center"/>
      <protection/>
    </xf>
    <xf numFmtId="37" fontId="2" fillId="0" borderId="54" xfId="61" applyFont="1" applyBorder="1" applyAlignment="1" applyProtection="1">
      <alignment horizontal="left" vertical="center"/>
      <protection/>
    </xf>
    <xf numFmtId="37" fontId="7" fillId="0" borderId="18" xfId="61" applyFont="1" applyBorder="1" applyAlignment="1">
      <alignment vertical="center"/>
      <protection/>
    </xf>
    <xf numFmtId="37" fontId="13" fillId="0" borderId="16" xfId="61" applyFont="1" applyBorder="1" applyAlignment="1">
      <alignment vertical="center"/>
      <protection/>
    </xf>
    <xf numFmtId="37" fontId="13" fillId="0" borderId="15" xfId="61" applyFont="1" applyBorder="1" applyAlignment="1">
      <alignment vertical="center"/>
      <protection/>
    </xf>
    <xf numFmtId="49" fontId="13" fillId="0" borderId="31" xfId="61" applyNumberFormat="1" applyFont="1" applyBorder="1" applyAlignment="1">
      <alignment horizontal="right" vertical="center"/>
      <protection/>
    </xf>
    <xf numFmtId="37" fontId="2" fillId="0" borderId="41" xfId="61" applyFont="1" applyBorder="1" applyAlignment="1" applyProtection="1">
      <alignment horizontal="left" vertical="center"/>
      <protection/>
    </xf>
    <xf numFmtId="37" fontId="2" fillId="0" borderId="14" xfId="61" applyFont="1" applyBorder="1" applyAlignment="1">
      <alignment vertical="center"/>
      <protection/>
    </xf>
    <xf numFmtId="37" fontId="9" fillId="0" borderId="17" xfId="61" applyFont="1" applyBorder="1" applyAlignment="1">
      <alignment vertical="center"/>
      <protection/>
    </xf>
    <xf numFmtId="37" fontId="9" fillId="0" borderId="0" xfId="61" applyFont="1" applyBorder="1" applyAlignment="1">
      <alignment vertical="center"/>
      <protection/>
    </xf>
    <xf numFmtId="49" fontId="9" fillId="0" borderId="42" xfId="61" applyNumberFormat="1" applyFont="1" applyBorder="1" applyAlignment="1">
      <alignment horizontal="right" vertical="center"/>
      <protection/>
    </xf>
    <xf numFmtId="37" fontId="2" fillId="0" borderId="0" xfId="61" applyFont="1" applyBorder="1" applyAlignment="1">
      <alignment vertical="center"/>
      <protection/>
    </xf>
    <xf numFmtId="37" fontId="9" fillId="0" borderId="42" xfId="61" applyFont="1" applyBorder="1" applyAlignment="1">
      <alignment vertical="center"/>
      <protection/>
    </xf>
    <xf numFmtId="37" fontId="2" fillId="0" borderId="41" xfId="61" applyFont="1" applyBorder="1" applyAlignment="1">
      <alignment vertical="center"/>
      <protection/>
    </xf>
    <xf numFmtId="37" fontId="8" fillId="0" borderId="69" xfId="61" applyFont="1" applyBorder="1" applyAlignment="1">
      <alignment horizontal="centerContinuous" vertical="center"/>
      <protection/>
    </xf>
    <xf numFmtId="37" fontId="8" fillId="0" borderId="70" xfId="61" applyFont="1" applyBorder="1" applyAlignment="1">
      <alignment horizontal="centerContinuous" vertical="center"/>
      <protection/>
    </xf>
    <xf numFmtId="37" fontId="8" fillId="0" borderId="70" xfId="61" applyFont="1" applyBorder="1" applyAlignment="1" applyProtection="1" quotePrefix="1">
      <alignment horizontal="centerContinuous" vertical="center"/>
      <protection/>
    </xf>
    <xf numFmtId="37" fontId="2" fillId="0" borderId="78" xfId="61" applyFont="1" applyBorder="1" applyAlignment="1">
      <alignment horizontal="centerContinuous" vertical="center"/>
      <protection/>
    </xf>
    <xf numFmtId="37" fontId="9" fillId="0" borderId="77" xfId="61" applyFont="1" applyBorder="1" applyAlignment="1">
      <alignment vertical="center"/>
      <protection/>
    </xf>
    <xf numFmtId="37" fontId="9" fillId="0" borderId="35" xfId="61" applyFont="1" applyBorder="1" applyAlignment="1">
      <alignment vertical="center"/>
      <protection/>
    </xf>
    <xf numFmtId="37" fontId="9" fillId="0" borderId="36" xfId="61" applyFont="1" applyBorder="1" applyAlignment="1">
      <alignment vertical="center"/>
      <protection/>
    </xf>
    <xf numFmtId="37" fontId="10" fillId="0" borderId="0" xfId="61" applyFont="1" applyAlignment="1">
      <alignment vertical="center"/>
      <protection/>
    </xf>
    <xf numFmtId="37" fontId="2" fillId="0" borderId="55" xfId="61" applyFont="1" applyBorder="1" applyAlignment="1" applyProtection="1">
      <alignment horizontal="left" vertical="center"/>
      <protection/>
    </xf>
    <xf numFmtId="37" fontId="7" fillId="0" borderId="20" xfId="61" applyFont="1" applyBorder="1" applyAlignment="1" applyProtection="1">
      <alignment horizontal="center" vertical="center"/>
      <protection/>
    </xf>
    <xf numFmtId="37" fontId="2" fillId="0" borderId="79" xfId="61" applyFont="1" applyBorder="1" applyAlignment="1" applyProtection="1">
      <alignment horizontal="left" vertical="center"/>
      <protection/>
    </xf>
    <xf numFmtId="37" fontId="7" fillId="0" borderId="27" xfId="61" applyFont="1" applyBorder="1" applyAlignment="1">
      <alignment horizontal="center" vertical="center"/>
      <protection/>
    </xf>
    <xf numFmtId="37" fontId="16" fillId="0" borderId="78" xfId="61" applyFont="1" applyBorder="1" applyAlignment="1">
      <alignment horizontal="centerContinuous" vertical="center"/>
      <protection/>
    </xf>
    <xf numFmtId="37" fontId="2" fillId="0" borderId="0" xfId="61" applyFont="1" applyBorder="1" applyAlignment="1" applyProtection="1" quotePrefix="1">
      <alignment horizontal="right" vertical="center"/>
      <protection/>
    </xf>
    <xf numFmtId="37" fontId="12" fillId="0" borderId="0" xfId="61" applyFont="1" applyAlignment="1">
      <alignment vertical="center"/>
      <protection/>
    </xf>
    <xf numFmtId="37" fontId="12" fillId="0" borderId="0" xfId="61" applyFont="1" applyAlignment="1">
      <alignment horizontal="centerContinuous" vertical="center"/>
      <protection/>
    </xf>
    <xf numFmtId="37" fontId="22" fillId="0" borderId="0" xfId="61" applyFont="1" applyAlignment="1" applyProtection="1" quotePrefix="1">
      <alignment horizontal="centerContinuous" vertical="center"/>
      <protection/>
    </xf>
    <xf numFmtId="37" fontId="22" fillId="0" borderId="0" xfId="61" applyFont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38" fontId="8" fillId="0" borderId="37" xfId="49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38" fontId="8" fillId="0" borderId="41" xfId="49" applyFont="1" applyFill="1" applyBorder="1" applyAlignment="1">
      <alignment vertical="center"/>
    </xf>
    <xf numFmtId="38" fontId="8" fillId="0" borderId="58" xfId="49" applyFont="1" applyFill="1" applyBorder="1" applyAlignment="1">
      <alignment vertical="center"/>
    </xf>
    <xf numFmtId="38" fontId="8" fillId="0" borderId="59" xfId="49" applyFont="1" applyBorder="1" applyAlignment="1">
      <alignment vertical="center"/>
    </xf>
    <xf numFmtId="176" fontId="8" fillId="0" borderId="59" xfId="0" applyNumberFormat="1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2" fillId="0" borderId="54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69" xfId="0" applyFont="1" applyBorder="1" applyAlignment="1">
      <alignment horizontal="centerContinuous" vertical="center"/>
    </xf>
    <xf numFmtId="0" fontId="2" fillId="0" borderId="70" xfId="0" applyFont="1" applyBorder="1" applyAlignment="1">
      <alignment horizontal="centerContinuous" vertical="center"/>
    </xf>
    <xf numFmtId="0" fontId="2" fillId="0" borderId="70" xfId="0" applyFont="1" applyBorder="1" applyAlignment="1" applyProtection="1" quotePrefix="1">
      <alignment horizontal="centerContinuous" vertical="center"/>
      <protection/>
    </xf>
    <xf numFmtId="0" fontId="2" fillId="0" borderId="78" xfId="0" applyFont="1" applyBorder="1" applyAlignment="1">
      <alignment horizontal="centerContinuous" vertical="center"/>
    </xf>
    <xf numFmtId="0" fontId="2" fillId="0" borderId="36" xfId="0" applyFont="1" applyBorder="1" applyAlignment="1">
      <alignment vertical="center"/>
    </xf>
    <xf numFmtId="38" fontId="8" fillId="0" borderId="37" xfId="49" applyFont="1" applyBorder="1" applyAlignment="1">
      <alignment horizontal="right" vertical="center"/>
    </xf>
    <xf numFmtId="38" fontId="8" fillId="0" borderId="39" xfId="49" applyFont="1" applyBorder="1" applyAlignment="1">
      <alignment horizontal="right" vertical="center"/>
    </xf>
    <xf numFmtId="176" fontId="8" fillId="0" borderId="39" xfId="0" applyNumberFormat="1" applyFont="1" applyBorder="1" applyAlignment="1">
      <alignment horizontal="right" vertical="center"/>
    </xf>
    <xf numFmtId="38" fontId="8" fillId="0" borderId="81" xfId="49" applyFont="1" applyBorder="1" applyAlignment="1">
      <alignment horizontal="right" vertical="center"/>
    </xf>
    <xf numFmtId="38" fontId="8" fillId="0" borderId="82" xfId="49" applyFont="1" applyBorder="1" applyAlignment="1">
      <alignment horizontal="right" vertical="center"/>
    </xf>
    <xf numFmtId="176" fontId="8" fillId="0" borderId="82" xfId="0" applyNumberFormat="1" applyFont="1" applyBorder="1" applyAlignment="1">
      <alignment horizontal="right" vertical="center"/>
    </xf>
    <xf numFmtId="38" fontId="8" fillId="0" borderId="58" xfId="49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38" fontId="8" fillId="0" borderId="41" xfId="49" applyFont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8" fillId="0" borderId="0" xfId="0" applyNumberFormat="1" applyFont="1" applyAlignment="1">
      <alignment vertical="center"/>
    </xf>
    <xf numFmtId="176" fontId="8" fillId="0" borderId="37" xfId="0" applyNumberFormat="1" applyFont="1" applyBorder="1" applyAlignment="1">
      <alignment horizontal="right" vertical="center"/>
    </xf>
    <xf numFmtId="3" fontId="8" fillId="0" borderId="22" xfId="49" applyNumberFormat="1" applyFont="1" applyBorder="1" applyAlignment="1" applyProtection="1">
      <alignment vertical="center"/>
      <protection/>
    </xf>
    <xf numFmtId="38" fontId="8" fillId="0" borderId="22" xfId="49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horizontal="right"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41" xfId="0" applyNumberFormat="1" applyFont="1" applyBorder="1" applyAlignment="1">
      <alignment horizontal="right" vertical="center"/>
    </xf>
    <xf numFmtId="3" fontId="8" fillId="0" borderId="14" xfId="49" applyNumberFormat="1" applyFont="1" applyBorder="1" applyAlignment="1" applyProtection="1">
      <alignment vertical="center"/>
      <protection/>
    </xf>
    <xf numFmtId="38" fontId="8" fillId="0" borderId="14" xfId="49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3" fontId="8" fillId="0" borderId="14" xfId="49" applyNumberFormat="1" applyFont="1" applyBorder="1" applyAlignment="1">
      <alignment vertical="center"/>
    </xf>
    <xf numFmtId="38" fontId="8" fillId="0" borderId="14" xfId="49" applyFont="1" applyBorder="1" applyAlignment="1" applyProtection="1" quotePrefix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 quotePrefix="1">
      <alignment horizontal="centerContinuous" vertical="center"/>
    </xf>
    <xf numFmtId="38" fontId="3" fillId="0" borderId="0" xfId="0" applyNumberFormat="1" applyFont="1" applyBorder="1" applyAlignment="1">
      <alignment vertical="center"/>
    </xf>
    <xf numFmtId="3" fontId="3" fillId="0" borderId="0" xfId="49" applyNumberFormat="1" applyFont="1" applyBorder="1" applyAlignment="1">
      <alignment vertical="center"/>
    </xf>
    <xf numFmtId="38" fontId="3" fillId="0" borderId="42" xfId="0" applyNumberFormat="1" applyFont="1" applyBorder="1" applyAlignment="1">
      <alignment vertical="center"/>
    </xf>
    <xf numFmtId="3" fontId="8" fillId="0" borderId="22" xfId="49" applyNumberFormat="1" applyFont="1" applyBorder="1" applyAlignment="1">
      <alignment vertical="center"/>
    </xf>
    <xf numFmtId="184" fontId="3" fillId="0" borderId="0" xfId="43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176" fontId="8" fillId="0" borderId="58" xfId="0" applyNumberFormat="1" applyFont="1" applyBorder="1" applyAlignment="1">
      <alignment horizontal="right" vertical="center"/>
    </xf>
    <xf numFmtId="3" fontId="8" fillId="0" borderId="59" xfId="49" applyNumberFormat="1" applyFont="1" applyBorder="1" applyAlignment="1">
      <alignment vertical="center"/>
    </xf>
    <xf numFmtId="176" fontId="8" fillId="0" borderId="59" xfId="0" applyNumberFormat="1" applyFont="1" applyBorder="1" applyAlignment="1">
      <alignment horizontal="right" vertical="center"/>
    </xf>
    <xf numFmtId="176" fontId="8" fillId="0" borderId="61" xfId="0" applyNumberFormat="1" applyFont="1" applyBorder="1" applyAlignment="1">
      <alignment horizontal="right" vertical="center"/>
    </xf>
    <xf numFmtId="3" fontId="8" fillId="0" borderId="14" xfId="49" applyNumberFormat="1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176" fontId="8" fillId="0" borderId="19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38" fontId="3" fillId="0" borderId="42" xfId="0" applyNumberFormat="1" applyFont="1" applyBorder="1" applyAlignment="1">
      <alignment/>
    </xf>
    <xf numFmtId="176" fontId="2" fillId="0" borderId="37" xfId="0" applyNumberFormat="1" applyFont="1" applyBorder="1" applyAlignment="1">
      <alignment/>
    </xf>
    <xf numFmtId="38" fontId="2" fillId="0" borderId="22" xfId="49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0" fontId="2" fillId="0" borderId="40" xfId="0" applyFont="1" applyBorder="1" applyAlignment="1" applyProtection="1">
      <alignment horizontal="center"/>
      <protection/>
    </xf>
    <xf numFmtId="176" fontId="2" fillId="0" borderId="41" xfId="0" applyNumberFormat="1" applyFont="1" applyBorder="1" applyAlignment="1">
      <alignment/>
    </xf>
    <xf numFmtId="38" fontId="2" fillId="0" borderId="14" xfId="49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0" fontId="2" fillId="0" borderId="42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 quotePrefix="1">
      <alignment horizontal="centerContinuous" vertical="center"/>
    </xf>
    <xf numFmtId="0" fontId="3" fillId="0" borderId="0" xfId="0" applyFont="1" applyAlignment="1">
      <alignment/>
    </xf>
    <xf numFmtId="38" fontId="2" fillId="0" borderId="14" xfId="49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textRotation="255" shrinkToFi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8" fillId="0" borderId="8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7" fontId="2" fillId="0" borderId="84" xfId="61" applyFont="1" applyBorder="1" applyAlignment="1" applyProtection="1">
      <alignment horizontal="center" vertical="center" wrapText="1"/>
      <protection/>
    </xf>
    <xf numFmtId="37" fontId="2" fillId="0" borderId="85" xfId="61" applyFont="1" applyBorder="1" applyAlignment="1" applyProtection="1">
      <alignment horizontal="center" vertical="center"/>
      <protection/>
    </xf>
    <xf numFmtId="37" fontId="2" fillId="0" borderId="92" xfId="61" applyFont="1" applyBorder="1" applyAlignment="1" applyProtection="1">
      <alignment horizontal="center" vertical="center"/>
      <protection/>
    </xf>
    <xf numFmtId="37" fontId="2" fillId="0" borderId="86" xfId="61" applyFont="1" applyBorder="1" applyAlignment="1" applyProtection="1">
      <alignment horizontal="center" vertical="center"/>
      <protection/>
    </xf>
    <xf numFmtId="37" fontId="2" fillId="0" borderId="93" xfId="61" applyFont="1" applyBorder="1" applyAlignment="1" applyProtection="1">
      <alignment horizontal="center" vertical="center"/>
      <protection/>
    </xf>
    <xf numFmtId="37" fontId="2" fillId="0" borderId="64" xfId="61" applyFont="1" applyBorder="1" applyAlignment="1" applyProtection="1">
      <alignment horizontal="center" vertical="center"/>
      <protection/>
    </xf>
    <xf numFmtId="37" fontId="2" fillId="0" borderId="93" xfId="61" applyFont="1" applyBorder="1" applyAlignment="1">
      <alignment horizontal="center" vertical="center"/>
      <protection/>
    </xf>
    <xf numFmtId="37" fontId="2" fillId="0" borderId="64" xfId="61" applyFont="1" applyBorder="1" applyAlignment="1">
      <alignment horizontal="center" vertical="center"/>
      <protection/>
    </xf>
    <xf numFmtId="37" fontId="2" fillId="0" borderId="0" xfId="61" applyFont="1" applyAlignment="1" applyProtection="1">
      <alignment horizontal="center" vertical="center"/>
      <protection/>
    </xf>
    <xf numFmtId="37" fontId="8" fillId="0" borderId="84" xfId="61" applyFont="1" applyBorder="1" applyAlignment="1">
      <alignment horizontal="center" vertical="center" wrapText="1"/>
      <protection/>
    </xf>
    <xf numFmtId="37" fontId="8" fillId="0" borderId="85" xfId="61" applyFont="1" applyBorder="1" applyAlignment="1">
      <alignment horizontal="center" vertical="center" wrapText="1"/>
      <protection/>
    </xf>
    <xf numFmtId="37" fontId="8" fillId="0" borderId="85" xfId="61" applyFont="1" applyBorder="1" applyAlignment="1">
      <alignment horizontal="center" vertical="center"/>
      <protection/>
    </xf>
    <xf numFmtId="37" fontId="8" fillId="0" borderId="86" xfId="61" applyFont="1" applyBorder="1" applyAlignment="1">
      <alignment horizontal="center" vertical="center"/>
      <protection/>
    </xf>
    <xf numFmtId="37" fontId="11" fillId="33" borderId="0" xfId="61" applyFont="1" applyFill="1" applyBorder="1" applyAlignment="1" applyProtection="1">
      <alignment horizontal="center" vertical="center"/>
      <protection/>
    </xf>
    <xf numFmtId="37" fontId="11" fillId="33" borderId="17" xfId="6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6" fillId="0" borderId="78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25" xfId="0" applyFont="1" applyBorder="1" applyAlignment="1" quotePrefix="1">
      <alignment horizontal="center" vertical="center"/>
    </xf>
    <xf numFmtId="0" fontId="16" fillId="0" borderId="75" xfId="0" applyFont="1" applyBorder="1" applyAlignment="1" quotePrefix="1">
      <alignment horizontal="center" vertical="center"/>
    </xf>
    <xf numFmtId="0" fontId="16" fillId="0" borderId="94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22</v>
      </c>
    </row>
    <row r="4" spans="1:13" ht="21.75" customHeight="1">
      <c r="A4" s="10" t="s">
        <v>1</v>
      </c>
      <c r="B4" s="11" t="s">
        <v>2</v>
      </c>
      <c r="C4" s="12"/>
      <c r="D4" s="13"/>
      <c r="E4" s="14" t="s">
        <v>3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515" t="s">
        <v>4</v>
      </c>
      <c r="C5" s="18"/>
      <c r="D5" s="19"/>
      <c r="E5" s="515" t="s">
        <v>4</v>
      </c>
      <c r="F5" s="18"/>
      <c r="G5" s="19"/>
      <c r="H5" s="515" t="s">
        <v>5</v>
      </c>
      <c r="I5" s="18"/>
      <c r="J5" s="19"/>
      <c r="K5" s="515" t="s">
        <v>19</v>
      </c>
      <c r="L5" s="18"/>
      <c r="M5" s="20"/>
    </row>
    <row r="6" spans="1:13" ht="15.75" customHeight="1">
      <c r="A6" s="23" t="s">
        <v>6</v>
      </c>
      <c r="B6" s="516"/>
      <c r="C6" s="513" t="s">
        <v>20</v>
      </c>
      <c r="D6" s="514"/>
      <c r="E6" s="516"/>
      <c r="F6" s="513" t="s">
        <v>20</v>
      </c>
      <c r="G6" s="514"/>
      <c r="H6" s="516"/>
      <c r="I6" s="513" t="s">
        <v>20</v>
      </c>
      <c r="J6" s="514"/>
      <c r="K6" s="516"/>
      <c r="L6" s="513" t="s">
        <v>20</v>
      </c>
      <c r="M6" s="514"/>
    </row>
    <row r="7" spans="1:15" ht="15" customHeight="1">
      <c r="A7" s="24" t="s">
        <v>7</v>
      </c>
      <c r="B7" s="29">
        <v>7898</v>
      </c>
      <c r="C7" s="17"/>
      <c r="D7" s="25" t="s">
        <v>8</v>
      </c>
      <c r="E7" s="29">
        <v>6787</v>
      </c>
      <c r="F7" s="17"/>
      <c r="G7" s="25" t="s">
        <v>8</v>
      </c>
      <c r="H7" s="29">
        <v>2982</v>
      </c>
      <c r="I7" s="17"/>
      <c r="J7" s="25" t="s">
        <v>8</v>
      </c>
      <c r="K7" s="29">
        <v>3805</v>
      </c>
      <c r="L7" s="17"/>
      <c r="M7" s="26" t="s">
        <v>8</v>
      </c>
      <c r="O7" s="30"/>
    </row>
    <row r="8" spans="1:15" ht="15" customHeight="1">
      <c r="A8" s="24">
        <v>31</v>
      </c>
      <c r="B8" s="29">
        <v>10140</v>
      </c>
      <c r="C8" s="17">
        <f>IF((B8/B7*100-100)&gt;=0,"","△")</f>
      </c>
      <c r="D8" s="21">
        <f>ABS(B8/B7*100-100)</f>
        <v>28.386933400860983</v>
      </c>
      <c r="E8" s="29">
        <v>8737</v>
      </c>
      <c r="F8" s="17">
        <f>IF((E8/E7*100-100)&gt;=0,"","△")</f>
      </c>
      <c r="G8" s="21">
        <f aca="true" t="shared" si="0" ref="G8:G23">ABS(E8/E7*100-100)</f>
        <v>28.731398261382054</v>
      </c>
      <c r="H8" s="29">
        <v>4743</v>
      </c>
      <c r="I8" s="17">
        <f aca="true" t="shared" si="1" ref="I8:I23">IF((H8/H7*100-100)&gt;=0,"","△")</f>
      </c>
      <c r="J8" s="21">
        <f aca="true" t="shared" si="2" ref="J8:J23">ABS(H8/H7*100-100)</f>
        <v>59.05432595573441</v>
      </c>
      <c r="K8" s="29">
        <v>3995</v>
      </c>
      <c r="L8" s="17">
        <f aca="true" t="shared" si="3" ref="L8:L23">IF((K8/K7*100-100)&gt;=0,"","△")</f>
      </c>
      <c r="M8" s="22">
        <f aca="true" t="shared" si="4" ref="M8:M23">ABS(K8/K7*100-100)</f>
        <v>4.9934296977661035</v>
      </c>
      <c r="O8" s="30"/>
    </row>
    <row r="9" spans="1:15" ht="15" customHeight="1">
      <c r="A9" s="24">
        <v>32</v>
      </c>
      <c r="B9" s="29">
        <v>13479</v>
      </c>
      <c r="C9" s="17">
        <f aca="true" t="shared" si="5" ref="C9:C24">IF((B9/B8*100-100)&gt;=0,"","△")</f>
      </c>
      <c r="D9" s="21">
        <f aca="true" t="shared" si="6" ref="D9:D24">ABS(B9/B8*100-100)</f>
        <v>32.928994082840234</v>
      </c>
      <c r="E9" s="29">
        <v>11798</v>
      </c>
      <c r="F9" s="17">
        <f aca="true" t="shared" si="7" ref="F9:F24">IF((E9/E8*100-100)&gt;=0,"","△")</f>
      </c>
      <c r="G9" s="21">
        <f t="shared" si="0"/>
        <v>35.034909007668546</v>
      </c>
      <c r="H9" s="29">
        <v>6533</v>
      </c>
      <c r="I9" s="17">
        <f t="shared" si="1"/>
      </c>
      <c r="J9" s="21">
        <f t="shared" si="2"/>
        <v>37.739827113641155</v>
      </c>
      <c r="K9" s="29">
        <v>5265</v>
      </c>
      <c r="L9" s="17">
        <f t="shared" si="3"/>
      </c>
      <c r="M9" s="22">
        <f t="shared" si="4"/>
        <v>31.78973717146434</v>
      </c>
      <c r="O9" s="30"/>
    </row>
    <row r="10" spans="1:15" ht="15" customHeight="1">
      <c r="A10" s="24">
        <v>33</v>
      </c>
      <c r="B10" s="29">
        <v>11991</v>
      </c>
      <c r="C10" s="17" t="str">
        <f t="shared" si="5"/>
        <v>△</v>
      </c>
      <c r="D10" s="21">
        <f t="shared" si="6"/>
        <v>11.039394613843754</v>
      </c>
      <c r="E10" s="29">
        <v>10410</v>
      </c>
      <c r="F10" s="17" t="str">
        <f t="shared" si="7"/>
        <v>△</v>
      </c>
      <c r="G10" s="21">
        <f t="shared" si="0"/>
        <v>11.764705882352942</v>
      </c>
      <c r="H10" s="29">
        <v>5578</v>
      </c>
      <c r="I10" s="17" t="str">
        <f t="shared" si="1"/>
        <v>△</v>
      </c>
      <c r="J10" s="21">
        <f t="shared" si="2"/>
        <v>14.618092759834695</v>
      </c>
      <c r="K10" s="29">
        <v>4831</v>
      </c>
      <c r="L10" s="17" t="str">
        <f t="shared" si="3"/>
        <v>△</v>
      </c>
      <c r="M10" s="22">
        <f t="shared" si="4"/>
        <v>8.243114909781582</v>
      </c>
      <c r="O10" s="30"/>
    </row>
    <row r="11" spans="1:15" ht="15" customHeight="1">
      <c r="A11" s="24">
        <v>34</v>
      </c>
      <c r="B11" s="29">
        <v>16671</v>
      </c>
      <c r="C11" s="17">
        <f t="shared" si="5"/>
      </c>
      <c r="D11" s="21">
        <f t="shared" si="6"/>
        <v>39.02927195396549</v>
      </c>
      <c r="E11" s="29">
        <v>13991</v>
      </c>
      <c r="F11" s="17">
        <f t="shared" si="7"/>
      </c>
      <c r="G11" s="21">
        <f t="shared" si="0"/>
        <v>34.39961575408262</v>
      </c>
      <c r="H11" s="29">
        <v>7329</v>
      </c>
      <c r="I11" s="17">
        <f t="shared" si="1"/>
      </c>
      <c r="J11" s="21">
        <f t="shared" si="2"/>
        <v>31.391179634277506</v>
      </c>
      <c r="K11" s="29">
        <v>6661</v>
      </c>
      <c r="L11" s="17">
        <f t="shared" si="3"/>
      </c>
      <c r="M11" s="22">
        <f t="shared" si="4"/>
        <v>37.88035603394741</v>
      </c>
      <c r="O11" s="30"/>
    </row>
    <row r="12" spans="1:15" ht="15" customHeight="1">
      <c r="A12" s="24">
        <v>35</v>
      </c>
      <c r="B12" s="29">
        <v>21481</v>
      </c>
      <c r="C12" s="17">
        <f t="shared" si="5"/>
      </c>
      <c r="D12" s="21">
        <f t="shared" si="6"/>
        <v>28.852498350428903</v>
      </c>
      <c r="E12" s="29">
        <v>18374</v>
      </c>
      <c r="F12" s="17">
        <f t="shared" si="7"/>
      </c>
      <c r="G12" s="21">
        <f t="shared" si="0"/>
        <v>31.32728182402974</v>
      </c>
      <c r="H12" s="29">
        <v>10588</v>
      </c>
      <c r="I12" s="17">
        <f t="shared" si="1"/>
      </c>
      <c r="J12" s="21">
        <f t="shared" si="2"/>
        <v>44.46718515486424</v>
      </c>
      <c r="K12" s="29">
        <v>7786</v>
      </c>
      <c r="L12" s="17">
        <f t="shared" si="3"/>
      </c>
      <c r="M12" s="22">
        <f t="shared" si="4"/>
        <v>16.88935595255967</v>
      </c>
      <c r="O12" s="30"/>
    </row>
    <row r="13" spans="1:15" ht="15" customHeight="1">
      <c r="A13" s="24">
        <v>36</v>
      </c>
      <c r="B13" s="29">
        <v>26700</v>
      </c>
      <c r="C13" s="17">
        <f t="shared" si="5"/>
      </c>
      <c r="D13" s="21">
        <f t="shared" si="6"/>
        <v>24.295889390624282</v>
      </c>
      <c r="E13" s="29">
        <v>22373</v>
      </c>
      <c r="F13" s="17">
        <f t="shared" si="7"/>
      </c>
      <c r="G13" s="21">
        <f t="shared" si="0"/>
        <v>21.76444976597365</v>
      </c>
      <c r="H13" s="29">
        <v>13518</v>
      </c>
      <c r="I13" s="17">
        <f t="shared" si="1"/>
      </c>
      <c r="J13" s="21">
        <f t="shared" si="2"/>
        <v>27.672837174159426</v>
      </c>
      <c r="K13" s="29">
        <v>8885</v>
      </c>
      <c r="L13" s="17">
        <f t="shared" si="3"/>
      </c>
      <c r="M13" s="22">
        <f t="shared" si="4"/>
        <v>14.115078345748785</v>
      </c>
      <c r="O13" s="30"/>
    </row>
    <row r="14" spans="1:15" ht="15" customHeight="1">
      <c r="A14" s="24">
        <v>37</v>
      </c>
      <c r="B14" s="29">
        <v>36755</v>
      </c>
      <c r="C14" s="17">
        <f t="shared" si="5"/>
      </c>
      <c r="D14" s="21">
        <f t="shared" si="6"/>
        <v>37.65917602996254</v>
      </c>
      <c r="E14" s="29">
        <v>30881</v>
      </c>
      <c r="F14" s="17">
        <f t="shared" si="7"/>
      </c>
      <c r="G14" s="21">
        <f t="shared" si="0"/>
        <v>38.02798015465069</v>
      </c>
      <c r="H14" s="29">
        <v>17374</v>
      </c>
      <c r="I14" s="17">
        <f t="shared" si="1"/>
      </c>
      <c r="J14" s="21">
        <f t="shared" si="2"/>
        <v>28.524929723331837</v>
      </c>
      <c r="K14" s="29">
        <v>13507</v>
      </c>
      <c r="L14" s="17">
        <f t="shared" si="3"/>
      </c>
      <c r="M14" s="22">
        <f t="shared" si="4"/>
        <v>52.02025886325268</v>
      </c>
      <c r="O14" s="30"/>
    </row>
    <row r="15" spans="1:15" ht="15" customHeight="1">
      <c r="A15" s="24">
        <v>38</v>
      </c>
      <c r="B15" s="29">
        <v>42446</v>
      </c>
      <c r="C15" s="17">
        <f t="shared" si="5"/>
      </c>
      <c r="D15" s="21">
        <f t="shared" si="6"/>
        <v>15.48360767242552</v>
      </c>
      <c r="E15" s="29">
        <v>35356</v>
      </c>
      <c r="F15" s="17">
        <f t="shared" si="7"/>
      </c>
      <c r="G15" s="21">
        <f t="shared" si="0"/>
        <v>14.491111039150283</v>
      </c>
      <c r="H15" s="29">
        <v>19917</v>
      </c>
      <c r="I15" s="17">
        <f t="shared" si="1"/>
      </c>
      <c r="J15" s="21">
        <f t="shared" si="2"/>
        <v>14.636813629561416</v>
      </c>
      <c r="K15" s="29">
        <v>15439</v>
      </c>
      <c r="L15" s="17">
        <f t="shared" si="3"/>
      </c>
      <c r="M15" s="22">
        <f t="shared" si="4"/>
        <v>14.303694380691496</v>
      </c>
      <c r="O15" s="30"/>
    </row>
    <row r="16" spans="1:15" ht="15" customHeight="1">
      <c r="A16" s="24">
        <v>39</v>
      </c>
      <c r="B16" s="29">
        <v>50418</v>
      </c>
      <c r="C16" s="17">
        <f t="shared" si="5"/>
      </c>
      <c r="D16" s="21">
        <f t="shared" si="6"/>
        <v>18.781510625265057</v>
      </c>
      <c r="E16" s="29">
        <v>40503</v>
      </c>
      <c r="F16" s="17">
        <f t="shared" si="7"/>
      </c>
      <c r="G16" s="21">
        <f t="shared" si="0"/>
        <v>14.557642267224807</v>
      </c>
      <c r="H16" s="29">
        <v>23850</v>
      </c>
      <c r="I16" s="17">
        <f t="shared" si="1"/>
      </c>
      <c r="J16" s="21">
        <f t="shared" si="2"/>
        <v>19.746949841843644</v>
      </c>
      <c r="K16" s="29">
        <v>16649</v>
      </c>
      <c r="L16" s="17">
        <f t="shared" si="3"/>
      </c>
      <c r="M16" s="22">
        <f t="shared" si="4"/>
        <v>7.837295161603748</v>
      </c>
      <c r="O16" s="30"/>
    </row>
    <row r="17" spans="1:15" ht="15" customHeight="1">
      <c r="A17" s="24">
        <v>40</v>
      </c>
      <c r="B17" s="29">
        <v>55294</v>
      </c>
      <c r="C17" s="17">
        <f t="shared" si="5"/>
      </c>
      <c r="D17" s="21">
        <f t="shared" si="6"/>
        <v>9.67114919274863</v>
      </c>
      <c r="E17" s="29">
        <v>44075</v>
      </c>
      <c r="F17" s="17">
        <f t="shared" si="7"/>
      </c>
      <c r="G17" s="21">
        <f t="shared" si="0"/>
        <v>8.819099819766436</v>
      </c>
      <c r="H17" s="29">
        <v>25448</v>
      </c>
      <c r="I17" s="17">
        <f t="shared" si="1"/>
      </c>
      <c r="J17" s="21">
        <f t="shared" si="2"/>
        <v>6.700209643605874</v>
      </c>
      <c r="K17" s="29">
        <v>18627</v>
      </c>
      <c r="L17" s="17">
        <f t="shared" si="3"/>
      </c>
      <c r="M17" s="22">
        <f t="shared" si="4"/>
        <v>11.880593429034775</v>
      </c>
      <c r="O17" s="30"/>
    </row>
    <row r="18" spans="1:15" ht="15" customHeight="1">
      <c r="A18" s="24">
        <v>41</v>
      </c>
      <c r="B18" s="29">
        <v>61032</v>
      </c>
      <c r="C18" s="17">
        <f t="shared" si="5"/>
      </c>
      <c r="D18" s="21">
        <f t="shared" si="6"/>
        <v>10.377256121821546</v>
      </c>
      <c r="E18" s="29">
        <v>48427</v>
      </c>
      <c r="F18" s="17">
        <f t="shared" si="7"/>
      </c>
      <c r="G18" s="21">
        <f t="shared" si="0"/>
        <v>9.874078275666491</v>
      </c>
      <c r="H18" s="29">
        <v>26897</v>
      </c>
      <c r="I18" s="17">
        <f t="shared" si="1"/>
      </c>
      <c r="J18" s="21">
        <f t="shared" si="2"/>
        <v>5.693964162213149</v>
      </c>
      <c r="K18" s="29">
        <v>21530</v>
      </c>
      <c r="L18" s="17">
        <f t="shared" si="3"/>
      </c>
      <c r="M18" s="22">
        <f t="shared" si="4"/>
        <v>15.584903634509033</v>
      </c>
      <c r="O18" s="30"/>
    </row>
    <row r="19" spans="1:15" ht="15" customHeight="1">
      <c r="A19" s="24">
        <v>42</v>
      </c>
      <c r="B19" s="29">
        <v>78139</v>
      </c>
      <c r="C19" s="17">
        <f t="shared" si="5"/>
      </c>
      <c r="D19" s="21">
        <f t="shared" si="6"/>
        <v>28.029558264516993</v>
      </c>
      <c r="E19" s="29">
        <v>60476</v>
      </c>
      <c r="F19" s="17">
        <f t="shared" si="7"/>
      </c>
      <c r="G19" s="21">
        <f t="shared" si="0"/>
        <v>24.880748342866582</v>
      </c>
      <c r="H19" s="29">
        <v>35289</v>
      </c>
      <c r="I19" s="17">
        <f t="shared" si="1"/>
      </c>
      <c r="J19" s="21">
        <f t="shared" si="2"/>
        <v>31.200505632598436</v>
      </c>
      <c r="K19" s="29">
        <v>25186</v>
      </c>
      <c r="L19" s="17">
        <f t="shared" si="3"/>
      </c>
      <c r="M19" s="22">
        <f t="shared" si="4"/>
        <v>16.9809568044589</v>
      </c>
      <c r="O19" s="30"/>
    </row>
    <row r="20" spans="1:15" ht="15" customHeight="1">
      <c r="A20" s="24">
        <v>43</v>
      </c>
      <c r="B20" s="29">
        <v>97717</v>
      </c>
      <c r="C20" s="17">
        <f t="shared" si="5"/>
      </c>
      <c r="D20" s="21">
        <f t="shared" si="6"/>
        <v>25.05535008126543</v>
      </c>
      <c r="E20" s="29">
        <v>76092</v>
      </c>
      <c r="F20" s="17">
        <f t="shared" si="7"/>
      </c>
      <c r="G20" s="21">
        <f t="shared" si="0"/>
        <v>25.82181361201137</v>
      </c>
      <c r="H20" s="29">
        <v>47070</v>
      </c>
      <c r="I20" s="17">
        <f t="shared" si="1"/>
      </c>
      <c r="J20" s="21">
        <f t="shared" si="2"/>
        <v>33.38434072940578</v>
      </c>
      <c r="K20" s="29">
        <v>29524</v>
      </c>
      <c r="L20" s="17">
        <f t="shared" si="3"/>
      </c>
      <c r="M20" s="22">
        <f t="shared" si="4"/>
        <v>17.22385452235369</v>
      </c>
      <c r="O20" s="30"/>
    </row>
    <row r="21" spans="1:15" ht="15" customHeight="1">
      <c r="A21" s="24">
        <v>44</v>
      </c>
      <c r="B21" s="29">
        <v>116453</v>
      </c>
      <c r="C21" s="17">
        <f t="shared" si="5"/>
      </c>
      <c r="D21" s="21">
        <f t="shared" si="6"/>
        <v>19.17373640205902</v>
      </c>
      <c r="E21" s="29">
        <v>92581</v>
      </c>
      <c r="F21" s="17">
        <f t="shared" si="7"/>
      </c>
      <c r="G21" s="21">
        <f t="shared" si="0"/>
        <v>21.669820743310723</v>
      </c>
      <c r="H21" s="29">
        <v>58710</v>
      </c>
      <c r="I21" s="17">
        <f t="shared" si="1"/>
      </c>
      <c r="J21" s="21">
        <f t="shared" si="2"/>
        <v>24.729126832377318</v>
      </c>
      <c r="K21" s="29">
        <v>34317</v>
      </c>
      <c r="L21" s="17">
        <f t="shared" si="3"/>
      </c>
      <c r="M21" s="22">
        <f t="shared" si="4"/>
        <v>16.23425010161226</v>
      </c>
      <c r="O21" s="30"/>
    </row>
    <row r="22" spans="1:15" ht="15" customHeight="1">
      <c r="A22" s="24">
        <v>45</v>
      </c>
      <c r="B22" s="29">
        <v>152270</v>
      </c>
      <c r="C22" s="17">
        <f t="shared" si="5"/>
      </c>
      <c r="D22" s="21">
        <f t="shared" si="6"/>
        <v>30.756614256395295</v>
      </c>
      <c r="E22" s="29">
        <v>117026</v>
      </c>
      <c r="F22" s="17">
        <f t="shared" si="7"/>
      </c>
      <c r="G22" s="21">
        <f t="shared" si="0"/>
        <v>26.403905769002293</v>
      </c>
      <c r="H22" s="29">
        <v>77321</v>
      </c>
      <c r="I22" s="17">
        <f t="shared" si="1"/>
      </c>
      <c r="J22" s="21">
        <f t="shared" si="2"/>
        <v>31.69988076988588</v>
      </c>
      <c r="K22" s="29">
        <v>39706</v>
      </c>
      <c r="L22" s="17">
        <f t="shared" si="3"/>
      </c>
      <c r="M22" s="22">
        <f t="shared" si="4"/>
        <v>15.703587143398323</v>
      </c>
      <c r="O22" s="30"/>
    </row>
    <row r="23" spans="1:15" ht="15" customHeight="1">
      <c r="A23" s="24">
        <v>46</v>
      </c>
      <c r="B23" s="29">
        <v>178901</v>
      </c>
      <c r="C23" s="17">
        <f t="shared" si="5"/>
      </c>
      <c r="D23" s="21">
        <f t="shared" si="6"/>
        <v>17.489328167071648</v>
      </c>
      <c r="E23" s="29">
        <v>135852</v>
      </c>
      <c r="F23" s="17">
        <f t="shared" si="7"/>
      </c>
      <c r="G23" s="21">
        <f t="shared" si="0"/>
        <v>16.087023396510176</v>
      </c>
      <c r="H23" s="29">
        <v>87854</v>
      </c>
      <c r="I23" s="17">
        <f t="shared" si="1"/>
      </c>
      <c r="J23" s="21">
        <f t="shared" si="2"/>
        <v>13.622431163590747</v>
      </c>
      <c r="K23" s="29">
        <v>47997</v>
      </c>
      <c r="L23" s="17">
        <f t="shared" si="3"/>
      </c>
      <c r="M23" s="22">
        <f t="shared" si="4"/>
        <v>20.88097516748097</v>
      </c>
      <c r="O23" s="30"/>
    </row>
    <row r="24" spans="1:15" ht="15" customHeight="1">
      <c r="A24" s="24">
        <v>47</v>
      </c>
      <c r="B24" s="29">
        <v>215348</v>
      </c>
      <c r="C24" s="17">
        <f t="shared" si="5"/>
      </c>
      <c r="D24" s="21">
        <f t="shared" si="6"/>
        <v>20.372720107769098</v>
      </c>
      <c r="E24" s="29">
        <v>163519</v>
      </c>
      <c r="F24" s="17">
        <f t="shared" si="7"/>
      </c>
      <c r="G24" s="21">
        <f>ABS(E24/E23*100-100)</f>
        <v>20.365544857639193</v>
      </c>
      <c r="H24" s="29">
        <v>102817</v>
      </c>
      <c r="I24" s="17">
        <f>IF((H24/H23*100-100)&gt;=0,"","△")</f>
      </c>
      <c r="J24" s="21">
        <f>ABS(H24/H23*100-100)</f>
        <v>17.031666173424085</v>
      </c>
      <c r="K24" s="29">
        <v>60702</v>
      </c>
      <c r="L24" s="17">
        <f>IF((K24/K23*100-100)&gt;=0,"","△")</f>
      </c>
      <c r="M24" s="22">
        <f>ABS(K24/K23*100-100)</f>
        <v>26.470404400275015</v>
      </c>
      <c r="O24" s="30"/>
    </row>
    <row r="25" spans="1:15" ht="15" customHeight="1">
      <c r="A25" s="24">
        <v>48</v>
      </c>
      <c r="B25" s="29">
        <v>280796</v>
      </c>
      <c r="C25" s="17">
        <f aca="true" t="shared" si="8" ref="C25:C40">IF((B25/B24*100-100)&gt;=0,"","△")</f>
      </c>
      <c r="D25" s="21">
        <f>ABS(B25/B24*100-100)</f>
        <v>30.391738024035533</v>
      </c>
      <c r="E25" s="29">
        <v>206210</v>
      </c>
      <c r="F25" s="17">
        <f aca="true" t="shared" si="9" ref="F25:F40">IF((E25/E24*100-100)&gt;=0,"","△")</f>
      </c>
      <c r="G25" s="21">
        <f>ABS(E25/E24*100-100)</f>
        <v>26.107669445140942</v>
      </c>
      <c r="H25" s="29">
        <v>135144</v>
      </c>
      <c r="I25" s="17">
        <f>IF((H25/H24*100-100)&gt;=0,"","△")</f>
      </c>
      <c r="J25" s="21">
        <f>ABS(H25/H24*100-100)</f>
        <v>31.44129861793283</v>
      </c>
      <c r="K25" s="29">
        <v>71065</v>
      </c>
      <c r="L25" s="17">
        <f>IF((K25/K24*100-100)&gt;=0,"","△")</f>
      </c>
      <c r="M25" s="22">
        <f>ABS(K25/K24*100-100)</f>
        <v>17.071925142499424</v>
      </c>
      <c r="O25" s="30"/>
    </row>
    <row r="26" spans="1:15" ht="15" customHeight="1">
      <c r="A26" s="24">
        <v>49</v>
      </c>
      <c r="B26" s="29">
        <v>331219</v>
      </c>
      <c r="C26" s="17">
        <f t="shared" si="8"/>
      </c>
      <c r="D26" s="21">
        <f>ABS(B26/B25*100-100)</f>
        <v>17.957164631974806</v>
      </c>
      <c r="E26" s="29">
        <v>241976</v>
      </c>
      <c r="F26" s="17">
        <f t="shared" si="9"/>
      </c>
      <c r="G26" s="21">
        <f>ABS(E26/E25*100-100)</f>
        <v>17.34445468212016</v>
      </c>
      <c r="H26" s="29">
        <v>158160</v>
      </c>
      <c r="I26" s="17">
        <f>IF((H26/H25*100-100)&gt;=0,"","△")</f>
      </c>
      <c r="J26" s="21">
        <f>ABS(H26/H25*100-100)</f>
        <v>17.030722784585322</v>
      </c>
      <c r="K26" s="29">
        <v>83816</v>
      </c>
      <c r="L26" s="17">
        <f>IF((K26/K25*100-100)&gt;=0,"","△")</f>
      </c>
      <c r="M26" s="22">
        <f>ABS(K26/K25*100-100)</f>
        <v>17.942728488003937</v>
      </c>
      <c r="O26" s="30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0"/>
    </row>
    <row r="28" spans="1:15" ht="15" customHeight="1">
      <c r="A28" s="24" t="s">
        <v>9</v>
      </c>
      <c r="B28" s="29">
        <v>394102</v>
      </c>
      <c r="C28" s="17">
        <f t="shared" si="8"/>
      </c>
      <c r="D28" s="21">
        <f aca="true" t="shared" si="10" ref="D28:D43">ABS(B28/B27*100-100)</f>
        <v>5.883332795993596</v>
      </c>
      <c r="E28" s="29">
        <v>282175</v>
      </c>
      <c r="F28" s="17">
        <f t="shared" si="9"/>
      </c>
      <c r="G28" s="21">
        <f aca="true" t="shared" si="11" ref="G28:G43">ABS(E28/E27*100-100)</f>
        <v>4.468632568815821</v>
      </c>
      <c r="H28" s="29">
        <v>174788</v>
      </c>
      <c r="I28" s="17">
        <f aca="true" t="shared" si="12" ref="I28:I43">IF((H28/H27*100-100)&gt;=0,"","△")</f>
      </c>
      <c r="J28" s="21">
        <f aca="true" t="shared" si="13" ref="J28:J43">ABS(H28/H27*100-100)</f>
        <v>1.6469329363325613</v>
      </c>
      <c r="K28" s="29">
        <v>107387</v>
      </c>
      <c r="L28" s="17">
        <f aca="true" t="shared" si="14" ref="L28:L43">IF((K28/K27*100-100)&gt;=0,"","△")</f>
      </c>
      <c r="M28" s="22">
        <f aca="true" t="shared" si="15" ref="M28:M43">ABS(K28/K27*100-100)</f>
        <v>9.413334963524477</v>
      </c>
      <c r="O28" s="30"/>
    </row>
    <row r="29" spans="1:15" ht="15" customHeight="1">
      <c r="A29" s="24">
        <v>51</v>
      </c>
      <c r="B29" s="29">
        <v>423179</v>
      </c>
      <c r="C29" s="17">
        <f t="shared" si="8"/>
      </c>
      <c r="D29" s="21">
        <f t="shared" si="10"/>
        <v>7.37803918782447</v>
      </c>
      <c r="E29" s="29">
        <v>301305</v>
      </c>
      <c r="F29" s="17">
        <f t="shared" si="9"/>
      </c>
      <c r="G29" s="21">
        <f t="shared" si="11"/>
        <v>6.779480818640906</v>
      </c>
      <c r="H29" s="29">
        <v>188081</v>
      </c>
      <c r="I29" s="17">
        <f t="shared" si="12"/>
      </c>
      <c r="J29" s="21">
        <f t="shared" si="13"/>
        <v>7.605213172529005</v>
      </c>
      <c r="K29" s="29">
        <v>113224</v>
      </c>
      <c r="L29" s="17">
        <f t="shared" si="14"/>
      </c>
      <c r="M29" s="22">
        <f t="shared" si="15"/>
        <v>5.435481017255356</v>
      </c>
      <c r="O29" s="30"/>
    </row>
    <row r="30" spans="1:15" ht="15" customHeight="1">
      <c r="A30" s="24">
        <v>52</v>
      </c>
      <c r="B30" s="29">
        <v>457800</v>
      </c>
      <c r="C30" s="17">
        <f t="shared" si="8"/>
      </c>
      <c r="D30" s="21">
        <f t="shared" si="10"/>
        <v>8.18117156097064</v>
      </c>
      <c r="E30" s="29">
        <v>321684</v>
      </c>
      <c r="F30" s="17">
        <f t="shared" si="9"/>
      </c>
      <c r="G30" s="21">
        <f t="shared" si="11"/>
        <v>6.763578433812924</v>
      </c>
      <c r="H30" s="29">
        <v>195098</v>
      </c>
      <c r="I30" s="17">
        <f t="shared" si="12"/>
      </c>
      <c r="J30" s="21">
        <f t="shared" si="13"/>
        <v>3.7308393723980657</v>
      </c>
      <c r="K30" s="29">
        <v>126586</v>
      </c>
      <c r="L30" s="17">
        <f t="shared" si="14"/>
      </c>
      <c r="M30" s="22">
        <f t="shared" si="15"/>
        <v>11.80138486539957</v>
      </c>
      <c r="O30" s="30"/>
    </row>
    <row r="31" spans="1:15" ht="15" customHeight="1">
      <c r="A31" s="24">
        <v>53</v>
      </c>
      <c r="B31" s="29">
        <v>514887</v>
      </c>
      <c r="C31" s="17">
        <f t="shared" si="8"/>
      </c>
      <c r="D31" s="21">
        <f t="shared" si="10"/>
        <v>12.469855832241166</v>
      </c>
      <c r="E31" s="29">
        <v>358387</v>
      </c>
      <c r="F31" s="17">
        <f t="shared" si="9"/>
      </c>
      <c r="G31" s="21">
        <f t="shared" si="11"/>
        <v>11.409644247149387</v>
      </c>
      <c r="H31" s="29">
        <v>210381</v>
      </c>
      <c r="I31" s="17">
        <f t="shared" si="12"/>
      </c>
      <c r="J31" s="21">
        <f t="shared" si="13"/>
        <v>7.8334990620098495</v>
      </c>
      <c r="K31" s="29">
        <v>148006</v>
      </c>
      <c r="L31" s="17">
        <f t="shared" si="14"/>
      </c>
      <c r="M31" s="22">
        <f t="shared" si="15"/>
        <v>16.921302513706095</v>
      </c>
      <c r="O31" s="30"/>
    </row>
    <row r="32" spans="1:15" ht="15" customHeight="1">
      <c r="A32" s="24">
        <v>54</v>
      </c>
      <c r="B32" s="29">
        <v>591433</v>
      </c>
      <c r="C32" s="17">
        <f t="shared" si="8"/>
      </c>
      <c r="D32" s="21">
        <f t="shared" si="10"/>
        <v>14.866562954590037</v>
      </c>
      <c r="E32" s="29">
        <v>408297</v>
      </c>
      <c r="F32" s="17">
        <f t="shared" si="9"/>
      </c>
      <c r="G32" s="21">
        <f t="shared" si="11"/>
        <v>13.926286388736202</v>
      </c>
      <c r="H32" s="29">
        <v>237794</v>
      </c>
      <c r="I32" s="17">
        <f t="shared" si="12"/>
      </c>
      <c r="J32" s="21">
        <f t="shared" si="13"/>
        <v>13.03016907420347</v>
      </c>
      <c r="K32" s="29">
        <v>170503</v>
      </c>
      <c r="L32" s="17">
        <f t="shared" si="14"/>
      </c>
      <c r="M32" s="22">
        <f t="shared" si="15"/>
        <v>15.200059457049036</v>
      </c>
      <c r="O32" s="30"/>
    </row>
    <row r="33" spans="1:15" ht="15" customHeight="1">
      <c r="A33" s="24">
        <v>55</v>
      </c>
      <c r="B33" s="29">
        <v>663086</v>
      </c>
      <c r="C33" s="17">
        <f t="shared" si="8"/>
      </c>
      <c r="D33" s="21">
        <f t="shared" si="10"/>
        <v>12.115150828580738</v>
      </c>
      <c r="E33" s="29">
        <v>453807</v>
      </c>
      <c r="F33" s="17">
        <f t="shared" si="9"/>
      </c>
      <c r="G33" s="21">
        <f t="shared" si="11"/>
        <v>11.146297915487978</v>
      </c>
      <c r="H33" s="29">
        <v>267505</v>
      </c>
      <c r="I33" s="17">
        <f t="shared" si="12"/>
      </c>
      <c r="J33" s="21">
        <f t="shared" si="13"/>
        <v>12.494427950242653</v>
      </c>
      <c r="K33" s="29">
        <v>186301</v>
      </c>
      <c r="L33" s="17">
        <f t="shared" si="14"/>
      </c>
      <c r="M33" s="22">
        <f t="shared" si="15"/>
        <v>9.265526119775018</v>
      </c>
      <c r="O33" s="30"/>
    </row>
    <row r="34" spans="1:15" ht="15" customHeight="1">
      <c r="A34" s="24">
        <v>56</v>
      </c>
      <c r="B34" s="29">
        <v>693233</v>
      </c>
      <c r="C34" s="17">
        <f t="shared" si="8"/>
      </c>
      <c r="D34" s="21">
        <f t="shared" si="10"/>
        <v>4.546469085458</v>
      </c>
      <c r="E34" s="29">
        <v>473217</v>
      </c>
      <c r="F34" s="17">
        <f t="shared" si="9"/>
      </c>
      <c r="G34" s="21">
        <f t="shared" si="11"/>
        <v>4.277148655706057</v>
      </c>
      <c r="H34" s="29">
        <v>274634</v>
      </c>
      <c r="I34" s="17">
        <f t="shared" si="12"/>
      </c>
      <c r="J34" s="21">
        <f t="shared" si="13"/>
        <v>2.6649969159455082</v>
      </c>
      <c r="K34" s="29">
        <v>198584</v>
      </c>
      <c r="L34" s="17">
        <f t="shared" si="14"/>
      </c>
      <c r="M34" s="22">
        <f t="shared" si="15"/>
        <v>6.593093971583627</v>
      </c>
      <c r="O34" s="30"/>
    </row>
    <row r="35" spans="1:15" ht="15" customHeight="1">
      <c r="A35" s="24">
        <v>57</v>
      </c>
      <c r="B35" s="29">
        <v>703686</v>
      </c>
      <c r="C35" s="17">
        <f t="shared" si="8"/>
      </c>
      <c r="D35" s="21">
        <f t="shared" si="10"/>
        <v>1.5078624358621227</v>
      </c>
      <c r="E35" s="29">
        <v>476438</v>
      </c>
      <c r="F35" s="17">
        <f t="shared" si="9"/>
      </c>
      <c r="G35" s="21">
        <f t="shared" si="11"/>
        <v>0.680660246778956</v>
      </c>
      <c r="H35" s="29">
        <v>279079</v>
      </c>
      <c r="I35" s="17">
        <f t="shared" si="12"/>
      </c>
      <c r="J35" s="21">
        <f t="shared" si="13"/>
        <v>1.61851773633272</v>
      </c>
      <c r="K35" s="29">
        <v>197359</v>
      </c>
      <c r="L35" s="17" t="str">
        <f t="shared" si="14"/>
        <v>△</v>
      </c>
      <c r="M35" s="22">
        <f t="shared" si="15"/>
        <v>0.616867421343116</v>
      </c>
      <c r="O35" s="30"/>
    </row>
    <row r="36" spans="1:15" ht="15" customHeight="1">
      <c r="A36" s="24">
        <v>58</v>
      </c>
      <c r="B36" s="29">
        <v>713336</v>
      </c>
      <c r="C36" s="17">
        <f t="shared" si="8"/>
      </c>
      <c r="D36" s="21">
        <f t="shared" si="10"/>
        <v>1.371350289759917</v>
      </c>
      <c r="E36" s="29">
        <v>476491</v>
      </c>
      <c r="F36" s="17">
        <f t="shared" si="9"/>
      </c>
      <c r="G36" s="21">
        <f t="shared" si="11"/>
        <v>0.011124217631675037</v>
      </c>
      <c r="H36" s="29">
        <v>283334</v>
      </c>
      <c r="I36" s="17">
        <f t="shared" si="12"/>
      </c>
      <c r="J36" s="21">
        <f t="shared" si="13"/>
        <v>1.524657892568058</v>
      </c>
      <c r="K36" s="29">
        <v>193157</v>
      </c>
      <c r="L36" s="17" t="str">
        <f t="shared" si="14"/>
        <v>△</v>
      </c>
      <c r="M36" s="22">
        <f t="shared" si="15"/>
        <v>2.1291149630875736</v>
      </c>
      <c r="O36" s="30"/>
    </row>
    <row r="37" spans="1:15" ht="15" customHeight="1">
      <c r="A37" s="24">
        <v>59</v>
      </c>
      <c r="B37" s="29">
        <v>712280</v>
      </c>
      <c r="C37" s="17" t="str">
        <f t="shared" si="8"/>
        <v>△</v>
      </c>
      <c r="D37" s="21">
        <f t="shared" si="10"/>
        <v>0.14803682976885568</v>
      </c>
      <c r="E37" s="29">
        <v>471551</v>
      </c>
      <c r="F37" s="17" t="str">
        <f t="shared" si="9"/>
        <v>△</v>
      </c>
      <c r="G37" s="21">
        <f t="shared" si="11"/>
        <v>1.036745709782565</v>
      </c>
      <c r="H37" s="29">
        <v>287229</v>
      </c>
      <c r="I37" s="17">
        <f t="shared" si="12"/>
      </c>
      <c r="J37" s="21">
        <f t="shared" si="13"/>
        <v>1.3747026477584683</v>
      </c>
      <c r="K37" s="29">
        <v>184323</v>
      </c>
      <c r="L37" s="17" t="str">
        <f t="shared" si="14"/>
        <v>△</v>
      </c>
      <c r="M37" s="22">
        <f t="shared" si="15"/>
        <v>4.5734816755282</v>
      </c>
      <c r="O37" s="30"/>
    </row>
    <row r="38" spans="1:15" ht="15" customHeight="1">
      <c r="A38" s="24">
        <v>60</v>
      </c>
      <c r="B38" s="29">
        <v>749128</v>
      </c>
      <c r="C38" s="17">
        <f t="shared" si="8"/>
      </c>
      <c r="D38" s="21">
        <f t="shared" si="10"/>
        <v>5.173246476104907</v>
      </c>
      <c r="E38" s="29">
        <v>485912</v>
      </c>
      <c r="F38" s="17">
        <f t="shared" si="9"/>
      </c>
      <c r="G38" s="21">
        <f t="shared" si="11"/>
        <v>3.045481824871544</v>
      </c>
      <c r="H38" s="29">
        <v>307482</v>
      </c>
      <c r="I38" s="17">
        <f t="shared" si="12"/>
      </c>
      <c r="J38" s="21">
        <f t="shared" si="13"/>
        <v>7.051168231620068</v>
      </c>
      <c r="K38" s="29">
        <v>178430</v>
      </c>
      <c r="L38" s="17" t="str">
        <f t="shared" si="14"/>
        <v>△</v>
      </c>
      <c r="M38" s="22">
        <f t="shared" si="15"/>
        <v>3.1971050818400357</v>
      </c>
      <c r="O38" s="30"/>
    </row>
    <row r="39" spans="1:15" ht="15" customHeight="1">
      <c r="A39" s="24">
        <v>61</v>
      </c>
      <c r="B39" s="29">
        <v>778459</v>
      </c>
      <c r="C39" s="17">
        <f t="shared" si="8"/>
      </c>
      <c r="D39" s="21">
        <f t="shared" si="10"/>
        <v>3.9153522495488033</v>
      </c>
      <c r="E39" s="29">
        <v>499290</v>
      </c>
      <c r="F39" s="17">
        <f t="shared" si="9"/>
      </c>
      <c r="G39" s="21">
        <f t="shared" si="11"/>
        <v>2.7531734141161337</v>
      </c>
      <c r="H39" s="29">
        <v>320015</v>
      </c>
      <c r="I39" s="17">
        <f t="shared" si="12"/>
      </c>
      <c r="J39" s="21">
        <f t="shared" si="13"/>
        <v>4.076010953486701</v>
      </c>
      <c r="K39" s="29">
        <v>179275</v>
      </c>
      <c r="L39" s="17">
        <f t="shared" si="14"/>
      </c>
      <c r="M39" s="22">
        <f t="shared" si="15"/>
        <v>0.47357507145659383</v>
      </c>
      <c r="O39" s="30"/>
    </row>
    <row r="40" spans="1:15" ht="15" customHeight="1">
      <c r="A40" s="24">
        <v>62</v>
      </c>
      <c r="B40" s="29">
        <v>848423</v>
      </c>
      <c r="C40" s="17">
        <f t="shared" si="8"/>
      </c>
      <c r="D40" s="21">
        <f t="shared" si="10"/>
        <v>8.987499662795358</v>
      </c>
      <c r="E40" s="29">
        <v>536131</v>
      </c>
      <c r="F40" s="17">
        <f t="shared" si="9"/>
      </c>
      <c r="G40" s="21">
        <f t="shared" si="11"/>
        <v>7.378677722365751</v>
      </c>
      <c r="H40" s="29">
        <v>351265</v>
      </c>
      <c r="I40" s="17">
        <f t="shared" si="12"/>
      </c>
      <c r="J40" s="21">
        <f t="shared" si="13"/>
        <v>9.765167257784796</v>
      </c>
      <c r="K40" s="29">
        <v>184866</v>
      </c>
      <c r="L40" s="17">
        <f t="shared" si="14"/>
      </c>
      <c r="M40" s="22">
        <f t="shared" si="15"/>
        <v>3.1186724306233344</v>
      </c>
      <c r="O40" s="30"/>
    </row>
    <row r="41" spans="1:15" ht="15" customHeight="1">
      <c r="A41" s="24">
        <v>63</v>
      </c>
      <c r="B41" s="29">
        <v>939025</v>
      </c>
      <c r="C41" s="17">
        <f aca="true" t="shared" si="16" ref="C41:C55">IF((B41/B40*100-100)&gt;=0,"","△")</f>
      </c>
      <c r="D41" s="21">
        <f t="shared" si="10"/>
        <v>10.678871270580828</v>
      </c>
      <c r="E41" s="29">
        <v>595023</v>
      </c>
      <c r="F41" s="17">
        <f aca="true" t="shared" si="17" ref="F41:F55">IF((E41/E40*100-100)&gt;=0,"","△")</f>
      </c>
      <c r="G41" s="21">
        <f t="shared" si="11"/>
        <v>10.984628756777724</v>
      </c>
      <c r="H41" s="29">
        <v>403868</v>
      </c>
      <c r="I41" s="17">
        <f t="shared" si="12"/>
      </c>
      <c r="J41" s="21">
        <f t="shared" si="13"/>
        <v>14.975303545756049</v>
      </c>
      <c r="K41" s="29">
        <v>191155</v>
      </c>
      <c r="L41" s="17">
        <f t="shared" si="14"/>
      </c>
      <c r="M41" s="22">
        <f t="shared" si="15"/>
        <v>3.4019235554401632</v>
      </c>
      <c r="O41" s="30"/>
    </row>
    <row r="42" spans="1:15" ht="15" customHeight="1">
      <c r="A42" s="24" t="s">
        <v>10</v>
      </c>
      <c r="B42" s="29">
        <v>1072207</v>
      </c>
      <c r="C42" s="17">
        <f t="shared" si="16"/>
      </c>
      <c r="D42" s="21">
        <f t="shared" si="10"/>
        <v>14.183008972072102</v>
      </c>
      <c r="E42" s="29">
        <v>665187</v>
      </c>
      <c r="F42" s="17">
        <f t="shared" si="17"/>
      </c>
      <c r="G42" s="21">
        <f t="shared" si="11"/>
        <v>11.791813089578042</v>
      </c>
      <c r="H42" s="29">
        <v>460067</v>
      </c>
      <c r="I42" s="17">
        <f t="shared" si="12"/>
      </c>
      <c r="J42" s="21">
        <f t="shared" si="13"/>
        <v>13.915190111620632</v>
      </c>
      <c r="K42" s="29">
        <v>205119</v>
      </c>
      <c r="L42" s="17">
        <f t="shared" si="14"/>
      </c>
      <c r="M42" s="22">
        <f t="shared" si="15"/>
        <v>7.305066569014684</v>
      </c>
      <c r="O42" s="30"/>
    </row>
    <row r="43" spans="1:15" ht="15" customHeight="1">
      <c r="A43" s="28" t="s">
        <v>11</v>
      </c>
      <c r="B43" s="29">
        <v>1220150</v>
      </c>
      <c r="C43" s="17">
        <f t="shared" si="16"/>
      </c>
      <c r="D43" s="21">
        <f t="shared" si="10"/>
        <v>13.797988634657315</v>
      </c>
      <c r="E43" s="29">
        <v>747523</v>
      </c>
      <c r="F43" s="17">
        <f t="shared" si="17"/>
      </c>
      <c r="G43" s="21">
        <f t="shared" si="11"/>
        <v>12.377872688431978</v>
      </c>
      <c r="H43" s="29">
        <v>534591</v>
      </c>
      <c r="I43" s="17">
        <f t="shared" si="12"/>
      </c>
      <c r="J43" s="21">
        <f t="shared" si="13"/>
        <v>16.19851021699013</v>
      </c>
      <c r="K43" s="29">
        <v>212932</v>
      </c>
      <c r="L43" s="17">
        <f t="shared" si="14"/>
      </c>
      <c r="M43" s="22">
        <f t="shared" si="15"/>
        <v>3.809008429253268</v>
      </c>
      <c r="O43" s="30"/>
    </row>
    <row r="44" spans="1:15" ht="15" customHeight="1">
      <c r="A44" s="28" t="s">
        <v>12</v>
      </c>
      <c r="B44" s="29">
        <v>1330891</v>
      </c>
      <c r="C44" s="17">
        <f t="shared" si="16"/>
      </c>
      <c r="D44" s="21">
        <f aca="true" t="shared" si="18" ref="D44:D51">ABS(B44/B43*100-100)</f>
        <v>9.076015244027374</v>
      </c>
      <c r="E44" s="29">
        <v>815517</v>
      </c>
      <c r="F44" s="17">
        <f t="shared" si="17"/>
      </c>
      <c r="G44" s="21">
        <f aca="true" t="shared" si="19" ref="G44:G53">ABS(E44/E43*100-100)</f>
        <v>9.095907416895542</v>
      </c>
      <c r="H44" s="29">
        <v>580478</v>
      </c>
      <c r="I44" s="17">
        <f aca="true" t="shared" si="20" ref="I44:I55">IF((H44/H43*100-100)&gt;=0,"","△")</f>
      </c>
      <c r="J44" s="21">
        <f aca="true" t="shared" si="21" ref="J44:J55">ABS(H44/H43*100-100)</f>
        <v>8.583571365773082</v>
      </c>
      <c r="K44" s="29">
        <v>235040</v>
      </c>
      <c r="L44" s="17">
        <f aca="true" t="shared" si="22" ref="L44:L55">IF((K44/K43*100-100)&gt;=0,"","△")</f>
      </c>
      <c r="M44" s="22">
        <f aca="true" t="shared" si="23" ref="M44:M55">ABS(K44/K43*100-100)</f>
        <v>10.382657374185172</v>
      </c>
      <c r="O44" s="30"/>
    </row>
    <row r="45" spans="1:15" ht="15" customHeight="1">
      <c r="A45" s="28" t="s">
        <v>13</v>
      </c>
      <c r="B45" s="29">
        <v>1407333</v>
      </c>
      <c r="C45" s="17">
        <f t="shared" si="16"/>
      </c>
      <c r="D45" s="21">
        <f t="shared" si="18"/>
        <v>5.743670969298023</v>
      </c>
      <c r="E45" s="29">
        <v>854853</v>
      </c>
      <c r="F45" s="17">
        <f t="shared" si="17"/>
      </c>
      <c r="G45" s="21">
        <f t="shared" si="19"/>
        <v>4.823443288122746</v>
      </c>
      <c r="H45" s="29">
        <v>594474</v>
      </c>
      <c r="I45" s="17">
        <f t="shared" si="20"/>
      </c>
      <c r="J45" s="21">
        <f t="shared" si="21"/>
        <v>2.4111163558308846</v>
      </c>
      <c r="K45" s="29">
        <v>260379</v>
      </c>
      <c r="L45" s="17">
        <f t="shared" si="22"/>
      </c>
      <c r="M45" s="22">
        <f t="shared" si="23"/>
        <v>10.780718175629687</v>
      </c>
      <c r="O45" s="30"/>
    </row>
    <row r="46" spans="1:15" ht="15" customHeight="1">
      <c r="A46" s="28" t="s">
        <v>14</v>
      </c>
      <c r="B46" s="29">
        <v>1420115</v>
      </c>
      <c r="C46" s="17">
        <f t="shared" si="16"/>
      </c>
      <c r="D46" s="21">
        <f t="shared" si="18"/>
        <v>0.9082427542024476</v>
      </c>
      <c r="E46" s="29">
        <v>862385</v>
      </c>
      <c r="F46" s="17">
        <f t="shared" si="17"/>
      </c>
      <c r="G46" s="21">
        <f t="shared" si="19"/>
        <v>0.8810871576750543</v>
      </c>
      <c r="H46" s="29">
        <v>569094</v>
      </c>
      <c r="I46" s="17" t="str">
        <f t="shared" si="20"/>
        <v>△</v>
      </c>
      <c r="J46" s="21">
        <f t="shared" si="21"/>
        <v>4.269320441264043</v>
      </c>
      <c r="K46" s="29">
        <v>293292</v>
      </c>
      <c r="L46" s="17">
        <f t="shared" si="22"/>
      </c>
      <c r="M46" s="22">
        <f t="shared" si="23"/>
        <v>12.640420310393694</v>
      </c>
      <c r="O46" s="30"/>
    </row>
    <row r="47" spans="1:15" ht="15" customHeight="1">
      <c r="A47" s="28" t="s">
        <v>15</v>
      </c>
      <c r="B47" s="29">
        <v>1360109</v>
      </c>
      <c r="C47" s="17" t="str">
        <f t="shared" si="16"/>
        <v>△</v>
      </c>
      <c r="D47" s="21">
        <f t="shared" si="18"/>
        <v>4.225432447372228</v>
      </c>
      <c r="E47" s="29">
        <v>827660</v>
      </c>
      <c r="F47" s="17" t="str">
        <f t="shared" si="17"/>
        <v>△</v>
      </c>
      <c r="G47" s="21">
        <f t="shared" si="19"/>
        <v>4.026623839700363</v>
      </c>
      <c r="H47" s="29">
        <v>518550</v>
      </c>
      <c r="I47" s="17" t="str">
        <f t="shared" si="20"/>
        <v>△</v>
      </c>
      <c r="J47" s="21">
        <f t="shared" si="21"/>
        <v>8.881485308226758</v>
      </c>
      <c r="K47" s="29">
        <v>309110</v>
      </c>
      <c r="L47" s="17">
        <f t="shared" si="22"/>
      </c>
      <c r="M47" s="22">
        <f t="shared" si="23"/>
        <v>5.393259959357906</v>
      </c>
      <c r="O47" s="30"/>
    </row>
    <row r="48" spans="1:15" ht="15" customHeight="1">
      <c r="A48" s="28" t="s">
        <v>16</v>
      </c>
      <c r="B48" s="29">
        <v>1380766</v>
      </c>
      <c r="C48" s="17">
        <f t="shared" si="16"/>
      </c>
      <c r="D48" s="21">
        <f t="shared" si="18"/>
        <v>1.518775333447536</v>
      </c>
      <c r="E48" s="29">
        <v>823903</v>
      </c>
      <c r="F48" s="17" t="str">
        <f t="shared" si="17"/>
        <v>△</v>
      </c>
      <c r="G48" s="21">
        <f t="shared" si="19"/>
        <v>0.4539303578764162</v>
      </c>
      <c r="H48" s="29">
        <v>508301</v>
      </c>
      <c r="I48" s="17" t="str">
        <f t="shared" si="20"/>
        <v>△</v>
      </c>
      <c r="J48" s="21">
        <f t="shared" si="21"/>
        <v>1.9764728570051062</v>
      </c>
      <c r="K48" s="29">
        <v>315602</v>
      </c>
      <c r="L48" s="17">
        <f t="shared" si="22"/>
      </c>
      <c r="M48" s="22">
        <f t="shared" si="23"/>
        <v>2.1002232215069085</v>
      </c>
      <c r="O48" s="30"/>
    </row>
    <row r="49" spans="1:15" ht="15" customHeight="1">
      <c r="A49" s="28" t="s">
        <v>17</v>
      </c>
      <c r="B49" s="29">
        <v>1429117</v>
      </c>
      <c r="C49" s="17">
        <f t="shared" si="16"/>
      </c>
      <c r="D49" s="21">
        <f t="shared" si="18"/>
        <v>3.501751926104774</v>
      </c>
      <c r="E49" s="29">
        <v>861638</v>
      </c>
      <c r="F49" s="17">
        <f t="shared" si="17"/>
      </c>
      <c r="G49" s="21">
        <f t="shared" si="19"/>
        <v>4.58002944521381</v>
      </c>
      <c r="H49" s="29">
        <v>536949</v>
      </c>
      <c r="I49" s="17">
        <f t="shared" si="20"/>
      </c>
      <c r="J49" s="21">
        <f t="shared" si="21"/>
        <v>5.636030619652516</v>
      </c>
      <c r="K49" s="29">
        <v>324689</v>
      </c>
      <c r="L49" s="17">
        <f t="shared" si="22"/>
      </c>
      <c r="M49" s="22">
        <f t="shared" si="23"/>
        <v>2.87925932028314</v>
      </c>
      <c r="O49" s="30"/>
    </row>
    <row r="50" spans="1:15" ht="15" customHeight="1">
      <c r="A50" s="28" t="s">
        <v>18</v>
      </c>
      <c r="B50" s="29">
        <v>1397830</v>
      </c>
      <c r="C50" s="17" t="str">
        <f t="shared" si="16"/>
        <v>△</v>
      </c>
      <c r="D50" s="21">
        <f t="shared" si="18"/>
        <v>2.1892539239264437</v>
      </c>
      <c r="E50" s="29">
        <v>826839</v>
      </c>
      <c r="F50" s="17" t="str">
        <f t="shared" si="17"/>
        <v>△</v>
      </c>
      <c r="G50" s="21">
        <f t="shared" si="19"/>
        <v>4.03870302841797</v>
      </c>
      <c r="H50" s="29">
        <v>517716</v>
      </c>
      <c r="I50" s="17" t="str">
        <f t="shared" si="20"/>
        <v>△</v>
      </c>
      <c r="J50" s="21">
        <f t="shared" si="21"/>
        <v>3.581904426677397</v>
      </c>
      <c r="K50" s="29">
        <v>309122</v>
      </c>
      <c r="L50" s="17" t="str">
        <f t="shared" si="22"/>
        <v>△</v>
      </c>
      <c r="M50" s="22">
        <f t="shared" si="23"/>
        <v>4.79443405843746</v>
      </c>
      <c r="O50" s="30"/>
    </row>
    <row r="51" spans="1:15" ht="15" customHeight="1">
      <c r="A51" s="28">
        <v>10</v>
      </c>
      <c r="B51" s="29">
        <v>1288666</v>
      </c>
      <c r="C51" s="17" t="str">
        <f t="shared" si="16"/>
        <v>△</v>
      </c>
      <c r="D51" s="21">
        <f t="shared" si="18"/>
        <v>7.809533348118151</v>
      </c>
      <c r="E51" s="29">
        <v>765136</v>
      </c>
      <c r="F51" s="17" t="str">
        <f t="shared" si="17"/>
        <v>△</v>
      </c>
      <c r="G51" s="21">
        <f t="shared" si="19"/>
        <v>7.462516886600653</v>
      </c>
      <c r="H51" s="29">
        <v>472965</v>
      </c>
      <c r="I51" s="17" t="str">
        <f t="shared" si="20"/>
        <v>△</v>
      </c>
      <c r="J51" s="21">
        <f t="shared" si="21"/>
        <v>8.643928331363142</v>
      </c>
      <c r="K51" s="29">
        <v>292171</v>
      </c>
      <c r="L51" s="17" t="str">
        <f t="shared" si="22"/>
        <v>△</v>
      </c>
      <c r="M51" s="22">
        <f t="shared" si="23"/>
        <v>5.48359547363178</v>
      </c>
      <c r="O51" s="30"/>
    </row>
    <row r="52" spans="1:15" ht="15" customHeight="1">
      <c r="A52" s="28">
        <v>11</v>
      </c>
      <c r="B52" s="29">
        <v>1182202.93</v>
      </c>
      <c r="C52" s="17" t="str">
        <f t="shared" si="16"/>
        <v>△</v>
      </c>
      <c r="D52" s="21">
        <f aca="true" t="shared" si="24" ref="D52:D60">ABS(B52/B51*100-100)</f>
        <v>8.261494444642764</v>
      </c>
      <c r="E52" s="29">
        <v>705856.63</v>
      </c>
      <c r="F52" s="17" t="str">
        <f t="shared" si="17"/>
        <v>△</v>
      </c>
      <c r="G52" s="21">
        <f t="shared" si="19"/>
        <v>7.747559910917801</v>
      </c>
      <c r="H52" s="29">
        <v>421925.86</v>
      </c>
      <c r="I52" s="17" t="str">
        <f t="shared" si="20"/>
        <v>△</v>
      </c>
      <c r="J52" s="21">
        <f t="shared" si="21"/>
        <v>10.791314367870768</v>
      </c>
      <c r="K52" s="29">
        <v>283930.76</v>
      </c>
      <c r="L52" s="17" t="str">
        <f t="shared" si="22"/>
        <v>△</v>
      </c>
      <c r="M52" s="22">
        <f t="shared" si="23"/>
        <v>2.8203483576398725</v>
      </c>
      <c r="O52" s="30"/>
    </row>
    <row r="53" spans="1:15" ht="15" customHeight="1">
      <c r="A53" s="28">
        <v>12</v>
      </c>
      <c r="B53" s="29">
        <v>1173059.23</v>
      </c>
      <c r="C53" s="17" t="str">
        <f t="shared" si="16"/>
        <v>△</v>
      </c>
      <c r="D53" s="21">
        <f t="shared" si="24"/>
        <v>0.7734458922378025</v>
      </c>
      <c r="E53" s="29">
        <v>704882.34</v>
      </c>
      <c r="F53" s="17" t="str">
        <f t="shared" si="17"/>
        <v>△</v>
      </c>
      <c r="G53" s="21">
        <f t="shared" si="19"/>
        <v>0.13802944657473404</v>
      </c>
      <c r="H53" s="29">
        <v>426097.45</v>
      </c>
      <c r="I53" s="17">
        <f t="shared" si="20"/>
      </c>
      <c r="J53" s="21">
        <f t="shared" si="21"/>
        <v>0.988702138333025</v>
      </c>
      <c r="K53" s="29">
        <v>278784.89</v>
      </c>
      <c r="L53" s="17" t="str">
        <f t="shared" si="22"/>
        <v>△</v>
      </c>
      <c r="M53" s="22">
        <f t="shared" si="23"/>
        <v>1.8123679167413798</v>
      </c>
      <c r="O53" s="30"/>
    </row>
    <row r="54" spans="1:15" ht="15" customHeight="1">
      <c r="A54" s="28">
        <v>13</v>
      </c>
      <c r="B54" s="29">
        <v>1113360.36</v>
      </c>
      <c r="C54" s="17" t="str">
        <f t="shared" si="16"/>
        <v>△</v>
      </c>
      <c r="D54" s="21">
        <f t="shared" si="24"/>
        <v>5.0891607578928415</v>
      </c>
      <c r="E54" s="29">
        <v>665984.82</v>
      </c>
      <c r="F54" s="17" t="str">
        <f t="shared" si="17"/>
        <v>△</v>
      </c>
      <c r="G54" s="21">
        <f aca="true" t="shared" si="25" ref="G54:G60">ABS(E54/E53*100-100)</f>
        <v>5.5182996923997365</v>
      </c>
      <c r="H54" s="29">
        <v>407021.02</v>
      </c>
      <c r="I54" s="17" t="str">
        <f t="shared" si="20"/>
        <v>△</v>
      </c>
      <c r="J54" s="21">
        <f t="shared" si="21"/>
        <v>4.477011068712102</v>
      </c>
      <c r="K54" s="29">
        <v>258963.79</v>
      </c>
      <c r="L54" s="17" t="str">
        <f t="shared" si="22"/>
        <v>△</v>
      </c>
      <c r="M54" s="22">
        <f t="shared" si="23"/>
        <v>7.1098186131967225</v>
      </c>
      <c r="O54" s="30"/>
    </row>
    <row r="55" spans="1:15" ht="15" customHeight="1">
      <c r="A55" s="28">
        <v>14</v>
      </c>
      <c r="B55" s="29">
        <v>1044998.74</v>
      </c>
      <c r="C55" s="17" t="str">
        <f t="shared" si="16"/>
        <v>△</v>
      </c>
      <c r="D55" s="21">
        <f t="shared" si="24"/>
        <v>6.14011621538242</v>
      </c>
      <c r="E55" s="29">
        <v>630101.54</v>
      </c>
      <c r="F55" s="17" t="str">
        <f t="shared" si="17"/>
        <v>△</v>
      </c>
      <c r="G55" s="21">
        <f t="shared" si="25"/>
        <v>5.388002687508688</v>
      </c>
      <c r="H55" s="29">
        <v>387751.65</v>
      </c>
      <c r="I55" s="17" t="str">
        <f t="shared" si="20"/>
        <v>△</v>
      </c>
      <c r="J55" s="21">
        <f t="shared" si="21"/>
        <v>4.734244437793407</v>
      </c>
      <c r="K55" s="29">
        <v>242349.89</v>
      </c>
      <c r="L55" s="17" t="str">
        <f t="shared" si="22"/>
        <v>△</v>
      </c>
      <c r="M55" s="22">
        <f t="shared" si="23"/>
        <v>6.415530140333516</v>
      </c>
      <c r="O55" s="30"/>
    </row>
    <row r="56" spans="1:15" ht="15" customHeight="1">
      <c r="A56" s="28">
        <v>15</v>
      </c>
      <c r="B56" s="29">
        <v>936423</v>
      </c>
      <c r="C56" s="17" t="str">
        <f aca="true" t="shared" si="26" ref="C56:C64">IF((B56/B55*100-100)&gt;=0,"","△")</f>
        <v>△</v>
      </c>
      <c r="D56" s="22">
        <f t="shared" si="24"/>
        <v>10.390035494205478</v>
      </c>
      <c r="E56" s="29">
        <v>574597</v>
      </c>
      <c r="F56" s="17" t="str">
        <f aca="true" t="shared" si="27" ref="F56:F64">IF((E56/E55*100-100)&gt;=0,"","△")</f>
        <v>△</v>
      </c>
      <c r="G56" s="22">
        <f t="shared" si="25"/>
        <v>8.808824685621303</v>
      </c>
      <c r="H56" s="29">
        <v>371282</v>
      </c>
      <c r="I56" s="17" t="str">
        <f aca="true" t="shared" si="28" ref="I56:I64">IF((H56/H55*100-100)&gt;=0,"","△")</f>
        <v>△</v>
      </c>
      <c r="J56" s="21">
        <f aca="true" t="shared" si="29" ref="J56:J64">ABS(H56/H55*100-100)</f>
        <v>4.247473866326558</v>
      </c>
      <c r="K56" s="29">
        <v>203315</v>
      </c>
      <c r="L56" s="17" t="str">
        <f aca="true" t="shared" si="30" ref="L56:L64">IF((K56/K55*100-100)&gt;=0,"","△")</f>
        <v>△</v>
      </c>
      <c r="M56" s="22">
        <f aca="true" t="shared" si="31" ref="M56:M64">ABS(K56/K55*100-100)</f>
        <v>16.106832150821276</v>
      </c>
      <c r="O56" s="30"/>
    </row>
    <row r="57" spans="1:15" ht="15" customHeight="1">
      <c r="A57" s="31">
        <v>16</v>
      </c>
      <c r="B57" s="34">
        <v>912213.41</v>
      </c>
      <c r="C57" s="17" t="str">
        <f t="shared" si="26"/>
        <v>△</v>
      </c>
      <c r="D57" s="22">
        <f t="shared" si="24"/>
        <v>2.585326289508046</v>
      </c>
      <c r="E57" s="35">
        <v>561818.69</v>
      </c>
      <c r="F57" s="17" t="str">
        <f t="shared" si="27"/>
        <v>△</v>
      </c>
      <c r="G57" s="22">
        <f t="shared" si="25"/>
        <v>2.2238734278111565</v>
      </c>
      <c r="H57" s="35">
        <v>380199.19</v>
      </c>
      <c r="I57" s="17">
        <f t="shared" si="28"/>
      </c>
      <c r="J57" s="22">
        <f t="shared" si="29"/>
        <v>2.401729682559335</v>
      </c>
      <c r="K57" s="35">
        <v>181619.5</v>
      </c>
      <c r="L57" s="17" t="str">
        <f t="shared" si="30"/>
        <v>△</v>
      </c>
      <c r="M57" s="22">
        <f t="shared" si="31"/>
        <v>10.670880161326025</v>
      </c>
      <c r="O57" s="30"/>
    </row>
    <row r="58" spans="1:15" ht="15.75" customHeight="1">
      <c r="A58" s="31">
        <v>17</v>
      </c>
      <c r="B58" s="34">
        <v>901982.83</v>
      </c>
      <c r="C58" s="17" t="str">
        <f t="shared" si="26"/>
        <v>△</v>
      </c>
      <c r="D58" s="22">
        <f t="shared" si="24"/>
        <v>1.1215116866129051</v>
      </c>
      <c r="E58" s="35">
        <v>533676.56</v>
      </c>
      <c r="F58" s="17" t="str">
        <f t="shared" si="27"/>
        <v>△</v>
      </c>
      <c r="G58" s="22">
        <f t="shared" si="25"/>
        <v>5.009112459395027</v>
      </c>
      <c r="H58" s="35">
        <v>375356.66</v>
      </c>
      <c r="I58" s="17" t="str">
        <f t="shared" si="28"/>
        <v>△</v>
      </c>
      <c r="J58" s="22">
        <f t="shared" si="29"/>
        <v>1.273682355819858</v>
      </c>
      <c r="K58" s="35">
        <v>158319.9</v>
      </c>
      <c r="L58" s="17" t="str">
        <f t="shared" si="30"/>
        <v>△</v>
      </c>
      <c r="M58" s="22">
        <f t="shared" si="31"/>
        <v>12.828798669746362</v>
      </c>
      <c r="O58" s="30"/>
    </row>
    <row r="59" spans="1:15" ht="15.75" customHeight="1">
      <c r="A59" s="31">
        <v>18</v>
      </c>
      <c r="B59" s="34">
        <v>882568.04</v>
      </c>
      <c r="C59" s="36" t="str">
        <f t="shared" si="26"/>
        <v>△</v>
      </c>
      <c r="D59" s="21">
        <f t="shared" si="24"/>
        <v>2.1524567158334804</v>
      </c>
      <c r="E59" s="35">
        <v>532765.18</v>
      </c>
      <c r="F59" s="36" t="str">
        <f t="shared" si="27"/>
        <v>△</v>
      </c>
      <c r="G59" s="21">
        <f t="shared" si="25"/>
        <v>0.1707738484898016</v>
      </c>
      <c r="H59" s="35">
        <v>388625.8</v>
      </c>
      <c r="I59" s="36">
        <f t="shared" si="28"/>
      </c>
      <c r="J59" s="21">
        <f t="shared" si="29"/>
        <v>3.53507514692825</v>
      </c>
      <c r="K59" s="35">
        <v>144139.38</v>
      </c>
      <c r="L59" s="36" t="str">
        <f t="shared" si="30"/>
        <v>△</v>
      </c>
      <c r="M59" s="22">
        <f t="shared" si="31"/>
        <v>8.956877815107262</v>
      </c>
      <c r="O59" s="30"/>
    </row>
    <row r="60" spans="1:15" ht="15.75" customHeight="1">
      <c r="A60" s="31">
        <v>19</v>
      </c>
      <c r="B60" s="38">
        <v>856665.69</v>
      </c>
      <c r="C60" s="36" t="str">
        <f t="shared" si="26"/>
        <v>△</v>
      </c>
      <c r="D60" s="21">
        <f t="shared" si="24"/>
        <v>2.934884204508478</v>
      </c>
      <c r="E60" s="35">
        <v>521762.89</v>
      </c>
      <c r="F60" s="36" t="str">
        <f t="shared" si="27"/>
        <v>△</v>
      </c>
      <c r="G60" s="21">
        <f t="shared" si="25"/>
        <v>2.0651293314626997</v>
      </c>
      <c r="H60" s="35">
        <v>384117.42</v>
      </c>
      <c r="I60" s="36" t="str">
        <f t="shared" si="28"/>
        <v>△</v>
      </c>
      <c r="J60" s="21">
        <f t="shared" si="29"/>
        <v>1.1600825266876171</v>
      </c>
      <c r="K60" s="35">
        <v>137645.47</v>
      </c>
      <c r="L60" s="36" t="str">
        <f t="shared" si="30"/>
        <v>△</v>
      </c>
      <c r="M60" s="22">
        <f t="shared" si="31"/>
        <v>4.505298968262522</v>
      </c>
      <c r="O60" s="30"/>
    </row>
    <row r="61" spans="1:15" ht="15.75" customHeight="1">
      <c r="A61" s="31">
        <v>20</v>
      </c>
      <c r="B61" s="38">
        <v>848983.48</v>
      </c>
      <c r="C61" s="36" t="str">
        <f t="shared" si="26"/>
        <v>△</v>
      </c>
      <c r="D61" s="21">
        <f>ABS(B61/B60*100-100)</f>
        <v>0.8967570535012328</v>
      </c>
      <c r="E61" s="35">
        <v>518129.75</v>
      </c>
      <c r="F61" s="36" t="str">
        <f t="shared" si="27"/>
        <v>△</v>
      </c>
      <c r="G61" s="21">
        <f>ABS(E61/E60*100-100)</f>
        <v>0.6963201234951697</v>
      </c>
      <c r="H61" s="35">
        <v>383755.78</v>
      </c>
      <c r="I61" s="36" t="str">
        <f t="shared" si="28"/>
        <v>△</v>
      </c>
      <c r="J61" s="21">
        <f t="shared" si="29"/>
        <v>0.09414829455013773</v>
      </c>
      <c r="K61" s="35">
        <v>134373.97</v>
      </c>
      <c r="L61" s="36" t="str">
        <f t="shared" si="30"/>
        <v>△</v>
      </c>
      <c r="M61" s="22">
        <f t="shared" si="31"/>
        <v>2.3767582035209642</v>
      </c>
      <c r="O61" s="30"/>
    </row>
    <row r="62" spans="1:15" ht="15.75" customHeight="1">
      <c r="A62" s="31">
        <v>21</v>
      </c>
      <c r="B62" s="38">
        <v>737378.55</v>
      </c>
      <c r="C62" s="36" t="str">
        <f t="shared" si="26"/>
        <v>△</v>
      </c>
      <c r="D62" s="21">
        <f>ABS(B62/B61*100-100)</f>
        <v>13.145712799971093</v>
      </c>
      <c r="E62" s="35">
        <v>454766.55</v>
      </c>
      <c r="F62" s="36" t="str">
        <f t="shared" si="27"/>
        <v>△</v>
      </c>
      <c r="G62" s="21">
        <f>ABS(E62/E61*100-100)</f>
        <v>12.229214786450697</v>
      </c>
      <c r="H62" s="35">
        <v>314532.71</v>
      </c>
      <c r="I62" s="36" t="str">
        <f t="shared" si="28"/>
        <v>△</v>
      </c>
      <c r="J62" s="21">
        <f t="shared" si="29"/>
        <v>18.03831332520906</v>
      </c>
      <c r="K62" s="35">
        <v>140233.84</v>
      </c>
      <c r="L62" s="36">
        <f t="shared" si="30"/>
      </c>
      <c r="M62" s="22">
        <f t="shared" si="31"/>
        <v>4.360866914924074</v>
      </c>
      <c r="O62" s="30"/>
    </row>
    <row r="63" spans="1:15" ht="15.75" customHeight="1">
      <c r="A63" s="31">
        <v>22</v>
      </c>
      <c r="B63" s="38">
        <v>724837.09</v>
      </c>
      <c r="C63" s="36" t="str">
        <f t="shared" si="26"/>
        <v>△</v>
      </c>
      <c r="D63" s="21">
        <f>ABS(B63/B62*100-100)</f>
        <v>1.7008170362427961</v>
      </c>
      <c r="E63" s="35">
        <v>469966.34</v>
      </c>
      <c r="F63" s="36">
        <f t="shared" si="27"/>
      </c>
      <c r="G63" s="21">
        <f>ABS(E63/E62*100-100)</f>
        <v>3.342328058209219</v>
      </c>
      <c r="H63" s="35">
        <v>333523.3</v>
      </c>
      <c r="I63" s="36">
        <f t="shared" si="28"/>
      </c>
      <c r="J63" s="21">
        <f t="shared" si="29"/>
        <v>6.037715441424197</v>
      </c>
      <c r="K63" s="35">
        <v>136443.04</v>
      </c>
      <c r="L63" s="36" t="str">
        <f t="shared" si="30"/>
        <v>△</v>
      </c>
      <c r="M63" s="22">
        <f t="shared" si="31"/>
        <v>2.7031991707565055</v>
      </c>
      <c r="O63" s="30"/>
    </row>
    <row r="64" spans="1:15" ht="15.75" customHeight="1">
      <c r="A64" s="32">
        <v>23</v>
      </c>
      <c r="B64" s="37">
        <v>728249.37</v>
      </c>
      <c r="C64" s="18">
        <f t="shared" si="26"/>
      </c>
      <c r="D64" s="19">
        <f>ABS(B64/B63*100-100)</f>
        <v>0.47076509288453394</v>
      </c>
      <c r="E64" s="33">
        <v>465241.66</v>
      </c>
      <c r="F64" s="18" t="str">
        <f t="shared" si="27"/>
        <v>△</v>
      </c>
      <c r="G64" s="19">
        <f>ABS(E64/E63*100-100)</f>
        <v>1.0053230620729323</v>
      </c>
      <c r="H64" s="33">
        <v>333922.24</v>
      </c>
      <c r="I64" s="18">
        <f t="shared" si="28"/>
      </c>
      <c r="J64" s="19">
        <f t="shared" si="29"/>
        <v>0.11961383207710696</v>
      </c>
      <c r="K64" s="33">
        <v>131319.42</v>
      </c>
      <c r="L64" s="18" t="str">
        <f t="shared" si="30"/>
        <v>△</v>
      </c>
      <c r="M64" s="20">
        <f t="shared" si="31"/>
        <v>3.7551347434064724</v>
      </c>
      <c r="O64" s="30"/>
    </row>
    <row r="65" ht="15.75" customHeight="1">
      <c r="A65" s="6" t="s">
        <v>23</v>
      </c>
    </row>
    <row r="66" ht="15.75" customHeight="1">
      <c r="A66" s="6" t="s">
        <v>24</v>
      </c>
    </row>
    <row r="67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237" customFormat="1" ht="21">
      <c r="A1" s="441"/>
      <c r="B1" s="441"/>
      <c r="C1" s="441"/>
      <c r="D1" s="441"/>
      <c r="E1" s="441" t="s">
        <v>237</v>
      </c>
      <c r="F1" s="584" t="s">
        <v>236</v>
      </c>
      <c r="G1" s="584"/>
      <c r="H1" s="240" t="s">
        <v>235</v>
      </c>
      <c r="I1" s="441"/>
      <c r="J1" s="441"/>
      <c r="K1" s="441"/>
      <c r="L1" s="441"/>
      <c r="M1" s="441"/>
      <c r="N1" s="441"/>
      <c r="O1" s="441"/>
      <c r="P1" s="441"/>
      <c r="Q1" s="441"/>
      <c r="R1" s="441"/>
    </row>
    <row r="2" spans="1:18" s="5" customFormat="1" ht="18" thickBot="1">
      <c r="A2" s="3"/>
      <c r="B2" s="44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128" t="s">
        <v>215</v>
      </c>
    </row>
    <row r="3" spans="1:18" s="5" customFormat="1" ht="28.5" customHeight="1">
      <c r="A3" s="430"/>
      <c r="B3" s="429" t="s">
        <v>234</v>
      </c>
      <c r="C3" s="427"/>
      <c r="D3" s="427"/>
      <c r="E3" s="427"/>
      <c r="F3" s="427"/>
      <c r="G3" s="427"/>
      <c r="H3" s="428"/>
      <c r="I3" s="427"/>
      <c r="J3" s="427"/>
      <c r="K3" s="427"/>
      <c r="L3" s="427"/>
      <c r="M3" s="427"/>
      <c r="N3" s="427"/>
      <c r="O3" s="427"/>
      <c r="P3" s="427"/>
      <c r="Q3" s="427"/>
      <c r="R3" s="426"/>
    </row>
    <row r="4" spans="1:18" s="5" customFormat="1" ht="18.75" customHeight="1">
      <c r="A4" s="199"/>
      <c r="B4" s="425" t="s">
        <v>203</v>
      </c>
      <c r="C4" s="125"/>
      <c r="D4" s="125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10" t="s">
        <v>213</v>
      </c>
    </row>
    <row r="5" spans="1:18" s="5" customFormat="1" ht="18.75" customHeight="1">
      <c r="A5" s="199"/>
      <c r="B5" s="425"/>
      <c r="C5" s="111"/>
      <c r="D5" s="111"/>
      <c r="E5" s="425" t="s">
        <v>201</v>
      </c>
      <c r="F5" s="111"/>
      <c r="G5" s="111"/>
      <c r="H5" s="168"/>
      <c r="I5" s="168"/>
      <c r="J5" s="168"/>
      <c r="K5" s="168"/>
      <c r="L5" s="168"/>
      <c r="M5" s="168"/>
      <c r="N5" s="425" t="s">
        <v>233</v>
      </c>
      <c r="O5" s="111"/>
      <c r="P5" s="111"/>
      <c r="Q5" s="111"/>
      <c r="R5" s="423" t="s">
        <v>211</v>
      </c>
    </row>
    <row r="6" spans="1:18" s="5" customFormat="1" ht="18.75" customHeight="1">
      <c r="A6" s="199"/>
      <c r="B6" s="113"/>
      <c r="C6" s="168"/>
      <c r="D6" s="168"/>
      <c r="E6" s="425"/>
      <c r="F6" s="168"/>
      <c r="G6" s="168"/>
      <c r="H6" s="425" t="s">
        <v>198</v>
      </c>
      <c r="I6" s="168"/>
      <c r="J6" s="168"/>
      <c r="K6" s="425" t="s">
        <v>197</v>
      </c>
      <c r="L6" s="168"/>
      <c r="M6" s="168"/>
      <c r="N6" s="425"/>
      <c r="O6" s="168"/>
      <c r="P6" s="168"/>
      <c r="Q6" s="424" t="s">
        <v>232</v>
      </c>
      <c r="R6" s="423" t="s">
        <v>209</v>
      </c>
    </row>
    <row r="7" spans="1:18" s="74" customFormat="1" ht="18.75" customHeight="1">
      <c r="A7" s="80"/>
      <c r="B7" s="77"/>
      <c r="C7" s="422" t="s">
        <v>40</v>
      </c>
      <c r="D7" s="422" t="s">
        <v>39</v>
      </c>
      <c r="E7" s="77"/>
      <c r="F7" s="422" t="s">
        <v>40</v>
      </c>
      <c r="G7" s="422" t="s">
        <v>39</v>
      </c>
      <c r="H7" s="76"/>
      <c r="I7" s="422" t="s">
        <v>40</v>
      </c>
      <c r="J7" s="422" t="s">
        <v>39</v>
      </c>
      <c r="K7" s="76"/>
      <c r="L7" s="422" t="s">
        <v>40</v>
      </c>
      <c r="M7" s="422" t="s">
        <v>39</v>
      </c>
      <c r="N7" s="76"/>
      <c r="O7" s="422" t="s">
        <v>40</v>
      </c>
      <c r="P7" s="422" t="s">
        <v>39</v>
      </c>
      <c r="Q7" s="421" t="s">
        <v>231</v>
      </c>
      <c r="R7" s="420" t="s">
        <v>196</v>
      </c>
    </row>
    <row r="8" spans="1:18" s="87" customFormat="1" ht="18.75" customHeight="1">
      <c r="A8" s="126" t="s">
        <v>230</v>
      </c>
      <c r="B8" s="48">
        <v>2244809</v>
      </c>
      <c r="C8" s="47">
        <v>100</v>
      </c>
      <c r="D8" s="47">
        <v>-1.4829287645610378</v>
      </c>
      <c r="E8" s="48">
        <v>2014453</v>
      </c>
      <c r="F8" s="47">
        <v>100</v>
      </c>
      <c r="G8" s="47">
        <v>-2.0598778406093743</v>
      </c>
      <c r="H8" s="48">
        <v>1910027</v>
      </c>
      <c r="I8" s="47">
        <v>100</v>
      </c>
      <c r="J8" s="47">
        <v>-2.104317394843065</v>
      </c>
      <c r="K8" s="48">
        <v>104426</v>
      </c>
      <c r="L8" s="47">
        <v>100</v>
      </c>
      <c r="M8" s="47">
        <v>-1.2389347053037767</v>
      </c>
      <c r="N8" s="48">
        <v>230356</v>
      </c>
      <c r="O8" s="47">
        <v>100</v>
      </c>
      <c r="P8" s="70">
        <v>3.867831795759713</v>
      </c>
      <c r="Q8" s="48">
        <v>165682</v>
      </c>
      <c r="R8" s="439">
        <v>78388</v>
      </c>
    </row>
    <row r="9" spans="1:18" s="87" customFormat="1" ht="18.75" customHeight="1">
      <c r="A9" s="126"/>
      <c r="B9" s="48"/>
      <c r="C9" s="47"/>
      <c r="D9" s="47"/>
      <c r="E9" s="48"/>
      <c r="F9" s="47"/>
      <c r="G9" s="47"/>
      <c r="H9" s="48"/>
      <c r="I9" s="47"/>
      <c r="J9" s="47"/>
      <c r="K9" s="48"/>
      <c r="L9" s="47"/>
      <c r="M9" s="47"/>
      <c r="N9" s="48"/>
      <c r="O9" s="47"/>
      <c r="P9" s="70"/>
      <c r="Q9" s="48"/>
      <c r="R9" s="439"/>
    </row>
    <row r="10" spans="1:18" s="87" customFormat="1" ht="18.75" customHeight="1">
      <c r="A10" s="126" t="s">
        <v>229</v>
      </c>
      <c r="B10" s="48">
        <v>101495</v>
      </c>
      <c r="C10" s="47">
        <v>4.521320076674675</v>
      </c>
      <c r="D10" s="47">
        <v>-16.671455899376852</v>
      </c>
      <c r="E10" s="48">
        <v>96156</v>
      </c>
      <c r="F10" s="47">
        <v>4.773305706313327</v>
      </c>
      <c r="G10" s="47">
        <v>-9.22084910737044</v>
      </c>
      <c r="H10" s="48">
        <v>87355</v>
      </c>
      <c r="I10" s="47">
        <v>4.573495557916197</v>
      </c>
      <c r="J10" s="47">
        <v>-8.548905476282698</v>
      </c>
      <c r="K10" s="48">
        <v>8801</v>
      </c>
      <c r="L10" s="47">
        <v>8.427977706701396</v>
      </c>
      <c r="M10" s="47">
        <v>-15.399404018071706</v>
      </c>
      <c r="N10" s="48">
        <v>5338</v>
      </c>
      <c r="O10" s="47">
        <v>2.3172828144263664</v>
      </c>
      <c r="P10" s="70">
        <v>-66.37903886124582</v>
      </c>
      <c r="Q10" s="48">
        <v>2797</v>
      </c>
      <c r="R10" s="439">
        <v>1663</v>
      </c>
    </row>
    <row r="11" spans="1:18" s="87" customFormat="1" ht="18.75" customHeight="1">
      <c r="A11" s="126"/>
      <c r="B11" s="48"/>
      <c r="C11" s="47"/>
      <c r="D11" s="47"/>
      <c r="E11" s="48"/>
      <c r="F11" s="47"/>
      <c r="G11" s="47"/>
      <c r="H11" s="48"/>
      <c r="I11" s="47"/>
      <c r="J11" s="47"/>
      <c r="K11" s="48"/>
      <c r="L11" s="47"/>
      <c r="M11" s="47"/>
      <c r="N11" s="48"/>
      <c r="O11" s="47"/>
      <c r="P11" s="70"/>
      <c r="Q11" s="48"/>
      <c r="R11" s="439"/>
    </row>
    <row r="12" spans="1:18" s="87" customFormat="1" ht="18.75" customHeight="1">
      <c r="A12" s="126" t="s">
        <v>228</v>
      </c>
      <c r="B12" s="48">
        <v>2143314</v>
      </c>
      <c r="C12" s="47">
        <v>95.47867992332533</v>
      </c>
      <c r="D12" s="47">
        <v>-0.6252321148145938</v>
      </c>
      <c r="E12" s="48">
        <v>1918296</v>
      </c>
      <c r="F12" s="47">
        <v>95.2266446524193</v>
      </c>
      <c r="G12" s="47">
        <v>-1.671077458215379</v>
      </c>
      <c r="H12" s="48">
        <v>1822672</v>
      </c>
      <c r="I12" s="47">
        <v>95.4265044420838</v>
      </c>
      <c r="J12" s="47">
        <v>-1.7726146875020135</v>
      </c>
      <c r="K12" s="48">
        <v>95625</v>
      </c>
      <c r="L12" s="47">
        <v>91.5720222932986</v>
      </c>
      <c r="M12" s="47">
        <v>0.3052426206809713</v>
      </c>
      <c r="N12" s="48">
        <v>225017</v>
      </c>
      <c r="O12" s="47">
        <v>97.68228307489278</v>
      </c>
      <c r="P12" s="70">
        <v>9.28407341392223</v>
      </c>
      <c r="Q12" s="48">
        <v>162885</v>
      </c>
      <c r="R12" s="439">
        <v>76725</v>
      </c>
    </row>
    <row r="13" spans="1:18" s="87" customFormat="1" ht="18.75" customHeight="1">
      <c r="A13" s="126" t="s">
        <v>227</v>
      </c>
      <c r="B13" s="48">
        <v>15040</v>
      </c>
      <c r="C13" s="47">
        <v>0.6699901862474713</v>
      </c>
      <c r="D13" s="47">
        <v>38.566427123641034</v>
      </c>
      <c r="E13" s="48">
        <v>10862</v>
      </c>
      <c r="F13" s="47">
        <v>0.5392034462953467</v>
      </c>
      <c r="G13" s="47">
        <v>15.590081941045014</v>
      </c>
      <c r="H13" s="48">
        <v>10269</v>
      </c>
      <c r="I13" s="47">
        <v>0.5376363789621822</v>
      </c>
      <c r="J13" s="47">
        <v>24.322033898305094</v>
      </c>
      <c r="K13" s="48">
        <v>593</v>
      </c>
      <c r="L13" s="47">
        <v>0.5678662402083773</v>
      </c>
      <c r="M13" s="47">
        <v>-47.845206684256816</v>
      </c>
      <c r="N13" s="48">
        <v>4178</v>
      </c>
      <c r="O13" s="47">
        <v>1.8137144246297037</v>
      </c>
      <c r="P13" s="70">
        <v>186.7536032944406</v>
      </c>
      <c r="Q13" s="48">
        <v>2048</v>
      </c>
      <c r="R13" s="439">
        <v>194</v>
      </c>
    </row>
    <row r="14" spans="1:18" s="87" customFormat="1" ht="18.75" customHeight="1">
      <c r="A14" s="126" t="s">
        <v>226</v>
      </c>
      <c r="B14" s="48">
        <v>289079</v>
      </c>
      <c r="C14" s="47">
        <v>12.877665761318669</v>
      </c>
      <c r="D14" s="47">
        <v>-3.7750482657612707</v>
      </c>
      <c r="E14" s="48">
        <v>248978</v>
      </c>
      <c r="F14" s="47">
        <v>12.359583470053657</v>
      </c>
      <c r="G14" s="47">
        <v>-8.03015695357145</v>
      </c>
      <c r="H14" s="48">
        <v>228954</v>
      </c>
      <c r="I14" s="47">
        <v>11.986950969803045</v>
      </c>
      <c r="J14" s="47">
        <v>-8.903035849281821</v>
      </c>
      <c r="K14" s="48">
        <v>20023</v>
      </c>
      <c r="L14" s="47">
        <v>19.174343554287248</v>
      </c>
      <c r="M14" s="47">
        <v>3.2805488213751346</v>
      </c>
      <c r="N14" s="48">
        <v>40101</v>
      </c>
      <c r="O14" s="47">
        <v>17.408272413134455</v>
      </c>
      <c r="P14" s="70">
        <v>35.011110362938524</v>
      </c>
      <c r="Q14" s="48">
        <v>26916</v>
      </c>
      <c r="R14" s="439">
        <v>4281</v>
      </c>
    </row>
    <row r="15" spans="1:18" s="87" customFormat="1" ht="18.75" customHeight="1">
      <c r="A15" s="126" t="s">
        <v>225</v>
      </c>
      <c r="B15" s="48">
        <v>199586</v>
      </c>
      <c r="C15" s="47">
        <v>8.891001417047063</v>
      </c>
      <c r="D15" s="47">
        <v>5.733644835057717</v>
      </c>
      <c r="E15" s="48">
        <v>174490</v>
      </c>
      <c r="F15" s="47">
        <v>8.661904745357672</v>
      </c>
      <c r="G15" s="47">
        <v>1.5173200218754772</v>
      </c>
      <c r="H15" s="48">
        <v>162509</v>
      </c>
      <c r="I15" s="47">
        <v>8.50820433428428</v>
      </c>
      <c r="J15" s="47">
        <v>3.3903804555286854</v>
      </c>
      <c r="K15" s="48">
        <v>11981</v>
      </c>
      <c r="L15" s="47">
        <v>11.473196330415798</v>
      </c>
      <c r="M15" s="47">
        <v>-18.513228592804182</v>
      </c>
      <c r="N15" s="48">
        <v>25096</v>
      </c>
      <c r="O15" s="47">
        <v>10.894441646842278</v>
      </c>
      <c r="P15" s="70">
        <v>48.664178662401525</v>
      </c>
      <c r="Q15" s="48">
        <v>18971</v>
      </c>
      <c r="R15" s="439">
        <v>3328</v>
      </c>
    </row>
    <row r="16" spans="1:18" s="87" customFormat="1" ht="18.75" customHeight="1">
      <c r="A16" s="126" t="s">
        <v>224</v>
      </c>
      <c r="B16" s="48">
        <v>811787</v>
      </c>
      <c r="C16" s="47">
        <v>36.16285394436676</v>
      </c>
      <c r="D16" s="47">
        <v>-4.656385176520047</v>
      </c>
      <c r="E16" s="48">
        <v>713063</v>
      </c>
      <c r="F16" s="47">
        <v>35.39735104269</v>
      </c>
      <c r="G16" s="47">
        <v>-3.9255023592087355</v>
      </c>
      <c r="H16" s="48">
        <v>670973</v>
      </c>
      <c r="I16" s="47">
        <v>35.128979852117276</v>
      </c>
      <c r="J16" s="47">
        <v>-4.669940128608403</v>
      </c>
      <c r="K16" s="48">
        <v>42089</v>
      </c>
      <c r="L16" s="47">
        <v>40.30509643192308</v>
      </c>
      <c r="M16" s="47">
        <v>9.735366966497196</v>
      </c>
      <c r="N16" s="48">
        <v>98724</v>
      </c>
      <c r="O16" s="47">
        <v>42.857142857142854</v>
      </c>
      <c r="P16" s="70">
        <v>-9.622373781297199</v>
      </c>
      <c r="Q16" s="48">
        <v>74029</v>
      </c>
      <c r="R16" s="439">
        <v>25643</v>
      </c>
    </row>
    <row r="17" spans="1:18" s="87" customFormat="1" ht="18.75" customHeight="1">
      <c r="A17" s="126" t="s">
        <v>223</v>
      </c>
      <c r="B17" s="48">
        <v>244981</v>
      </c>
      <c r="C17" s="47">
        <v>10.913222461242805</v>
      </c>
      <c r="D17" s="47">
        <v>-3.065734442822148</v>
      </c>
      <c r="E17" s="48">
        <v>222164</v>
      </c>
      <c r="F17" s="47">
        <v>11.028502526492304</v>
      </c>
      <c r="G17" s="47">
        <v>-1.1950135867752465</v>
      </c>
      <c r="H17" s="48">
        <v>212903</v>
      </c>
      <c r="I17" s="47">
        <v>11.146596357014849</v>
      </c>
      <c r="J17" s="47">
        <v>-0.6328788989027316</v>
      </c>
      <c r="K17" s="48">
        <v>9261</v>
      </c>
      <c r="L17" s="47">
        <v>8.868481029628636</v>
      </c>
      <c r="M17" s="47">
        <v>-12.56608761329305</v>
      </c>
      <c r="N17" s="48">
        <v>22817</v>
      </c>
      <c r="O17" s="47">
        <v>9.905103405164182</v>
      </c>
      <c r="P17" s="70">
        <v>-18.154100007174108</v>
      </c>
      <c r="Q17" s="48">
        <v>16254</v>
      </c>
      <c r="R17" s="439">
        <v>11142</v>
      </c>
    </row>
    <row r="18" spans="1:18" s="87" customFormat="1" ht="18.75" customHeight="1">
      <c r="A18" s="126" t="s">
        <v>222</v>
      </c>
      <c r="B18" s="48">
        <v>169031</v>
      </c>
      <c r="C18" s="47">
        <v>7.529861115132736</v>
      </c>
      <c r="D18" s="47">
        <v>-1.381571654443718</v>
      </c>
      <c r="E18" s="48">
        <v>155730</v>
      </c>
      <c r="F18" s="47">
        <v>7.730634569285061</v>
      </c>
      <c r="G18" s="47">
        <v>-1.0238907849829388</v>
      </c>
      <c r="H18" s="48">
        <v>152158</v>
      </c>
      <c r="I18" s="47">
        <v>7.966274822293087</v>
      </c>
      <c r="J18" s="47">
        <v>-0.7093216744428901</v>
      </c>
      <c r="K18" s="48">
        <v>3572</v>
      </c>
      <c r="L18" s="47">
        <v>3.420604064121962</v>
      </c>
      <c r="M18" s="47">
        <v>-12.79296875</v>
      </c>
      <c r="N18" s="48">
        <v>13301</v>
      </c>
      <c r="O18" s="47">
        <v>5.774106166108111</v>
      </c>
      <c r="P18" s="70">
        <v>-5.384834258073695</v>
      </c>
      <c r="Q18" s="48">
        <v>9380</v>
      </c>
      <c r="R18" s="439">
        <v>8784</v>
      </c>
    </row>
    <row r="19" spans="1:18" s="87" customFormat="1" ht="18.75" customHeight="1">
      <c r="A19" s="126" t="s">
        <v>221</v>
      </c>
      <c r="B19" s="48">
        <v>131868</v>
      </c>
      <c r="C19" s="47">
        <v>5.874352784579891</v>
      </c>
      <c r="D19" s="47">
        <v>2.474278076528563</v>
      </c>
      <c r="E19" s="48">
        <v>121114</v>
      </c>
      <c r="F19" s="47">
        <v>6.012252457615045</v>
      </c>
      <c r="G19" s="47">
        <v>-1.5061073792755622</v>
      </c>
      <c r="H19" s="48">
        <v>118573</v>
      </c>
      <c r="I19" s="47">
        <v>6.207922715228633</v>
      </c>
      <c r="J19" s="47">
        <v>-1.7345399698340884</v>
      </c>
      <c r="K19" s="48">
        <v>2541</v>
      </c>
      <c r="L19" s="47">
        <v>2.4333020512132992</v>
      </c>
      <c r="M19" s="47">
        <v>10.478260869565219</v>
      </c>
      <c r="N19" s="48">
        <v>10754</v>
      </c>
      <c r="O19" s="47">
        <v>4.668426261959749</v>
      </c>
      <c r="P19" s="70">
        <v>88.07275271073803</v>
      </c>
      <c r="Q19" s="48">
        <v>5325</v>
      </c>
      <c r="R19" s="439">
        <v>10339</v>
      </c>
    </row>
    <row r="20" spans="1:18" s="87" customFormat="1" ht="18.75" customHeight="1">
      <c r="A20" s="126" t="s">
        <v>220</v>
      </c>
      <c r="B20" s="48">
        <v>76100</v>
      </c>
      <c r="C20" s="47">
        <v>3.3900434290846126</v>
      </c>
      <c r="D20" s="47">
        <v>-6.086484351860989</v>
      </c>
      <c r="E20" s="48">
        <v>75381</v>
      </c>
      <c r="F20" s="47">
        <v>3.742008376467458</v>
      </c>
      <c r="G20" s="47">
        <v>-6.250699565958186</v>
      </c>
      <c r="H20" s="48">
        <v>72397</v>
      </c>
      <c r="I20" s="47">
        <v>3.7903652670878474</v>
      </c>
      <c r="J20" s="47">
        <v>-6.327066647689776</v>
      </c>
      <c r="K20" s="48">
        <v>2984</v>
      </c>
      <c r="L20" s="47">
        <v>2.85752590351062</v>
      </c>
      <c r="M20" s="47">
        <v>-4.358974358974351</v>
      </c>
      <c r="N20" s="48">
        <v>719</v>
      </c>
      <c r="O20" s="47">
        <v>0.31212557953775893</v>
      </c>
      <c r="P20" s="70">
        <v>15.040000000000006</v>
      </c>
      <c r="Q20" s="48">
        <v>634</v>
      </c>
      <c r="R20" s="439">
        <v>3862</v>
      </c>
    </row>
    <row r="21" spans="1:18" s="87" customFormat="1" ht="18.75" customHeight="1" thickBot="1">
      <c r="A21" s="419" t="s">
        <v>219</v>
      </c>
      <c r="B21" s="417">
        <v>205843</v>
      </c>
      <c r="C21" s="418">
        <v>9.169733371525151</v>
      </c>
      <c r="D21" s="418">
        <v>20.035571624340335</v>
      </c>
      <c r="E21" s="417">
        <v>196515</v>
      </c>
      <c r="F21" s="418">
        <v>9.755253659430128</v>
      </c>
      <c r="G21" s="418">
        <v>14.82838411106826</v>
      </c>
      <c r="H21" s="417">
        <v>193935</v>
      </c>
      <c r="I21" s="418">
        <v>10.153521390011765</v>
      </c>
      <c r="J21" s="418">
        <v>14.419979468299758</v>
      </c>
      <c r="K21" s="417">
        <v>2580</v>
      </c>
      <c r="L21" s="418">
        <v>2.470649072070174</v>
      </c>
      <c r="M21" s="418">
        <v>56.93430656934305</v>
      </c>
      <c r="N21" s="417">
        <v>9328</v>
      </c>
      <c r="O21" s="418">
        <v>4.049384431054541</v>
      </c>
      <c r="P21" s="438">
        <v>2588.184438040346</v>
      </c>
      <c r="Q21" s="417">
        <v>9328</v>
      </c>
      <c r="R21" s="437">
        <v>9152</v>
      </c>
    </row>
    <row r="22" spans="1:18" s="87" customFormat="1" ht="18.75" customHeight="1" thickTop="1">
      <c r="A22" s="126" t="s">
        <v>218</v>
      </c>
      <c r="B22" s="435">
        <v>1816355</v>
      </c>
      <c r="C22" s="436">
        <v>80.91356547483551</v>
      </c>
      <c r="D22" s="436">
        <v>-2.1261840497938067</v>
      </c>
      <c r="E22" s="435">
        <v>1604336</v>
      </c>
      <c r="F22" s="436">
        <v>79.641272345396</v>
      </c>
      <c r="G22" s="436">
        <v>-3.0492598781117835</v>
      </c>
      <c r="H22" s="435">
        <v>1515324</v>
      </c>
      <c r="I22" s="436">
        <v>79.33521358598595</v>
      </c>
      <c r="J22" s="436">
        <v>-3.202018588904153</v>
      </c>
      <c r="K22" s="435">
        <v>89013</v>
      </c>
      <c r="L22" s="436">
        <v>85.24026583417923</v>
      </c>
      <c r="M22" s="436">
        <v>-0.37270834732389346</v>
      </c>
      <c r="N22" s="435">
        <v>212018</v>
      </c>
      <c r="O22" s="436">
        <v>92.03927833440414</v>
      </c>
      <c r="P22" s="436">
        <v>5.472671465597443</v>
      </c>
      <c r="Q22" s="435">
        <v>150197</v>
      </c>
      <c r="R22" s="434">
        <v>59985</v>
      </c>
    </row>
    <row r="23" spans="1:18" s="87" customFormat="1" ht="18.75" customHeight="1" thickBot="1">
      <c r="A23" s="414" t="s">
        <v>217</v>
      </c>
      <c r="B23" s="432">
        <v>1896579</v>
      </c>
      <c r="C23" s="433">
        <v>84.4873216385002</v>
      </c>
      <c r="D23" s="433">
        <v>-2.1939310677718993</v>
      </c>
      <c r="E23" s="432">
        <v>1680889</v>
      </c>
      <c r="F23" s="433">
        <v>83.4414602872343</v>
      </c>
      <c r="G23" s="433">
        <v>-3.0392650571621544</v>
      </c>
      <c r="H23" s="432">
        <v>1588000</v>
      </c>
      <c r="I23" s="433">
        <v>83.1401859764286</v>
      </c>
      <c r="J23" s="433">
        <v>-3.1795282014012116</v>
      </c>
      <c r="K23" s="432">
        <v>92890</v>
      </c>
      <c r="L23" s="433">
        <v>88.95294275372035</v>
      </c>
      <c r="M23" s="433">
        <v>-0.5769086686146778</v>
      </c>
      <c r="N23" s="432">
        <v>215689</v>
      </c>
      <c r="O23" s="433">
        <v>93.63289864383823</v>
      </c>
      <c r="P23" s="433">
        <v>4.935682870820841</v>
      </c>
      <c r="Q23" s="432">
        <v>153557</v>
      </c>
      <c r="R23" s="431">
        <v>65421</v>
      </c>
    </row>
    <row r="24" spans="1:18" ht="18.75" customHeight="1" thickBot="1">
      <c r="A24" s="36"/>
      <c r="B24" s="184"/>
      <c r="C24" s="21"/>
      <c r="D24" s="21"/>
      <c r="E24" s="184"/>
      <c r="F24" s="21"/>
      <c r="G24" s="21"/>
      <c r="H24" s="184"/>
      <c r="I24" s="21"/>
      <c r="J24" s="21"/>
      <c r="K24" s="184"/>
      <c r="L24" s="21"/>
      <c r="M24" s="21"/>
      <c r="N24" s="184"/>
      <c r="O24" s="21"/>
      <c r="P24" s="21"/>
      <c r="Q24" s="184"/>
      <c r="R24" s="184"/>
    </row>
    <row r="25" spans="1:18" s="5" customFormat="1" ht="27.75" customHeight="1">
      <c r="A25" s="430"/>
      <c r="B25" s="429" t="s">
        <v>214</v>
      </c>
      <c r="C25" s="427"/>
      <c r="D25" s="427"/>
      <c r="E25" s="427"/>
      <c r="F25" s="427"/>
      <c r="G25" s="427"/>
      <c r="H25" s="428"/>
      <c r="I25" s="427"/>
      <c r="J25" s="427"/>
      <c r="K25" s="427"/>
      <c r="L25" s="427"/>
      <c r="M25" s="427"/>
      <c r="N25" s="427"/>
      <c r="O25" s="427"/>
      <c r="P25" s="427"/>
      <c r="Q25" s="427"/>
      <c r="R25" s="426"/>
    </row>
    <row r="26" spans="1:18" s="5" customFormat="1" ht="18.75" customHeight="1">
      <c r="A26" s="199"/>
      <c r="B26" s="425" t="s">
        <v>203</v>
      </c>
      <c r="C26" s="125"/>
      <c r="D26" s="12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10" t="s">
        <v>213</v>
      </c>
    </row>
    <row r="27" spans="1:18" s="5" customFormat="1" ht="18.75" customHeight="1">
      <c r="A27" s="199"/>
      <c r="B27" s="425"/>
      <c r="C27" s="111"/>
      <c r="D27" s="111"/>
      <c r="E27" s="425" t="s">
        <v>201</v>
      </c>
      <c r="F27" s="111"/>
      <c r="G27" s="111"/>
      <c r="H27" s="168"/>
      <c r="I27" s="168"/>
      <c r="J27" s="168"/>
      <c r="K27" s="168"/>
      <c r="L27" s="168"/>
      <c r="M27" s="168"/>
      <c r="N27" s="425" t="s">
        <v>233</v>
      </c>
      <c r="O27" s="111"/>
      <c r="P27" s="111"/>
      <c r="Q27" s="111"/>
      <c r="R27" s="423" t="s">
        <v>211</v>
      </c>
    </row>
    <row r="28" spans="1:18" s="5" customFormat="1" ht="18.75" customHeight="1">
      <c r="A28" s="199"/>
      <c r="B28" s="113"/>
      <c r="C28" s="168"/>
      <c r="D28" s="168"/>
      <c r="E28" s="425"/>
      <c r="F28" s="168"/>
      <c r="G28" s="168"/>
      <c r="H28" s="425" t="s">
        <v>198</v>
      </c>
      <c r="I28" s="168"/>
      <c r="J28" s="168"/>
      <c r="K28" s="425" t="s">
        <v>197</v>
      </c>
      <c r="L28" s="168"/>
      <c r="M28" s="168"/>
      <c r="N28" s="425"/>
      <c r="O28" s="168"/>
      <c r="P28" s="168"/>
      <c r="Q28" s="424" t="s">
        <v>232</v>
      </c>
      <c r="R28" s="423" t="s">
        <v>209</v>
      </c>
    </row>
    <row r="29" spans="1:18" s="74" customFormat="1" ht="18.75" customHeight="1">
      <c r="A29" s="80"/>
      <c r="B29" s="77"/>
      <c r="C29" s="422" t="s">
        <v>40</v>
      </c>
      <c r="D29" s="422" t="s">
        <v>39</v>
      </c>
      <c r="E29" s="77"/>
      <c r="F29" s="422" t="s">
        <v>40</v>
      </c>
      <c r="G29" s="422" t="s">
        <v>39</v>
      </c>
      <c r="H29" s="76"/>
      <c r="I29" s="422" t="s">
        <v>40</v>
      </c>
      <c r="J29" s="422" t="s">
        <v>39</v>
      </c>
      <c r="K29" s="76"/>
      <c r="L29" s="422" t="s">
        <v>40</v>
      </c>
      <c r="M29" s="422" t="s">
        <v>39</v>
      </c>
      <c r="N29" s="76"/>
      <c r="O29" s="422" t="s">
        <v>40</v>
      </c>
      <c r="P29" s="422" t="s">
        <v>39</v>
      </c>
      <c r="Q29" s="421" t="s">
        <v>231</v>
      </c>
      <c r="R29" s="420" t="s">
        <v>196</v>
      </c>
    </row>
    <row r="30" spans="1:18" s="87" customFormat="1" ht="18.75" customHeight="1">
      <c r="A30" s="126" t="s">
        <v>230</v>
      </c>
      <c r="B30" s="48">
        <v>2380909</v>
      </c>
      <c r="C30" s="47">
        <f>B30/B$30*100</f>
        <v>100</v>
      </c>
      <c r="D30" s="47">
        <f>B30/B8*100-100</f>
        <v>6.0628766189016545</v>
      </c>
      <c r="E30" s="48">
        <v>2134928</v>
      </c>
      <c r="F30" s="47">
        <f>E30/E$30*100</f>
        <v>100</v>
      </c>
      <c r="G30" s="47">
        <f>E30/E8*100-100</f>
        <v>5.9805316877584005</v>
      </c>
      <c r="H30" s="48">
        <v>2007593</v>
      </c>
      <c r="I30" s="47">
        <f>H30/H$30*100</f>
        <v>100</v>
      </c>
      <c r="J30" s="47">
        <f>H30/H8*100-100</f>
        <v>5.108095330589563</v>
      </c>
      <c r="K30" s="48">
        <v>127335</v>
      </c>
      <c r="L30" s="47">
        <f>K30/K$30*100</f>
        <v>100</v>
      </c>
      <c r="M30" s="47">
        <f>K30/K8*100-100</f>
        <v>21.938023097695975</v>
      </c>
      <c r="N30" s="48">
        <v>245980</v>
      </c>
      <c r="O30" s="47">
        <f>N30/N$30*100</f>
        <v>100</v>
      </c>
      <c r="P30" s="47">
        <f>N30/N8*100-100</f>
        <v>6.7825452777440205</v>
      </c>
      <c r="Q30" s="48">
        <v>151220</v>
      </c>
      <c r="R30" s="415">
        <v>78795</v>
      </c>
    </row>
    <row r="31" spans="1:18" s="87" customFormat="1" ht="18.75" customHeight="1">
      <c r="A31" s="126"/>
      <c r="B31" s="48"/>
      <c r="C31" s="47"/>
      <c r="D31" s="47"/>
      <c r="E31" s="48"/>
      <c r="F31" s="47"/>
      <c r="G31" s="47"/>
      <c r="H31" s="48"/>
      <c r="I31" s="47"/>
      <c r="J31" s="47"/>
      <c r="K31" s="48"/>
      <c r="L31" s="47"/>
      <c r="M31" s="47"/>
      <c r="N31" s="48"/>
      <c r="O31" s="47"/>
      <c r="P31" s="47"/>
      <c r="Q31" s="48"/>
      <c r="R31" s="415"/>
    </row>
    <row r="32" spans="1:18" s="87" customFormat="1" ht="18.75" customHeight="1">
      <c r="A32" s="126" t="s">
        <v>229</v>
      </c>
      <c r="B32" s="48">
        <v>111731</v>
      </c>
      <c r="C32" s="47">
        <f>B32/B$30*100</f>
        <v>4.692787502588297</v>
      </c>
      <c r="D32" s="47">
        <f>B32/B10*100-100</f>
        <v>10.08522587319571</v>
      </c>
      <c r="E32" s="48">
        <v>100991</v>
      </c>
      <c r="F32" s="47">
        <f>E32/E$30*100</f>
        <v>4.730417138189204</v>
      </c>
      <c r="G32" s="47">
        <f>E32/E10*100-100</f>
        <v>5.028287366363003</v>
      </c>
      <c r="H32" s="48">
        <v>89862</v>
      </c>
      <c r="I32" s="47">
        <f>H32/H$30*100</f>
        <v>4.476106461817709</v>
      </c>
      <c r="J32" s="47">
        <f>H32/H10*100-100</f>
        <v>2.8698986892564875</v>
      </c>
      <c r="K32" s="48">
        <v>11129</v>
      </c>
      <c r="L32" s="47">
        <f>K32/K$30*100</f>
        <v>8.73993795892724</v>
      </c>
      <c r="M32" s="47">
        <f>K32/K10*100-100</f>
        <v>26.451539597772978</v>
      </c>
      <c r="N32" s="48">
        <v>10740</v>
      </c>
      <c r="O32" s="47">
        <f>N32/N$30*100</f>
        <v>4.366208634848362</v>
      </c>
      <c r="P32" s="47">
        <f>N32/N10*100-100</f>
        <v>101.19895091794683</v>
      </c>
      <c r="Q32" s="48">
        <v>8817</v>
      </c>
      <c r="R32" s="415">
        <v>2411</v>
      </c>
    </row>
    <row r="33" spans="1:18" s="87" customFormat="1" ht="18.75" customHeight="1">
      <c r="A33" s="126"/>
      <c r="B33" s="48"/>
      <c r="C33" s="47"/>
      <c r="D33" s="47"/>
      <c r="E33" s="48"/>
      <c r="F33" s="47"/>
      <c r="G33" s="47"/>
      <c r="H33" s="48"/>
      <c r="I33" s="47"/>
      <c r="J33" s="47"/>
      <c r="K33" s="48"/>
      <c r="L33" s="47"/>
      <c r="M33" s="47"/>
      <c r="N33" s="48"/>
      <c r="O33" s="47"/>
      <c r="P33" s="47"/>
      <c r="Q33" s="48"/>
      <c r="R33" s="415"/>
    </row>
    <row r="34" spans="1:18" s="87" customFormat="1" ht="18.75" customHeight="1">
      <c r="A34" s="126" t="s">
        <v>228</v>
      </c>
      <c r="B34" s="48">
        <v>2269177</v>
      </c>
      <c r="C34" s="47">
        <f aca="true" t="shared" si="0" ref="C34:C45">B34/B$30*100</f>
        <v>95.30717049664645</v>
      </c>
      <c r="D34" s="47">
        <f aca="true" t="shared" si="1" ref="D34:D45">B34/B12*100-100</f>
        <v>5.872354680648755</v>
      </c>
      <c r="E34" s="48">
        <v>2033937</v>
      </c>
      <c r="F34" s="47">
        <f aca="true" t="shared" si="2" ref="F34:F45">E34/E$30*100</f>
        <v>95.2695828618108</v>
      </c>
      <c r="G34" s="47">
        <f aca="true" t="shared" si="3" ref="G34:G45">E34/E12*100-100</f>
        <v>6.02831888300868</v>
      </c>
      <c r="H34" s="48">
        <v>1917732</v>
      </c>
      <c r="I34" s="47">
        <f aca="true" t="shared" si="4" ref="I34:I45">H34/H$30*100</f>
        <v>95.52394334907524</v>
      </c>
      <c r="J34" s="47">
        <f aca="true" t="shared" si="5" ref="J34:J45">H34/H12*100-100</f>
        <v>5.21541999877104</v>
      </c>
      <c r="K34" s="48">
        <v>116206</v>
      </c>
      <c r="L34" s="47">
        <f aca="true" t="shared" si="6" ref="L34:L45">K34/K$30*100</f>
        <v>91.26006204107277</v>
      </c>
      <c r="M34" s="47">
        <f aca="true" t="shared" si="7" ref="M34:M45">K34/K12*100-100</f>
        <v>21.522614379084956</v>
      </c>
      <c r="N34" s="48">
        <v>235240</v>
      </c>
      <c r="O34" s="47">
        <f aca="true" t="shared" si="8" ref="O34:O45">N34/N$30*100</f>
        <v>95.63379136515164</v>
      </c>
      <c r="P34" s="47">
        <f aca="true" t="shared" si="9" ref="P34:P45">N34/N12*100-100</f>
        <v>4.543212290626926</v>
      </c>
      <c r="Q34" s="48">
        <v>142403</v>
      </c>
      <c r="R34" s="415">
        <v>76384</v>
      </c>
    </row>
    <row r="35" spans="1:18" s="87" customFormat="1" ht="18.75" customHeight="1">
      <c r="A35" s="126" t="s">
        <v>227</v>
      </c>
      <c r="B35" s="48">
        <v>11396</v>
      </c>
      <c r="C35" s="47">
        <f t="shared" si="0"/>
        <v>0.47864072083393355</v>
      </c>
      <c r="D35" s="47">
        <f t="shared" si="1"/>
        <v>-24.22872340425532</v>
      </c>
      <c r="E35" s="48">
        <v>10138</v>
      </c>
      <c r="F35" s="47">
        <f t="shared" si="2"/>
        <v>0.4748637893174852</v>
      </c>
      <c r="G35" s="47">
        <f t="shared" si="3"/>
        <v>-6.665439145645365</v>
      </c>
      <c r="H35" s="48">
        <v>8624</v>
      </c>
      <c r="I35" s="47">
        <f t="shared" si="4"/>
        <v>0.42956914075711566</v>
      </c>
      <c r="J35" s="47">
        <f t="shared" si="5"/>
        <v>-16.019086571233814</v>
      </c>
      <c r="K35" s="48">
        <v>1514</v>
      </c>
      <c r="L35" s="47">
        <f t="shared" si="6"/>
        <v>1.1889896729100404</v>
      </c>
      <c r="M35" s="47">
        <f t="shared" si="7"/>
        <v>155.31197301854976</v>
      </c>
      <c r="N35" s="48">
        <v>1259</v>
      </c>
      <c r="O35" s="47">
        <f t="shared" si="8"/>
        <v>0.5118302301000082</v>
      </c>
      <c r="P35" s="47">
        <f t="shared" si="9"/>
        <v>-69.86596457635233</v>
      </c>
      <c r="Q35" s="48">
        <v>938</v>
      </c>
      <c r="R35" s="415">
        <v>149</v>
      </c>
    </row>
    <row r="36" spans="1:18" s="87" customFormat="1" ht="18.75" customHeight="1">
      <c r="A36" s="126" t="s">
        <v>226</v>
      </c>
      <c r="B36" s="48">
        <v>323180</v>
      </c>
      <c r="C36" s="47">
        <f t="shared" si="0"/>
        <v>13.573807314769276</v>
      </c>
      <c r="D36" s="47">
        <f t="shared" si="1"/>
        <v>11.796429349762533</v>
      </c>
      <c r="E36" s="48">
        <v>286595</v>
      </c>
      <c r="F36" s="47">
        <f t="shared" si="2"/>
        <v>13.424106105685999</v>
      </c>
      <c r="G36" s="47">
        <f t="shared" si="3"/>
        <v>15.108563808850576</v>
      </c>
      <c r="H36" s="48">
        <v>258777</v>
      </c>
      <c r="I36" s="47">
        <f t="shared" si="4"/>
        <v>12.889913443611329</v>
      </c>
      <c r="J36" s="47">
        <f t="shared" si="5"/>
        <v>13.025760633140266</v>
      </c>
      <c r="K36" s="48">
        <v>27818</v>
      </c>
      <c r="L36" s="47">
        <f t="shared" si="6"/>
        <v>21.846310912160835</v>
      </c>
      <c r="M36" s="47">
        <f t="shared" si="7"/>
        <v>38.93023023522949</v>
      </c>
      <c r="N36" s="48">
        <v>36585</v>
      </c>
      <c r="O36" s="47">
        <f t="shared" si="8"/>
        <v>14.873160419546306</v>
      </c>
      <c r="P36" s="47">
        <f t="shared" si="9"/>
        <v>-8.76786115059474</v>
      </c>
      <c r="Q36" s="48">
        <v>27076</v>
      </c>
      <c r="R36" s="415">
        <v>4115</v>
      </c>
    </row>
    <row r="37" spans="1:18" s="87" customFormat="1" ht="18.75" customHeight="1">
      <c r="A37" s="126" t="s">
        <v>225</v>
      </c>
      <c r="B37" s="48">
        <v>193504</v>
      </c>
      <c r="C37" s="47">
        <f t="shared" si="0"/>
        <v>8.127316079698971</v>
      </c>
      <c r="D37" s="47">
        <f t="shared" si="1"/>
        <v>-3.047307927409733</v>
      </c>
      <c r="E37" s="48">
        <v>178386</v>
      </c>
      <c r="F37" s="47">
        <f t="shared" si="2"/>
        <v>8.355597940539447</v>
      </c>
      <c r="G37" s="47">
        <f t="shared" si="3"/>
        <v>2.232792710183972</v>
      </c>
      <c r="H37" s="48">
        <v>160641</v>
      </c>
      <c r="I37" s="47">
        <f t="shared" si="4"/>
        <v>8.00167165356723</v>
      </c>
      <c r="J37" s="47">
        <f t="shared" si="5"/>
        <v>-1.1494747983188631</v>
      </c>
      <c r="K37" s="48">
        <v>17745</v>
      </c>
      <c r="L37" s="47">
        <f t="shared" si="6"/>
        <v>13.935681470137826</v>
      </c>
      <c r="M37" s="47">
        <f t="shared" si="7"/>
        <v>48.10950671897169</v>
      </c>
      <c r="N37" s="48">
        <v>15119</v>
      </c>
      <c r="O37" s="47">
        <f t="shared" si="8"/>
        <v>6.146434669485324</v>
      </c>
      <c r="P37" s="47">
        <f t="shared" si="9"/>
        <v>-39.755339496334074</v>
      </c>
      <c r="Q37" s="48">
        <v>11532</v>
      </c>
      <c r="R37" s="415">
        <v>3150</v>
      </c>
    </row>
    <row r="38" spans="1:18" s="87" customFormat="1" ht="18.75" customHeight="1">
      <c r="A38" s="126" t="s">
        <v>224</v>
      </c>
      <c r="B38" s="48">
        <v>809834</v>
      </c>
      <c r="C38" s="47">
        <f t="shared" si="0"/>
        <v>34.01364772866162</v>
      </c>
      <c r="D38" s="47">
        <f t="shared" si="1"/>
        <v>-0.24058034927881522</v>
      </c>
      <c r="E38" s="48">
        <v>730795</v>
      </c>
      <c r="F38" s="47">
        <f t="shared" si="2"/>
        <v>34.23042837978611</v>
      </c>
      <c r="G38" s="47">
        <f t="shared" si="3"/>
        <v>2.4867367960474667</v>
      </c>
      <c r="H38" s="48">
        <v>684843</v>
      </c>
      <c r="I38" s="47">
        <f t="shared" si="4"/>
        <v>34.11264135708782</v>
      </c>
      <c r="J38" s="47">
        <f t="shared" si="5"/>
        <v>2.067147262259425</v>
      </c>
      <c r="K38" s="48">
        <v>45951</v>
      </c>
      <c r="L38" s="47">
        <f t="shared" si="6"/>
        <v>36.08670043585817</v>
      </c>
      <c r="M38" s="47">
        <f t="shared" si="7"/>
        <v>9.175794150490631</v>
      </c>
      <c r="N38" s="48">
        <v>79039</v>
      </c>
      <c r="O38" s="47">
        <f t="shared" si="8"/>
        <v>32.132287177819336</v>
      </c>
      <c r="P38" s="47">
        <f t="shared" si="9"/>
        <v>-19.93942708966412</v>
      </c>
      <c r="Q38" s="48">
        <v>57630</v>
      </c>
      <c r="R38" s="415">
        <v>27392</v>
      </c>
    </row>
    <row r="39" spans="1:18" s="87" customFormat="1" ht="18.75" customHeight="1">
      <c r="A39" s="126" t="s">
        <v>223</v>
      </c>
      <c r="B39" s="48">
        <v>248465</v>
      </c>
      <c r="C39" s="47">
        <f t="shared" si="0"/>
        <v>10.43572013882093</v>
      </c>
      <c r="D39" s="47">
        <f t="shared" si="1"/>
        <v>1.4221511055959297</v>
      </c>
      <c r="E39" s="48">
        <v>227171</v>
      </c>
      <c r="F39" s="47">
        <f t="shared" si="2"/>
        <v>10.640686711683017</v>
      </c>
      <c r="G39" s="47">
        <f t="shared" si="3"/>
        <v>2.2537404800057743</v>
      </c>
      <c r="H39" s="48">
        <v>216964</v>
      </c>
      <c r="I39" s="47">
        <f t="shared" si="4"/>
        <v>10.807170576904781</v>
      </c>
      <c r="J39" s="47">
        <f t="shared" si="5"/>
        <v>1.9074414169833176</v>
      </c>
      <c r="K39" s="48">
        <v>10207</v>
      </c>
      <c r="L39" s="47">
        <f t="shared" si="6"/>
        <v>8.015863666705933</v>
      </c>
      <c r="M39" s="47">
        <f t="shared" si="7"/>
        <v>10.214879602634696</v>
      </c>
      <c r="N39" s="48">
        <v>21294</v>
      </c>
      <c r="O39" s="47">
        <f t="shared" si="8"/>
        <v>8.656801365964713</v>
      </c>
      <c r="P39" s="47">
        <f t="shared" si="9"/>
        <v>-6.674847701275368</v>
      </c>
      <c r="Q39" s="48">
        <v>14004</v>
      </c>
      <c r="R39" s="415">
        <v>11038</v>
      </c>
    </row>
    <row r="40" spans="1:18" s="87" customFormat="1" ht="18.75" customHeight="1">
      <c r="A40" s="126" t="s">
        <v>222</v>
      </c>
      <c r="B40" s="48">
        <v>187855</v>
      </c>
      <c r="C40" s="47">
        <f t="shared" si="0"/>
        <v>7.890053756779449</v>
      </c>
      <c r="D40" s="47">
        <f t="shared" si="1"/>
        <v>11.136418763422085</v>
      </c>
      <c r="E40" s="48">
        <v>167993</v>
      </c>
      <c r="F40" s="47">
        <f t="shared" si="2"/>
        <v>7.868789954509005</v>
      </c>
      <c r="G40" s="47">
        <f t="shared" si="3"/>
        <v>7.87452642393886</v>
      </c>
      <c r="H40" s="48">
        <v>163492</v>
      </c>
      <c r="I40" s="47">
        <f t="shared" si="4"/>
        <v>8.14368250935324</v>
      </c>
      <c r="J40" s="47">
        <f t="shared" si="5"/>
        <v>7.44883607828703</v>
      </c>
      <c r="K40" s="48">
        <v>4501</v>
      </c>
      <c r="L40" s="47">
        <f t="shared" si="6"/>
        <v>3.534770487297287</v>
      </c>
      <c r="M40" s="47">
        <f t="shared" si="7"/>
        <v>26.007838745800683</v>
      </c>
      <c r="N40" s="48">
        <v>19862</v>
      </c>
      <c r="O40" s="47">
        <f t="shared" si="8"/>
        <v>8.074640214651598</v>
      </c>
      <c r="P40" s="47">
        <f t="shared" si="9"/>
        <v>49.32711826178482</v>
      </c>
      <c r="Q40" s="48">
        <v>11049</v>
      </c>
      <c r="R40" s="415">
        <v>8152</v>
      </c>
    </row>
    <row r="41" spans="1:18" s="87" customFormat="1" ht="18.75" customHeight="1">
      <c r="A41" s="126" t="s">
        <v>221</v>
      </c>
      <c r="B41" s="48">
        <v>157674</v>
      </c>
      <c r="C41" s="47">
        <f t="shared" si="0"/>
        <v>6.622428660650197</v>
      </c>
      <c r="D41" s="47">
        <f t="shared" si="1"/>
        <v>19.569569569569566</v>
      </c>
      <c r="E41" s="48">
        <v>132542</v>
      </c>
      <c r="F41" s="47">
        <f t="shared" si="2"/>
        <v>6.208265571485315</v>
      </c>
      <c r="G41" s="47">
        <f t="shared" si="3"/>
        <v>9.435738230097272</v>
      </c>
      <c r="H41" s="48">
        <v>129910</v>
      </c>
      <c r="I41" s="47">
        <f t="shared" si="4"/>
        <v>6.470933102476447</v>
      </c>
      <c r="J41" s="47">
        <f t="shared" si="5"/>
        <v>9.561198586524753</v>
      </c>
      <c r="K41" s="48">
        <v>2632</v>
      </c>
      <c r="L41" s="47">
        <f t="shared" si="6"/>
        <v>2.0669886519809952</v>
      </c>
      <c r="M41" s="47">
        <f t="shared" si="7"/>
        <v>3.5812672176308524</v>
      </c>
      <c r="N41" s="48">
        <v>25132</v>
      </c>
      <c r="O41" s="47">
        <f t="shared" si="8"/>
        <v>10.2170908203919</v>
      </c>
      <c r="P41" s="47">
        <f t="shared" si="9"/>
        <v>133.6990887111772</v>
      </c>
      <c r="Q41" s="48">
        <v>9883</v>
      </c>
      <c r="R41" s="415">
        <v>9283</v>
      </c>
    </row>
    <row r="42" spans="1:18" s="87" customFormat="1" ht="18.75" customHeight="1">
      <c r="A42" s="126" t="s">
        <v>220</v>
      </c>
      <c r="B42" s="48">
        <v>99484</v>
      </c>
      <c r="C42" s="47">
        <f t="shared" si="0"/>
        <v>4.178404130523258</v>
      </c>
      <c r="D42" s="47">
        <f t="shared" si="1"/>
        <v>30.727989487516425</v>
      </c>
      <c r="E42" s="48">
        <v>95740</v>
      </c>
      <c r="F42" s="47">
        <f t="shared" si="2"/>
        <v>4.484460365876507</v>
      </c>
      <c r="G42" s="47">
        <f t="shared" si="3"/>
        <v>27.00813202265823</v>
      </c>
      <c r="H42" s="48">
        <v>92515</v>
      </c>
      <c r="I42" s="47">
        <f t="shared" si="4"/>
        <v>4.60825476080062</v>
      </c>
      <c r="J42" s="47">
        <f t="shared" si="5"/>
        <v>27.788444272552738</v>
      </c>
      <c r="K42" s="48">
        <v>3225</v>
      </c>
      <c r="L42" s="47">
        <f t="shared" si="6"/>
        <v>2.5326893627046765</v>
      </c>
      <c r="M42" s="47">
        <f t="shared" si="7"/>
        <v>8.076407506702424</v>
      </c>
      <c r="N42" s="48">
        <v>3744</v>
      </c>
      <c r="O42" s="47">
        <f t="shared" si="8"/>
        <v>1.522074965444345</v>
      </c>
      <c r="P42" s="47">
        <f t="shared" si="9"/>
        <v>420.72322670375524</v>
      </c>
      <c r="Q42" s="48">
        <v>594</v>
      </c>
      <c r="R42" s="415">
        <v>5207</v>
      </c>
    </row>
    <row r="43" spans="1:18" s="87" customFormat="1" ht="18.75" customHeight="1" thickBot="1">
      <c r="A43" s="419" t="s">
        <v>219</v>
      </c>
      <c r="B43" s="417">
        <v>237785</v>
      </c>
      <c r="C43" s="418">
        <f t="shared" si="0"/>
        <v>9.987151965908819</v>
      </c>
      <c r="D43" s="418">
        <f t="shared" si="1"/>
        <v>15.517651802587423</v>
      </c>
      <c r="E43" s="417">
        <v>204578</v>
      </c>
      <c r="F43" s="418">
        <f t="shared" si="2"/>
        <v>9.58243088291502</v>
      </c>
      <c r="G43" s="418">
        <f t="shared" si="3"/>
        <v>4.102994682339769</v>
      </c>
      <c r="H43" s="417">
        <v>201966</v>
      </c>
      <c r="I43" s="418">
        <f t="shared" si="4"/>
        <v>10.060106804516652</v>
      </c>
      <c r="J43" s="418">
        <f t="shared" si="5"/>
        <v>4.1410781963028995</v>
      </c>
      <c r="K43" s="417">
        <v>2612</v>
      </c>
      <c r="L43" s="418">
        <f t="shared" si="6"/>
        <v>2.051282051282051</v>
      </c>
      <c r="M43" s="418">
        <f t="shared" si="7"/>
        <v>1.2403100775193963</v>
      </c>
      <c r="N43" s="417">
        <v>33207</v>
      </c>
      <c r="O43" s="418">
        <f t="shared" si="8"/>
        <v>13.49987803886495</v>
      </c>
      <c r="P43" s="418">
        <f t="shared" si="9"/>
        <v>255.99271012006864</v>
      </c>
      <c r="Q43" s="417">
        <v>9698</v>
      </c>
      <c r="R43" s="416">
        <v>7899</v>
      </c>
    </row>
    <row r="44" spans="1:18" s="87" customFormat="1" ht="18.75" customHeight="1" thickTop="1">
      <c r="A44" s="126" t="s">
        <v>218</v>
      </c>
      <c r="B44" s="48">
        <v>1881667</v>
      </c>
      <c r="C44" s="47">
        <f t="shared" si="0"/>
        <v>79.03145395309103</v>
      </c>
      <c r="D44" s="135">
        <f t="shared" si="1"/>
        <v>3.5957728527738197</v>
      </c>
      <c r="E44" s="48">
        <v>1688054</v>
      </c>
      <c r="F44" s="47">
        <f t="shared" si="2"/>
        <v>79.06842760036874</v>
      </c>
      <c r="G44" s="135">
        <f t="shared" si="3"/>
        <v>5.218233586979281</v>
      </c>
      <c r="H44" s="48">
        <v>1579061</v>
      </c>
      <c r="I44" s="47">
        <f t="shared" si="4"/>
        <v>78.6544384245213</v>
      </c>
      <c r="J44" s="135">
        <f t="shared" si="5"/>
        <v>4.206163170384684</v>
      </c>
      <c r="K44" s="48">
        <v>108994</v>
      </c>
      <c r="L44" s="47">
        <f t="shared" si="6"/>
        <v>85.59626182903365</v>
      </c>
      <c r="M44" s="135">
        <f t="shared" si="7"/>
        <v>22.44728298113759</v>
      </c>
      <c r="N44" s="48">
        <v>193613</v>
      </c>
      <c r="O44" s="47">
        <f t="shared" si="8"/>
        <v>78.71087080250427</v>
      </c>
      <c r="P44" s="135">
        <f t="shared" si="9"/>
        <v>-8.680866718863484</v>
      </c>
      <c r="Q44" s="48">
        <v>129119</v>
      </c>
      <c r="R44" s="415">
        <v>60592</v>
      </c>
    </row>
    <row r="45" spans="1:18" s="87" customFormat="1" ht="18.75" customHeight="1" thickBot="1">
      <c r="A45" s="414" t="s">
        <v>217</v>
      </c>
      <c r="B45" s="43">
        <v>1971196</v>
      </c>
      <c r="C45" s="42">
        <f t="shared" si="0"/>
        <v>82.79174046551128</v>
      </c>
      <c r="D45" s="132">
        <f t="shared" si="1"/>
        <v>3.9342943267852206</v>
      </c>
      <c r="E45" s="43">
        <v>1769572</v>
      </c>
      <c r="F45" s="42">
        <f t="shared" si="2"/>
        <v>82.88672966957199</v>
      </c>
      <c r="G45" s="132">
        <f t="shared" si="3"/>
        <v>5.275958138818197</v>
      </c>
      <c r="H45" s="43">
        <v>1656261</v>
      </c>
      <c r="I45" s="42">
        <f t="shared" si="4"/>
        <v>82.49983935987025</v>
      </c>
      <c r="J45" s="132">
        <f t="shared" si="5"/>
        <v>4.298551637279587</v>
      </c>
      <c r="K45" s="43">
        <v>113312</v>
      </c>
      <c r="L45" s="42">
        <f t="shared" si="6"/>
        <v>88.9873169199356</v>
      </c>
      <c r="M45" s="132">
        <f t="shared" si="7"/>
        <v>21.985143718376563</v>
      </c>
      <c r="N45" s="43">
        <v>201624</v>
      </c>
      <c r="O45" s="42">
        <f t="shared" si="8"/>
        <v>81.96763964549963</v>
      </c>
      <c r="P45" s="132">
        <f t="shared" si="9"/>
        <v>-6.520963053285058</v>
      </c>
      <c r="Q45" s="43">
        <v>132585</v>
      </c>
      <c r="R45" s="413">
        <v>66284</v>
      </c>
    </row>
    <row r="46" spans="1:24" ht="18.75" customHeight="1">
      <c r="A46" s="40" t="s">
        <v>128</v>
      </c>
      <c r="B46" s="184"/>
      <c r="C46" s="183"/>
      <c r="D46" s="183"/>
      <c r="E46" s="184"/>
      <c r="F46" s="183"/>
      <c r="G46" s="183"/>
      <c r="H46" s="184"/>
      <c r="I46" s="183"/>
      <c r="J46" s="183"/>
      <c r="K46" s="184"/>
      <c r="L46" s="183"/>
      <c r="M46" s="183"/>
      <c r="N46" s="184"/>
      <c r="O46" s="183"/>
      <c r="P46" s="183"/>
      <c r="Q46" s="184"/>
      <c r="R46" s="184"/>
      <c r="T46" s="87"/>
      <c r="U46" s="87"/>
      <c r="V46" s="87"/>
      <c r="W46" s="87"/>
      <c r="X46" s="87"/>
    </row>
    <row r="47" ht="18.75" customHeight="1">
      <c r="A47" s="87" t="s">
        <v>127</v>
      </c>
    </row>
    <row r="48" ht="18" customHeight="1">
      <c r="A48" s="412"/>
    </row>
    <row r="49" spans="2:18" ht="18" customHeight="1">
      <c r="B49" s="39"/>
      <c r="E49" s="39"/>
      <c r="H49" s="39"/>
      <c r="K49" s="39"/>
      <c r="N49" s="39"/>
      <c r="Q49" s="39"/>
      <c r="R49" s="39"/>
    </row>
  </sheetData>
  <sheetProtection/>
  <mergeCells count="1">
    <mergeCell ref="F1:G1"/>
  </mergeCells>
  <printOptions horizontalCentered="1"/>
  <pageMargins left="0.3937007874015748" right="0.3937007874015748" top="0.5905511811023623" bottom="0.2755905511811024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155" customWidth="1"/>
    <col min="2" max="2" width="32.625" style="155" customWidth="1"/>
    <col min="3" max="3" width="2.25390625" style="154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129" customFormat="1" ht="26.25" customHeight="1">
      <c r="A1" s="472" t="s">
        <v>246</v>
      </c>
      <c r="B1" s="471"/>
      <c r="C1" s="471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s="5" customFormat="1" ht="18" thickBot="1">
      <c r="A2" s="470"/>
      <c r="B2" s="470"/>
      <c r="C2" s="470"/>
      <c r="D2" s="1"/>
      <c r="U2" s="469"/>
      <c r="V2" s="468"/>
      <c r="W2" s="467" t="s">
        <v>245</v>
      </c>
    </row>
    <row r="3" spans="1:23" s="464" customFormat="1" ht="32.25" customHeight="1">
      <c r="A3" s="466"/>
      <c r="B3" s="465"/>
      <c r="C3" s="465"/>
      <c r="D3" s="585" t="s">
        <v>244</v>
      </c>
      <c r="E3" s="586"/>
      <c r="F3" s="586"/>
      <c r="G3" s="586"/>
      <c r="H3" s="586"/>
      <c r="I3" s="586"/>
      <c r="J3" s="586"/>
      <c r="K3" s="586"/>
      <c r="L3" s="586"/>
      <c r="M3" s="587"/>
      <c r="N3" s="585" t="s">
        <v>243</v>
      </c>
      <c r="O3" s="586"/>
      <c r="P3" s="586"/>
      <c r="Q3" s="586"/>
      <c r="R3" s="586"/>
      <c r="S3" s="586"/>
      <c r="T3" s="586"/>
      <c r="U3" s="586"/>
      <c r="V3" s="586"/>
      <c r="W3" s="588"/>
    </row>
    <row r="4" spans="1:23" s="5" customFormat="1" ht="27" customHeight="1">
      <c r="A4" s="170"/>
      <c r="B4" s="169"/>
      <c r="C4" s="169"/>
      <c r="D4" s="463" t="s">
        <v>4</v>
      </c>
      <c r="E4" s="168"/>
      <c r="F4" s="461" t="s">
        <v>241</v>
      </c>
      <c r="G4" s="462"/>
      <c r="H4" s="461" t="s">
        <v>242</v>
      </c>
      <c r="I4" s="462"/>
      <c r="J4" s="461" t="s">
        <v>239</v>
      </c>
      <c r="K4" s="462"/>
      <c r="L4" s="461" t="s">
        <v>238</v>
      </c>
      <c r="M4" s="462"/>
      <c r="N4" s="463" t="s">
        <v>4</v>
      </c>
      <c r="O4" s="168"/>
      <c r="P4" s="461" t="s">
        <v>241</v>
      </c>
      <c r="Q4" s="462"/>
      <c r="R4" s="461" t="s">
        <v>240</v>
      </c>
      <c r="S4" s="462"/>
      <c r="T4" s="461" t="s">
        <v>239</v>
      </c>
      <c r="U4" s="462"/>
      <c r="V4" s="461" t="s">
        <v>238</v>
      </c>
      <c r="W4" s="460"/>
    </row>
    <row r="5" spans="1:23" s="457" customFormat="1" ht="23.25" customHeight="1">
      <c r="A5" s="459"/>
      <c r="B5" s="458"/>
      <c r="C5" s="458"/>
      <c r="D5" s="76"/>
      <c r="E5" s="76" t="s">
        <v>39</v>
      </c>
      <c r="F5" s="76"/>
      <c r="G5" s="76" t="s">
        <v>39</v>
      </c>
      <c r="H5" s="76"/>
      <c r="I5" s="76" t="s">
        <v>39</v>
      </c>
      <c r="J5" s="76"/>
      <c r="K5" s="76" t="s">
        <v>39</v>
      </c>
      <c r="L5" s="76"/>
      <c r="M5" s="76" t="s">
        <v>39</v>
      </c>
      <c r="N5" s="76"/>
      <c r="O5" s="76" t="s">
        <v>39</v>
      </c>
      <c r="P5" s="76"/>
      <c r="Q5" s="76" t="s">
        <v>39</v>
      </c>
      <c r="R5" s="76"/>
      <c r="S5" s="76" t="s">
        <v>39</v>
      </c>
      <c r="T5" s="76"/>
      <c r="U5" s="76" t="s">
        <v>39</v>
      </c>
      <c r="V5" s="76"/>
      <c r="W5" s="160" t="s">
        <v>39</v>
      </c>
    </row>
    <row r="6" spans="1:23" s="87" customFormat="1" ht="18.75" customHeight="1">
      <c r="A6" s="108"/>
      <c r="B6" s="117"/>
      <c r="C6" s="117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159"/>
    </row>
    <row r="7" spans="1:27" s="87" customFormat="1" ht="30" customHeight="1">
      <c r="A7" s="107"/>
      <c r="B7" s="106" t="s">
        <v>101</v>
      </c>
      <c r="C7" s="106"/>
      <c r="D7" s="48">
        <v>15244540</v>
      </c>
      <c r="E7" s="47">
        <v>-2.0251426044745813</v>
      </c>
      <c r="F7" s="48">
        <v>2506344</v>
      </c>
      <c r="G7" s="47">
        <v>-7.884361859657233</v>
      </c>
      <c r="H7" s="48">
        <v>10752871</v>
      </c>
      <c r="I7" s="47">
        <v>-2.4542312719719916</v>
      </c>
      <c r="J7" s="48">
        <v>456654</v>
      </c>
      <c r="K7" s="47">
        <v>-7.266889909207038</v>
      </c>
      <c r="L7" s="455">
        <v>1528671</v>
      </c>
      <c r="M7" s="135">
        <v>15.55218088375247</v>
      </c>
      <c r="N7" s="48">
        <v>14609719</v>
      </c>
      <c r="O7" s="135">
        <f>IF(D7&lt;0,"－",IF(N7&lt;0,"－",N7/D7*100-100))</f>
        <v>-4.164251594341323</v>
      </c>
      <c r="P7" s="48">
        <v>3129909</v>
      </c>
      <c r="Q7" s="135">
        <f>IF(F7&lt;0,"－",IF(P7&lt;0,"－",P7/F7*100-100))</f>
        <v>24.87946586741485</v>
      </c>
      <c r="R7" s="48">
        <v>9383052</v>
      </c>
      <c r="S7" s="135">
        <f>IF(H7&lt;0,"－",IF(R7&lt;0,"－",R7/H7*100-100))</f>
        <v>-12.73910009708105</v>
      </c>
      <c r="T7" s="48">
        <v>626160</v>
      </c>
      <c r="U7" s="135">
        <f>IF(J7&lt;0,"－",IF(T7&lt;0,"－",T7/J7*100-100))</f>
        <v>37.11913177153818</v>
      </c>
      <c r="V7" s="455">
        <v>1470598</v>
      </c>
      <c r="W7" s="450">
        <f>IF(L7&lt;0,"－",IF(V7&lt;0,"－",V7/L7*100-100))</f>
        <v>-3.7989207618905567</v>
      </c>
      <c r="Z7" s="444"/>
      <c r="AA7" s="444"/>
    </row>
    <row r="8" spans="1:27" s="87" customFormat="1" ht="8.25" customHeight="1">
      <c r="A8" s="107"/>
      <c r="B8" s="106"/>
      <c r="C8" s="106"/>
      <c r="D8" s="48"/>
      <c r="E8" s="52"/>
      <c r="F8" s="48"/>
      <c r="G8" s="52"/>
      <c r="H8" s="48"/>
      <c r="I8" s="52"/>
      <c r="J8" s="48"/>
      <c r="K8" s="47"/>
      <c r="L8" s="455"/>
      <c r="M8" s="137"/>
      <c r="N8" s="48"/>
      <c r="O8" s="135"/>
      <c r="P8" s="48"/>
      <c r="Q8" s="135"/>
      <c r="R8" s="48"/>
      <c r="S8" s="135"/>
      <c r="T8" s="48"/>
      <c r="U8" s="135"/>
      <c r="V8" s="455"/>
      <c r="W8" s="450"/>
      <c r="Z8" s="444"/>
      <c r="AA8" s="444"/>
    </row>
    <row r="9" spans="1:27" s="87" customFormat="1" ht="30" customHeight="1">
      <c r="A9" s="108" t="s">
        <v>100</v>
      </c>
      <c r="B9" s="106" t="s">
        <v>99</v>
      </c>
      <c r="C9" s="106"/>
      <c r="D9" s="452">
        <v>8145550</v>
      </c>
      <c r="E9" s="454">
        <v>-1.3935915609750822</v>
      </c>
      <c r="F9" s="452">
        <v>1106343</v>
      </c>
      <c r="G9" s="454">
        <v>-9.871545671835364</v>
      </c>
      <c r="H9" s="452">
        <v>5860678</v>
      </c>
      <c r="I9" s="454">
        <v>-2.419532483793276</v>
      </c>
      <c r="J9" s="452">
        <v>257728</v>
      </c>
      <c r="K9" s="454">
        <v>-7.5508110396085755</v>
      </c>
      <c r="L9" s="451">
        <v>920801</v>
      </c>
      <c r="M9" s="453">
        <v>23.039395814152996</v>
      </c>
      <c r="N9" s="452">
        <v>7911369</v>
      </c>
      <c r="O9" s="135">
        <f>IF(D9&lt;0,"－",IF(N9&lt;0,"－",N9/D9*100-100))</f>
        <v>-2.874956264463421</v>
      </c>
      <c r="P9" s="452">
        <v>1543252</v>
      </c>
      <c r="Q9" s="135">
        <f>IF(F9&lt;0,"－",IF(P9&lt;0,"－",P9/F9*100-100))</f>
        <v>39.49127892525192</v>
      </c>
      <c r="R9" s="452">
        <v>5167997</v>
      </c>
      <c r="S9" s="135">
        <f>IF(H9&lt;0,"－",IF(R9&lt;0,"－",R9/H9*100-100))</f>
        <v>-11.819127411538389</v>
      </c>
      <c r="T9" s="452">
        <v>327791</v>
      </c>
      <c r="U9" s="135">
        <f>IF(J9&lt;0,"－",IF(T9&lt;0,"－",T9/J9*100-100))</f>
        <v>27.184861559473546</v>
      </c>
      <c r="V9" s="451">
        <v>872330</v>
      </c>
      <c r="W9" s="450">
        <f>IF(L9&lt;0,"－",IF(V9&lt;0,"－",V9/L9*100-100))</f>
        <v>-5.2640038401348335</v>
      </c>
      <c r="Z9" s="444"/>
      <c r="AA9" s="444"/>
    </row>
    <row r="10" spans="1:27" s="87" customFormat="1" ht="8.25" customHeight="1">
      <c r="A10" s="108"/>
      <c r="B10" s="106"/>
      <c r="C10" s="106"/>
      <c r="D10" s="452"/>
      <c r="E10" s="454"/>
      <c r="F10" s="452"/>
      <c r="G10" s="454"/>
      <c r="H10" s="452"/>
      <c r="I10" s="454"/>
      <c r="J10" s="452"/>
      <c r="K10" s="454"/>
      <c r="L10" s="451"/>
      <c r="M10" s="453"/>
      <c r="N10" s="452"/>
      <c r="O10" s="135"/>
      <c r="P10" s="452"/>
      <c r="Q10" s="135"/>
      <c r="R10" s="452"/>
      <c r="S10" s="135"/>
      <c r="T10" s="452"/>
      <c r="U10" s="135"/>
      <c r="V10" s="451"/>
      <c r="W10" s="450"/>
      <c r="Z10" s="444"/>
      <c r="AA10" s="444"/>
    </row>
    <row r="11" spans="1:27" s="87" customFormat="1" ht="18.75" customHeight="1">
      <c r="A11" s="107" t="s">
        <v>62</v>
      </c>
      <c r="B11" s="106" t="s">
        <v>98</v>
      </c>
      <c r="C11" s="106"/>
      <c r="D11" s="452">
        <v>1489904</v>
      </c>
      <c r="E11" s="454">
        <v>-14.43519570333632</v>
      </c>
      <c r="F11" s="452">
        <v>78703</v>
      </c>
      <c r="G11" s="454">
        <v>-5.980241073241814</v>
      </c>
      <c r="H11" s="452">
        <v>1141811</v>
      </c>
      <c r="I11" s="454">
        <v>-16.940232169382682</v>
      </c>
      <c r="J11" s="452">
        <v>38536</v>
      </c>
      <c r="K11" s="454">
        <v>-24.557556773688333</v>
      </c>
      <c r="L11" s="451">
        <v>230854</v>
      </c>
      <c r="M11" s="453">
        <v>-0.4008059262327208</v>
      </c>
      <c r="N11" s="452">
        <v>1477461</v>
      </c>
      <c r="O11" s="135">
        <f aca="true" t="shared" si="0" ref="O11:O18">IF(D11&lt;0,"－",IF(N11&lt;0,"－",N11/D11*100-100))</f>
        <v>-0.8351544797517221</v>
      </c>
      <c r="P11" s="452">
        <v>286234</v>
      </c>
      <c r="Q11" s="135">
        <f aca="true" t="shared" si="1" ref="Q11:Q18">IF(F11&lt;0,"－",IF(P11&lt;0,"－",P11/F11*100-100))</f>
        <v>263.6888047469601</v>
      </c>
      <c r="R11" s="452">
        <v>967808</v>
      </c>
      <c r="S11" s="135">
        <f aca="true" t="shared" si="2" ref="S11:S18">IF(H11&lt;0,"－",IF(R11&lt;0,"－",R11/H11*100-100))</f>
        <v>-15.239212093770334</v>
      </c>
      <c r="T11" s="452">
        <v>49239</v>
      </c>
      <c r="U11" s="135">
        <f aca="true" t="shared" si="3" ref="U11:U18">IF(J11&lt;0,"－",IF(T11&lt;0,"－",T11/J11*100-100))</f>
        <v>27.774029478928796</v>
      </c>
      <c r="V11" s="451">
        <v>174179</v>
      </c>
      <c r="W11" s="450">
        <f aca="true" t="shared" si="4" ref="W11:W18">IF(L11&lt;0,"－",IF(V11&lt;0,"－",V11/L11*100-100))</f>
        <v>-24.550148578755397</v>
      </c>
      <c r="Z11" s="444"/>
      <c r="AA11" s="444"/>
    </row>
    <row r="12" spans="1:27" s="87" customFormat="1" ht="18.75" customHeight="1">
      <c r="A12" s="107" t="s">
        <v>60</v>
      </c>
      <c r="B12" s="106" t="s">
        <v>97</v>
      </c>
      <c r="C12" s="106"/>
      <c r="D12" s="452">
        <v>2351915</v>
      </c>
      <c r="E12" s="454">
        <v>-11.687487068996276</v>
      </c>
      <c r="F12" s="452">
        <v>564919</v>
      </c>
      <c r="G12" s="454">
        <v>-12.53932424231165</v>
      </c>
      <c r="H12" s="452">
        <v>1565960</v>
      </c>
      <c r="I12" s="454">
        <v>-12.488334274042572</v>
      </c>
      <c r="J12" s="452">
        <v>80929</v>
      </c>
      <c r="K12" s="454">
        <v>-17.668063807275985</v>
      </c>
      <c r="L12" s="451">
        <v>140107</v>
      </c>
      <c r="M12" s="453">
        <v>8.161500752692334</v>
      </c>
      <c r="N12" s="452">
        <v>2219322</v>
      </c>
      <c r="O12" s="135">
        <f t="shared" si="0"/>
        <v>-5.63766122500175</v>
      </c>
      <c r="P12" s="452">
        <v>653705</v>
      </c>
      <c r="Q12" s="135">
        <f t="shared" si="1"/>
        <v>15.716589457957681</v>
      </c>
      <c r="R12" s="452">
        <v>1334113</v>
      </c>
      <c r="S12" s="135">
        <f t="shared" si="2"/>
        <v>-14.805422871593137</v>
      </c>
      <c r="T12" s="452">
        <v>106193</v>
      </c>
      <c r="U12" s="135">
        <f t="shared" si="3"/>
        <v>31.217486932990653</v>
      </c>
      <c r="V12" s="451">
        <v>125312</v>
      </c>
      <c r="W12" s="450">
        <f t="shared" si="4"/>
        <v>-10.559786448928321</v>
      </c>
      <c r="Z12" s="444"/>
      <c r="AA12" s="444"/>
    </row>
    <row r="13" spans="1:27" s="87" customFormat="1" ht="18.75" customHeight="1">
      <c r="A13" s="107" t="s">
        <v>58</v>
      </c>
      <c r="B13" s="106" t="s">
        <v>96</v>
      </c>
      <c r="C13" s="106"/>
      <c r="D13" s="452">
        <v>151574</v>
      </c>
      <c r="E13" s="454">
        <v>-10.327160859019116</v>
      </c>
      <c r="F13" s="452">
        <v>31603</v>
      </c>
      <c r="G13" s="454">
        <v>-22.21757322175732</v>
      </c>
      <c r="H13" s="452">
        <v>116755</v>
      </c>
      <c r="I13" s="454">
        <v>-7.858704316052808</v>
      </c>
      <c r="J13" s="452">
        <v>6137</v>
      </c>
      <c r="K13" s="454">
        <v>-34.622350058591664</v>
      </c>
      <c r="L13" s="451">
        <v>-2923</v>
      </c>
      <c r="M13" s="453" t="s">
        <v>8</v>
      </c>
      <c r="N13" s="452">
        <v>129950</v>
      </c>
      <c r="O13" s="135">
        <f t="shared" si="0"/>
        <v>-14.266298969480246</v>
      </c>
      <c r="P13" s="452">
        <v>31589</v>
      </c>
      <c r="Q13" s="135">
        <f t="shared" si="1"/>
        <v>-0.04429959181089771</v>
      </c>
      <c r="R13" s="452">
        <v>85841</v>
      </c>
      <c r="S13" s="135">
        <f t="shared" si="2"/>
        <v>-26.477666909340073</v>
      </c>
      <c r="T13" s="452">
        <v>8200</v>
      </c>
      <c r="U13" s="135">
        <f t="shared" si="3"/>
        <v>33.615773179077735</v>
      </c>
      <c r="V13" s="451">
        <v>4321</v>
      </c>
      <c r="W13" s="450" t="str">
        <f t="shared" si="4"/>
        <v>－</v>
      </c>
      <c r="Z13" s="444"/>
      <c r="AA13" s="444"/>
    </row>
    <row r="14" spans="1:27" s="87" customFormat="1" ht="18.75" customHeight="1">
      <c r="A14" s="107" t="s">
        <v>56</v>
      </c>
      <c r="B14" s="106" t="s">
        <v>95</v>
      </c>
      <c r="C14" s="106"/>
      <c r="D14" s="452">
        <v>140495</v>
      </c>
      <c r="E14" s="454">
        <v>0.5705163996621252</v>
      </c>
      <c r="F14" s="452">
        <v>21250</v>
      </c>
      <c r="G14" s="454">
        <v>-23.05742631617062</v>
      </c>
      <c r="H14" s="452">
        <v>101238</v>
      </c>
      <c r="I14" s="454">
        <v>0.8708301781515217</v>
      </c>
      <c r="J14" s="452">
        <v>3448</v>
      </c>
      <c r="K14" s="454">
        <v>-2.2675736961451207</v>
      </c>
      <c r="L14" s="451">
        <v>14560</v>
      </c>
      <c r="M14" s="453">
        <v>77.82120175867121</v>
      </c>
      <c r="N14" s="452">
        <v>131185</v>
      </c>
      <c r="O14" s="135">
        <f t="shared" si="0"/>
        <v>-6.626570340581523</v>
      </c>
      <c r="P14" s="452">
        <v>29763</v>
      </c>
      <c r="Q14" s="135">
        <f t="shared" si="1"/>
        <v>40.06117647058824</v>
      </c>
      <c r="R14" s="452">
        <v>85926</v>
      </c>
      <c r="S14" s="135">
        <f t="shared" si="2"/>
        <v>-15.124755526580927</v>
      </c>
      <c r="T14" s="452">
        <v>5267</v>
      </c>
      <c r="U14" s="135">
        <f t="shared" si="3"/>
        <v>52.75522041763341</v>
      </c>
      <c r="V14" s="451">
        <v>10230</v>
      </c>
      <c r="W14" s="450">
        <f t="shared" si="4"/>
        <v>-29.739010989010993</v>
      </c>
      <c r="Z14" s="444"/>
      <c r="AA14" s="444"/>
    </row>
    <row r="15" spans="1:27" s="87" customFormat="1" ht="18.75" customHeight="1">
      <c r="A15" s="107" t="s">
        <v>54</v>
      </c>
      <c r="B15" s="106" t="s">
        <v>94</v>
      </c>
      <c r="C15" s="106"/>
      <c r="D15" s="452">
        <v>365624</v>
      </c>
      <c r="E15" s="454">
        <v>-5.42453989316985</v>
      </c>
      <c r="F15" s="452">
        <v>72753</v>
      </c>
      <c r="G15" s="454">
        <v>-7.163729631094711</v>
      </c>
      <c r="H15" s="452">
        <v>254524</v>
      </c>
      <c r="I15" s="454">
        <v>-0.1506425847756816</v>
      </c>
      <c r="J15" s="452">
        <v>7332</v>
      </c>
      <c r="K15" s="454">
        <v>-24.43574152324024</v>
      </c>
      <c r="L15" s="451">
        <v>31014</v>
      </c>
      <c r="M15" s="453">
        <v>-28.894697021803424</v>
      </c>
      <c r="N15" s="452">
        <v>345406</v>
      </c>
      <c r="O15" s="135">
        <f t="shared" si="0"/>
        <v>-5.529724525742296</v>
      </c>
      <c r="P15" s="452">
        <v>86020</v>
      </c>
      <c r="Q15" s="135">
        <f t="shared" si="1"/>
        <v>18.235674130276422</v>
      </c>
      <c r="R15" s="452">
        <v>209869</v>
      </c>
      <c r="S15" s="135">
        <f t="shared" si="2"/>
        <v>-17.544514466219297</v>
      </c>
      <c r="T15" s="452">
        <v>8454</v>
      </c>
      <c r="U15" s="135">
        <f t="shared" si="3"/>
        <v>15.302782324058924</v>
      </c>
      <c r="V15" s="451">
        <v>41063</v>
      </c>
      <c r="W15" s="450">
        <f t="shared" si="4"/>
        <v>32.40149609853614</v>
      </c>
      <c r="Z15" s="444"/>
      <c r="AA15" s="444"/>
    </row>
    <row r="16" spans="1:27" s="87" customFormat="1" ht="18.75" customHeight="1">
      <c r="A16" s="107" t="s">
        <v>52</v>
      </c>
      <c r="B16" s="106" t="s">
        <v>93</v>
      </c>
      <c r="C16" s="106"/>
      <c r="D16" s="452">
        <v>21351</v>
      </c>
      <c r="E16" s="454">
        <v>-21.17329985970612</v>
      </c>
      <c r="F16" s="452">
        <v>5787</v>
      </c>
      <c r="G16" s="454">
        <v>-14.41881100266194</v>
      </c>
      <c r="H16" s="452">
        <v>12394</v>
      </c>
      <c r="I16" s="454">
        <v>-9.717365967365964</v>
      </c>
      <c r="J16" s="452">
        <v>570</v>
      </c>
      <c r="K16" s="454">
        <v>-86.69157132850805</v>
      </c>
      <c r="L16" s="451">
        <v>2600</v>
      </c>
      <c r="M16" s="453">
        <v>12.408127972330306</v>
      </c>
      <c r="N16" s="452">
        <v>18988</v>
      </c>
      <c r="O16" s="135">
        <f t="shared" si="0"/>
        <v>-11.06739731160134</v>
      </c>
      <c r="P16" s="452">
        <v>6862</v>
      </c>
      <c r="Q16" s="135">
        <f t="shared" si="1"/>
        <v>18.576118887160888</v>
      </c>
      <c r="R16" s="452">
        <v>10538</v>
      </c>
      <c r="S16" s="135">
        <f t="shared" si="2"/>
        <v>-14.9749878973697</v>
      </c>
      <c r="T16" s="452">
        <v>767</v>
      </c>
      <c r="U16" s="135">
        <f t="shared" si="3"/>
        <v>34.56140350877192</v>
      </c>
      <c r="V16" s="451">
        <v>821</v>
      </c>
      <c r="W16" s="450">
        <f t="shared" si="4"/>
        <v>-68.42307692307693</v>
      </c>
      <c r="Z16" s="444"/>
      <c r="AA16" s="444"/>
    </row>
    <row r="17" spans="1:27" s="87" customFormat="1" ht="18.75" customHeight="1">
      <c r="A17" s="107" t="s">
        <v>50</v>
      </c>
      <c r="B17" s="106" t="s">
        <v>92</v>
      </c>
      <c r="C17" s="106"/>
      <c r="D17" s="452">
        <v>3215916</v>
      </c>
      <c r="E17" s="454">
        <v>17.088313327189923</v>
      </c>
      <c r="F17" s="452">
        <v>284985</v>
      </c>
      <c r="G17" s="454">
        <v>-2.8028362602019854</v>
      </c>
      <c r="H17" s="452">
        <v>2365118</v>
      </c>
      <c r="I17" s="454">
        <v>15.860200700025231</v>
      </c>
      <c r="J17" s="452">
        <v>102409</v>
      </c>
      <c r="K17" s="454">
        <v>19.10100598941675</v>
      </c>
      <c r="L17" s="451">
        <v>463404</v>
      </c>
      <c r="M17" s="453">
        <v>42.13538631414286</v>
      </c>
      <c r="N17" s="452">
        <v>3041555</v>
      </c>
      <c r="O17" s="135">
        <f t="shared" si="0"/>
        <v>-5.421814500129969</v>
      </c>
      <c r="P17" s="452">
        <v>371356</v>
      </c>
      <c r="Q17" s="135">
        <f t="shared" si="1"/>
        <v>30.307209151358848</v>
      </c>
      <c r="R17" s="452">
        <v>2109644</v>
      </c>
      <c r="S17" s="135">
        <f t="shared" si="2"/>
        <v>-10.801744352713058</v>
      </c>
      <c r="T17" s="456">
        <v>116937</v>
      </c>
      <c r="U17" s="135">
        <f t="shared" si="3"/>
        <v>14.186253161343231</v>
      </c>
      <c r="V17" s="451">
        <v>443617</v>
      </c>
      <c r="W17" s="450">
        <f t="shared" si="4"/>
        <v>-4.269924299315491</v>
      </c>
      <c r="Z17" s="444"/>
      <c r="AA17" s="444"/>
    </row>
    <row r="18" spans="1:27" s="87" customFormat="1" ht="18.75" customHeight="1">
      <c r="A18" s="107" t="s">
        <v>48</v>
      </c>
      <c r="B18" s="106" t="s">
        <v>91</v>
      </c>
      <c r="C18" s="106"/>
      <c r="D18" s="452">
        <v>408772</v>
      </c>
      <c r="E18" s="454">
        <v>5.555742052435448</v>
      </c>
      <c r="F18" s="452">
        <v>46342</v>
      </c>
      <c r="G18" s="454">
        <v>-9.69464310072685</v>
      </c>
      <c r="H18" s="452">
        <v>302877</v>
      </c>
      <c r="I18" s="454">
        <v>-0.6348175268690284</v>
      </c>
      <c r="J18" s="452">
        <v>18368</v>
      </c>
      <c r="K18" s="454">
        <v>11.220102936724203</v>
      </c>
      <c r="L18" s="451">
        <v>41184</v>
      </c>
      <c r="M18" s="453">
        <v>181.83124615068772</v>
      </c>
      <c r="N18" s="48">
        <v>547502</v>
      </c>
      <c r="O18" s="135">
        <f t="shared" si="0"/>
        <v>33.93823451704128</v>
      </c>
      <c r="P18" s="452">
        <v>77723</v>
      </c>
      <c r="Q18" s="135">
        <f t="shared" si="1"/>
        <v>67.71611065556081</v>
      </c>
      <c r="R18" s="452">
        <v>364256</v>
      </c>
      <c r="S18" s="135">
        <f t="shared" si="2"/>
        <v>20.2653222265144</v>
      </c>
      <c r="T18" s="452">
        <v>32735</v>
      </c>
      <c r="U18" s="135">
        <f t="shared" si="3"/>
        <v>78.21755226480835</v>
      </c>
      <c r="V18" s="451">
        <v>72787</v>
      </c>
      <c r="W18" s="450">
        <f t="shared" si="4"/>
        <v>76.73611111111111</v>
      </c>
      <c r="Z18" s="444"/>
      <c r="AA18" s="444"/>
    </row>
    <row r="19" spans="1:27" s="87" customFormat="1" ht="18.75" customHeight="1">
      <c r="A19" s="109"/>
      <c r="B19" s="106"/>
      <c r="C19" s="106"/>
      <c r="D19" s="48"/>
      <c r="E19" s="454"/>
      <c r="F19" s="48"/>
      <c r="G19" s="454"/>
      <c r="H19" s="48"/>
      <c r="I19" s="454"/>
      <c r="J19" s="48"/>
      <c r="K19" s="454"/>
      <c r="L19" s="455"/>
      <c r="M19" s="453"/>
      <c r="N19" s="48"/>
      <c r="O19" s="135"/>
      <c r="P19" s="48"/>
      <c r="Q19" s="135"/>
      <c r="R19" s="48"/>
      <c r="S19" s="135"/>
      <c r="T19" s="48"/>
      <c r="U19" s="135"/>
      <c r="V19" s="455"/>
      <c r="W19" s="450"/>
      <c r="Z19" s="444"/>
      <c r="AA19" s="444"/>
    </row>
    <row r="20" spans="1:27" s="87" customFormat="1" ht="30" customHeight="1">
      <c r="A20" s="108" t="s">
        <v>90</v>
      </c>
      <c r="B20" s="106" t="s">
        <v>89</v>
      </c>
      <c r="C20" s="106"/>
      <c r="D20" s="452">
        <v>2416667</v>
      </c>
      <c r="E20" s="454">
        <v>-3.4430087420690114</v>
      </c>
      <c r="F20" s="452">
        <v>618875</v>
      </c>
      <c r="G20" s="454">
        <v>-4.234791301091548</v>
      </c>
      <c r="H20" s="452">
        <v>1683258</v>
      </c>
      <c r="I20" s="454">
        <v>-2.809657957444884</v>
      </c>
      <c r="J20" s="452">
        <v>85933</v>
      </c>
      <c r="K20" s="454">
        <v>11.342463623524537</v>
      </c>
      <c r="L20" s="451">
        <v>28602</v>
      </c>
      <c r="M20" s="453">
        <v>-39.78526315789473</v>
      </c>
      <c r="N20" s="452">
        <v>2324813</v>
      </c>
      <c r="O20" s="135">
        <f>IF(D20&lt;0,"－",IF(N20&lt;0,"－",N20/D20*100-100))</f>
        <v>-3.80085464815798</v>
      </c>
      <c r="P20" s="452">
        <v>626301</v>
      </c>
      <c r="Q20" s="135">
        <f>IF(F20&lt;0,"－",IF(P20&lt;0,"－",P20/F20*100-100))</f>
        <v>1.1999192082407575</v>
      </c>
      <c r="R20" s="452">
        <v>1434682</v>
      </c>
      <c r="S20" s="135">
        <f>IF(H20&lt;0,"－",IF(R20&lt;0,"－",R20/H20*100-100))</f>
        <v>-14.767551973613081</v>
      </c>
      <c r="T20" s="452">
        <v>121355</v>
      </c>
      <c r="U20" s="135">
        <f>IF(J20&lt;0,"－",IF(T20&lt;0,"－",T20/J20*100-100))</f>
        <v>41.22048572725262</v>
      </c>
      <c r="V20" s="451">
        <v>142475</v>
      </c>
      <c r="W20" s="450">
        <f>IF(L20&lt;0,"－",IF(V20&lt;0,"－",V20/L20*100-100))</f>
        <v>398.12950143346615</v>
      </c>
      <c r="Z20" s="444"/>
      <c r="AA20" s="444"/>
    </row>
    <row r="21" spans="1:27" s="87" customFormat="1" ht="5.25" customHeight="1">
      <c r="A21" s="108"/>
      <c r="B21" s="106"/>
      <c r="C21" s="106"/>
      <c r="D21" s="452"/>
      <c r="E21" s="454"/>
      <c r="F21" s="452"/>
      <c r="G21" s="454"/>
      <c r="H21" s="452"/>
      <c r="I21" s="454"/>
      <c r="J21" s="452"/>
      <c r="K21" s="454"/>
      <c r="L21" s="451"/>
      <c r="M21" s="453"/>
      <c r="N21" s="452"/>
      <c r="O21" s="135"/>
      <c r="P21" s="452"/>
      <c r="Q21" s="135"/>
      <c r="R21" s="452"/>
      <c r="S21" s="135"/>
      <c r="T21" s="452"/>
      <c r="U21" s="135"/>
      <c r="V21" s="451"/>
      <c r="W21" s="450"/>
      <c r="Z21" s="444"/>
      <c r="AA21" s="444"/>
    </row>
    <row r="22" spans="1:27" s="87" customFormat="1" ht="18.75" customHeight="1">
      <c r="A22" s="107" t="s">
        <v>62</v>
      </c>
      <c r="B22" s="106" t="s">
        <v>88</v>
      </c>
      <c r="C22" s="106"/>
      <c r="D22" s="452">
        <v>75204</v>
      </c>
      <c r="E22" s="454">
        <v>-19.471452435002362</v>
      </c>
      <c r="F22" s="452">
        <v>23662</v>
      </c>
      <c r="G22" s="454">
        <v>-19.9065768540771</v>
      </c>
      <c r="H22" s="452">
        <v>58732</v>
      </c>
      <c r="I22" s="454">
        <v>-10.668329632220974</v>
      </c>
      <c r="J22" s="452">
        <v>2566</v>
      </c>
      <c r="K22" s="454">
        <v>-32.3490640653836</v>
      </c>
      <c r="L22" s="451">
        <v>-9756</v>
      </c>
      <c r="M22" s="453" t="s">
        <v>8</v>
      </c>
      <c r="N22" s="452">
        <v>108250</v>
      </c>
      <c r="O22" s="135">
        <f aca="true" t="shared" si="5" ref="O22:O37">IF(D22&lt;0,"－",IF(N22&lt;0,"－",N22/D22*100-100))</f>
        <v>43.94181160576565</v>
      </c>
      <c r="P22" s="452">
        <v>41498</v>
      </c>
      <c r="Q22" s="135">
        <f aca="true" t="shared" si="6" ref="Q22:Q37">IF(F22&lt;0,"－",IF(P22&lt;0,"－",P22/F22*100-100))</f>
        <v>75.37824359732906</v>
      </c>
      <c r="R22" s="452">
        <v>62166</v>
      </c>
      <c r="S22" s="135">
        <f aca="true" t="shared" si="7" ref="S22:S37">IF(H22&lt;0,"－",IF(R22&lt;0,"－",R22/H22*100-100))</f>
        <v>5.846897772934682</v>
      </c>
      <c r="T22" s="452">
        <v>3271</v>
      </c>
      <c r="U22" s="135">
        <f aca="true" t="shared" si="8" ref="U22:U37">IF(J22&lt;0,"－",IF(T22&lt;0,"－",T22/J22*100-100))</f>
        <v>27.47466874512861</v>
      </c>
      <c r="V22" s="451">
        <v>1316</v>
      </c>
      <c r="W22" s="450" t="str">
        <f aca="true" t="shared" si="9" ref="W22:W37">IF(L22&lt;0,"－",IF(V22&lt;0,"－",V22/L22*100-100))</f>
        <v>－</v>
      </c>
      <c r="Z22" s="444"/>
      <c r="AA22" s="444"/>
    </row>
    <row r="23" spans="1:27" s="87" customFormat="1" ht="18.75" customHeight="1">
      <c r="A23" s="107" t="s">
        <v>60</v>
      </c>
      <c r="B23" s="106" t="s">
        <v>87</v>
      </c>
      <c r="C23" s="106"/>
      <c r="D23" s="452">
        <v>536652</v>
      </c>
      <c r="E23" s="454">
        <v>8.021739130434781</v>
      </c>
      <c r="F23" s="452">
        <v>199154</v>
      </c>
      <c r="G23" s="454">
        <v>23.716578868899703</v>
      </c>
      <c r="H23" s="452">
        <v>303244</v>
      </c>
      <c r="I23" s="454">
        <v>0.41724064851118214</v>
      </c>
      <c r="J23" s="452">
        <v>19729</v>
      </c>
      <c r="K23" s="454">
        <v>29.124942731854162</v>
      </c>
      <c r="L23" s="451">
        <v>14524</v>
      </c>
      <c r="M23" s="453">
        <v>-21.754121323133276</v>
      </c>
      <c r="N23" s="452">
        <v>473999</v>
      </c>
      <c r="O23" s="135">
        <f t="shared" si="5"/>
        <v>-11.674791112303694</v>
      </c>
      <c r="P23" s="452">
        <v>163286</v>
      </c>
      <c r="Q23" s="135">
        <f t="shared" si="6"/>
        <v>-18.010183074404722</v>
      </c>
      <c r="R23" s="452">
        <v>258771</v>
      </c>
      <c r="S23" s="135">
        <f t="shared" si="7"/>
        <v>-14.665747714711586</v>
      </c>
      <c r="T23" s="452">
        <v>16804</v>
      </c>
      <c r="U23" s="135">
        <f t="shared" si="8"/>
        <v>-14.825890820619392</v>
      </c>
      <c r="V23" s="451">
        <v>35138</v>
      </c>
      <c r="W23" s="450">
        <f t="shared" si="9"/>
        <v>141.9305976315065</v>
      </c>
      <c r="Z23" s="444"/>
      <c r="AA23" s="444"/>
    </row>
    <row r="24" spans="1:27" s="87" customFormat="1" ht="18.75" customHeight="1">
      <c r="A24" s="107" t="s">
        <v>58</v>
      </c>
      <c r="B24" s="106" t="s">
        <v>86</v>
      </c>
      <c r="C24" s="106"/>
      <c r="D24" s="452">
        <v>361772</v>
      </c>
      <c r="E24" s="454">
        <v>-0.5768527857400017</v>
      </c>
      <c r="F24" s="452">
        <v>78294</v>
      </c>
      <c r="G24" s="454">
        <v>-10.718073278368863</v>
      </c>
      <c r="H24" s="452">
        <v>258776</v>
      </c>
      <c r="I24" s="454">
        <v>19.846426735456618</v>
      </c>
      <c r="J24" s="452">
        <v>12024</v>
      </c>
      <c r="K24" s="454">
        <v>7.175327569302084</v>
      </c>
      <c r="L24" s="451">
        <v>12678</v>
      </c>
      <c r="M24" s="453">
        <v>-74.14552573619382</v>
      </c>
      <c r="N24" s="452">
        <v>304298</v>
      </c>
      <c r="O24" s="135">
        <f t="shared" si="5"/>
        <v>-15.886801631967103</v>
      </c>
      <c r="P24" s="452">
        <v>76901</v>
      </c>
      <c r="Q24" s="135">
        <f t="shared" si="6"/>
        <v>-1.7791912534804766</v>
      </c>
      <c r="R24" s="452">
        <v>163998</v>
      </c>
      <c r="S24" s="135">
        <f t="shared" si="7"/>
        <v>-36.62549850063376</v>
      </c>
      <c r="T24" s="452">
        <v>48183</v>
      </c>
      <c r="U24" s="135">
        <f t="shared" si="8"/>
        <v>300.72355289421154</v>
      </c>
      <c r="V24" s="451">
        <v>15216</v>
      </c>
      <c r="W24" s="450">
        <f t="shared" si="9"/>
        <v>20.018930430667297</v>
      </c>
      <c r="Z24" s="444"/>
      <c r="AA24" s="444"/>
    </row>
    <row r="25" spans="1:27" s="87" customFormat="1" ht="18.75" customHeight="1">
      <c r="A25" s="107" t="s">
        <v>56</v>
      </c>
      <c r="B25" s="106" t="s">
        <v>85</v>
      </c>
      <c r="C25" s="106"/>
      <c r="D25" s="452">
        <v>56982</v>
      </c>
      <c r="E25" s="454">
        <v>-19.539678057046032</v>
      </c>
      <c r="F25" s="452">
        <v>30221</v>
      </c>
      <c r="G25" s="454">
        <v>-17.23221866184646</v>
      </c>
      <c r="H25" s="452">
        <v>30678</v>
      </c>
      <c r="I25" s="454">
        <v>-19.731023836311778</v>
      </c>
      <c r="J25" s="452">
        <v>2533</v>
      </c>
      <c r="K25" s="454">
        <v>27.92929292929294</v>
      </c>
      <c r="L25" s="451">
        <v>-6450</v>
      </c>
      <c r="M25" s="453" t="s">
        <v>8</v>
      </c>
      <c r="N25" s="452">
        <v>63533</v>
      </c>
      <c r="O25" s="135">
        <f t="shared" si="5"/>
        <v>11.49661296549786</v>
      </c>
      <c r="P25" s="452">
        <v>31775</v>
      </c>
      <c r="Q25" s="135">
        <f t="shared" si="6"/>
        <v>5.142119718076827</v>
      </c>
      <c r="R25" s="452">
        <v>31544</v>
      </c>
      <c r="S25" s="135">
        <f t="shared" si="7"/>
        <v>2.8228698089836257</v>
      </c>
      <c r="T25" s="452">
        <v>2515</v>
      </c>
      <c r="U25" s="135">
        <f t="shared" si="8"/>
        <v>-0.7106198183971628</v>
      </c>
      <c r="V25" s="451">
        <v>-2301</v>
      </c>
      <c r="W25" s="450" t="str">
        <f t="shared" si="9"/>
        <v>－</v>
      </c>
      <c r="Z25" s="444"/>
      <c r="AA25" s="444"/>
    </row>
    <row r="26" spans="1:27" s="87" customFormat="1" ht="18.75" customHeight="1">
      <c r="A26" s="107" t="s">
        <v>54</v>
      </c>
      <c r="B26" s="106" t="s">
        <v>84</v>
      </c>
      <c r="C26" s="106"/>
      <c r="D26" s="452">
        <v>59431</v>
      </c>
      <c r="E26" s="454">
        <v>2.273274823610393</v>
      </c>
      <c r="F26" s="452">
        <v>14114</v>
      </c>
      <c r="G26" s="454">
        <v>103.75342861267504</v>
      </c>
      <c r="H26" s="452">
        <v>42762</v>
      </c>
      <c r="I26" s="454">
        <v>-3.0669840190411435</v>
      </c>
      <c r="J26" s="452">
        <v>1402</v>
      </c>
      <c r="K26" s="454">
        <v>-3.3103448275862064</v>
      </c>
      <c r="L26" s="451">
        <v>1153</v>
      </c>
      <c r="M26" s="453">
        <v>-79.47668209327162</v>
      </c>
      <c r="N26" s="452">
        <v>65782</v>
      </c>
      <c r="O26" s="135">
        <f t="shared" si="5"/>
        <v>10.686342144671968</v>
      </c>
      <c r="P26" s="452">
        <v>13582</v>
      </c>
      <c r="Q26" s="135">
        <f t="shared" si="6"/>
        <v>-3.7693070709933494</v>
      </c>
      <c r="R26" s="452">
        <v>41218</v>
      </c>
      <c r="S26" s="135">
        <f t="shared" si="7"/>
        <v>-3.6106823815537155</v>
      </c>
      <c r="T26" s="452">
        <v>2047</v>
      </c>
      <c r="U26" s="135">
        <f t="shared" si="8"/>
        <v>46.00570613409417</v>
      </c>
      <c r="V26" s="451">
        <v>8935</v>
      </c>
      <c r="W26" s="450">
        <f t="shared" si="9"/>
        <v>674.9349522983521</v>
      </c>
      <c r="Z26" s="444"/>
      <c r="AA26" s="444"/>
    </row>
    <row r="27" spans="1:27" s="87" customFormat="1" ht="18.75" customHeight="1">
      <c r="A27" s="107" t="s">
        <v>52</v>
      </c>
      <c r="B27" s="106" t="s">
        <v>83</v>
      </c>
      <c r="C27" s="106"/>
      <c r="D27" s="452">
        <v>75301</v>
      </c>
      <c r="E27" s="454">
        <v>15.448064392487538</v>
      </c>
      <c r="F27" s="452">
        <v>17610</v>
      </c>
      <c r="G27" s="454">
        <v>64.48720343732487</v>
      </c>
      <c r="H27" s="452">
        <v>55195</v>
      </c>
      <c r="I27" s="454">
        <v>7.2309754628640235</v>
      </c>
      <c r="J27" s="452">
        <v>2087</v>
      </c>
      <c r="K27" s="454">
        <v>-6.747095621090267</v>
      </c>
      <c r="L27" s="451">
        <v>408</v>
      </c>
      <c r="M27" s="453">
        <v>-49.56736711990112</v>
      </c>
      <c r="N27" s="452">
        <v>60897</v>
      </c>
      <c r="O27" s="135">
        <f t="shared" si="5"/>
        <v>-19.12856402969416</v>
      </c>
      <c r="P27" s="452">
        <v>9513</v>
      </c>
      <c r="Q27" s="135">
        <f t="shared" si="6"/>
        <v>-45.97955706984668</v>
      </c>
      <c r="R27" s="452">
        <v>44670</v>
      </c>
      <c r="S27" s="135">
        <f t="shared" si="7"/>
        <v>-19.068756227919195</v>
      </c>
      <c r="T27" s="452">
        <v>3248</v>
      </c>
      <c r="U27" s="135">
        <f t="shared" si="8"/>
        <v>55.63009103977001</v>
      </c>
      <c r="V27" s="451">
        <v>3466</v>
      </c>
      <c r="W27" s="450">
        <f t="shared" si="9"/>
        <v>749.5098039215685</v>
      </c>
      <c r="Z27" s="444"/>
      <c r="AA27" s="444"/>
    </row>
    <row r="28" spans="1:27" s="87" customFormat="1" ht="18.75" customHeight="1">
      <c r="A28" s="107" t="s">
        <v>50</v>
      </c>
      <c r="B28" s="106" t="s">
        <v>82</v>
      </c>
      <c r="C28" s="106"/>
      <c r="D28" s="452">
        <v>78900</v>
      </c>
      <c r="E28" s="454">
        <v>-13.94636098901698</v>
      </c>
      <c r="F28" s="452">
        <v>34857</v>
      </c>
      <c r="G28" s="454">
        <v>-1.5783826519087398</v>
      </c>
      <c r="H28" s="452">
        <v>46889</v>
      </c>
      <c r="I28" s="454">
        <v>-16.18582868582868</v>
      </c>
      <c r="J28" s="452">
        <v>2127</v>
      </c>
      <c r="K28" s="454">
        <v>-17.685758513931887</v>
      </c>
      <c r="L28" s="451">
        <v>-4974</v>
      </c>
      <c r="M28" s="453" t="s">
        <v>8</v>
      </c>
      <c r="N28" s="452">
        <v>62751</v>
      </c>
      <c r="O28" s="135">
        <f t="shared" si="5"/>
        <v>-20.46768060836503</v>
      </c>
      <c r="P28" s="452">
        <v>24218</v>
      </c>
      <c r="Q28" s="135">
        <f t="shared" si="6"/>
        <v>-30.52184640100984</v>
      </c>
      <c r="R28" s="452">
        <v>34237</v>
      </c>
      <c r="S28" s="135">
        <f t="shared" si="7"/>
        <v>-26.98287444816482</v>
      </c>
      <c r="T28" s="452">
        <v>2209</v>
      </c>
      <c r="U28" s="135">
        <f t="shared" si="8"/>
        <v>3.855195110484246</v>
      </c>
      <c r="V28" s="451">
        <v>2087</v>
      </c>
      <c r="W28" s="450" t="str">
        <f t="shared" si="9"/>
        <v>－</v>
      </c>
      <c r="Z28" s="444"/>
      <c r="AA28" s="444"/>
    </row>
    <row r="29" spans="1:27" s="87" customFormat="1" ht="18.75" customHeight="1">
      <c r="A29" s="107" t="s">
        <v>48</v>
      </c>
      <c r="B29" s="106" t="s">
        <v>81</v>
      </c>
      <c r="C29" s="106"/>
      <c r="D29" s="452">
        <v>75739</v>
      </c>
      <c r="E29" s="454">
        <v>-38.62964193399399</v>
      </c>
      <c r="F29" s="452">
        <v>19667</v>
      </c>
      <c r="G29" s="454">
        <v>-36.13366240176658</v>
      </c>
      <c r="H29" s="452">
        <v>53587</v>
      </c>
      <c r="I29" s="454">
        <v>-39.661074203355476</v>
      </c>
      <c r="J29" s="452">
        <v>1796</v>
      </c>
      <c r="K29" s="454">
        <v>-55.35669898086005</v>
      </c>
      <c r="L29" s="451">
        <v>688</v>
      </c>
      <c r="M29" s="453" t="s">
        <v>8</v>
      </c>
      <c r="N29" s="452">
        <v>75233</v>
      </c>
      <c r="O29" s="135">
        <f t="shared" si="5"/>
        <v>-0.6680838141512311</v>
      </c>
      <c r="P29" s="452">
        <v>23596</v>
      </c>
      <c r="Q29" s="135">
        <f t="shared" si="6"/>
        <v>19.977627497839023</v>
      </c>
      <c r="R29" s="452">
        <v>43549</v>
      </c>
      <c r="S29" s="135">
        <f t="shared" si="7"/>
        <v>-18.732155186892342</v>
      </c>
      <c r="T29" s="452">
        <v>2388</v>
      </c>
      <c r="U29" s="135">
        <f t="shared" si="8"/>
        <v>32.9621380846325</v>
      </c>
      <c r="V29" s="451">
        <v>5700</v>
      </c>
      <c r="W29" s="450">
        <f t="shared" si="9"/>
        <v>728.4883720930231</v>
      </c>
      <c r="Z29" s="444"/>
      <c r="AA29" s="444"/>
    </row>
    <row r="30" spans="1:27" s="87" customFormat="1" ht="18.75" customHeight="1">
      <c r="A30" s="107" t="s">
        <v>80</v>
      </c>
      <c r="B30" s="106" t="s">
        <v>79</v>
      </c>
      <c r="C30" s="106"/>
      <c r="D30" s="452">
        <v>49001</v>
      </c>
      <c r="E30" s="454">
        <v>15.66933408870949</v>
      </c>
      <c r="F30" s="452">
        <v>13016</v>
      </c>
      <c r="G30" s="454">
        <v>-8.182844243792317</v>
      </c>
      <c r="H30" s="452">
        <v>33134</v>
      </c>
      <c r="I30" s="454">
        <v>17.504787573586782</v>
      </c>
      <c r="J30" s="452">
        <v>1759</v>
      </c>
      <c r="K30" s="454">
        <v>42.66017842660179</v>
      </c>
      <c r="L30" s="451">
        <v>1091</v>
      </c>
      <c r="M30" s="453" t="s">
        <v>8</v>
      </c>
      <c r="N30" s="452">
        <v>38944</v>
      </c>
      <c r="O30" s="135">
        <f t="shared" si="5"/>
        <v>-20.524070937327807</v>
      </c>
      <c r="P30" s="452">
        <v>10216</v>
      </c>
      <c r="Q30" s="135">
        <f t="shared" si="6"/>
        <v>-21.511985248924404</v>
      </c>
      <c r="R30" s="452">
        <v>24747</v>
      </c>
      <c r="S30" s="135">
        <f t="shared" si="7"/>
        <v>-25.312367960403208</v>
      </c>
      <c r="T30" s="452">
        <v>1620</v>
      </c>
      <c r="U30" s="135">
        <f t="shared" si="8"/>
        <v>-7.902217168845937</v>
      </c>
      <c r="V30" s="451">
        <v>2361</v>
      </c>
      <c r="W30" s="450">
        <f t="shared" si="9"/>
        <v>116.40696608615949</v>
      </c>
      <c r="Z30" s="444"/>
      <c r="AA30" s="444"/>
    </row>
    <row r="31" spans="1:27" s="87" customFormat="1" ht="18.75" customHeight="1">
      <c r="A31" s="107" t="s">
        <v>78</v>
      </c>
      <c r="B31" s="106" t="s">
        <v>77</v>
      </c>
      <c r="C31" s="106"/>
      <c r="D31" s="452">
        <v>61172</v>
      </c>
      <c r="E31" s="454">
        <v>5.15531260206626</v>
      </c>
      <c r="F31" s="452">
        <v>16999</v>
      </c>
      <c r="G31" s="454">
        <v>0.9262007955827443</v>
      </c>
      <c r="H31" s="452">
        <v>45400</v>
      </c>
      <c r="I31" s="454">
        <v>8.700857156538817</v>
      </c>
      <c r="J31" s="452">
        <v>1725</v>
      </c>
      <c r="K31" s="454">
        <v>-24.175824175824175</v>
      </c>
      <c r="L31" s="451">
        <v>-2952</v>
      </c>
      <c r="M31" s="453" t="s">
        <v>8</v>
      </c>
      <c r="N31" s="452">
        <v>62473</v>
      </c>
      <c r="O31" s="135">
        <f t="shared" si="5"/>
        <v>2.126790034656395</v>
      </c>
      <c r="P31" s="452">
        <v>16602</v>
      </c>
      <c r="Q31" s="135">
        <f t="shared" si="6"/>
        <v>-2.3354314959703544</v>
      </c>
      <c r="R31" s="452">
        <v>39007</v>
      </c>
      <c r="S31" s="135">
        <f t="shared" si="7"/>
        <v>-14.081497797356818</v>
      </c>
      <c r="T31" s="452">
        <v>2380</v>
      </c>
      <c r="U31" s="135">
        <f t="shared" si="8"/>
        <v>37.971014492753625</v>
      </c>
      <c r="V31" s="451">
        <v>4485</v>
      </c>
      <c r="W31" s="450" t="str">
        <f t="shared" si="9"/>
        <v>－</v>
      </c>
      <c r="Z31" s="444"/>
      <c r="AA31" s="444"/>
    </row>
    <row r="32" spans="1:27" s="87" customFormat="1" ht="18.75" customHeight="1">
      <c r="A32" s="107" t="s">
        <v>76</v>
      </c>
      <c r="B32" s="106" t="s">
        <v>75</v>
      </c>
      <c r="C32" s="106"/>
      <c r="D32" s="452">
        <v>214395</v>
      </c>
      <c r="E32" s="454">
        <v>-16.16943241002862</v>
      </c>
      <c r="F32" s="452">
        <v>51588</v>
      </c>
      <c r="G32" s="454">
        <v>-30.794306641804056</v>
      </c>
      <c r="H32" s="452">
        <v>149003</v>
      </c>
      <c r="I32" s="454">
        <v>-12.669675301840343</v>
      </c>
      <c r="J32" s="452">
        <v>6502</v>
      </c>
      <c r="K32" s="454">
        <v>7.116968698517297</v>
      </c>
      <c r="L32" s="451">
        <v>7302</v>
      </c>
      <c r="M32" s="453">
        <v>61.72757475083057</v>
      </c>
      <c r="N32" s="452">
        <v>232725</v>
      </c>
      <c r="O32" s="135">
        <f t="shared" si="5"/>
        <v>8.549639683761285</v>
      </c>
      <c r="P32" s="452">
        <v>59279</v>
      </c>
      <c r="Q32" s="135">
        <f t="shared" si="6"/>
        <v>14.90850585407459</v>
      </c>
      <c r="R32" s="452">
        <v>148888</v>
      </c>
      <c r="S32" s="135">
        <f t="shared" si="7"/>
        <v>-0.07717965410091665</v>
      </c>
      <c r="T32" s="452">
        <v>9963</v>
      </c>
      <c r="U32" s="135">
        <f t="shared" si="8"/>
        <v>53.229775453706566</v>
      </c>
      <c r="V32" s="451">
        <v>14595</v>
      </c>
      <c r="W32" s="450">
        <f t="shared" si="9"/>
        <v>99.87674609695972</v>
      </c>
      <c r="Z32" s="444"/>
      <c r="AA32" s="444"/>
    </row>
    <row r="33" spans="1:27" s="87" customFormat="1" ht="18.75" customHeight="1">
      <c r="A33" s="107" t="s">
        <v>74</v>
      </c>
      <c r="B33" s="106" t="s">
        <v>73</v>
      </c>
      <c r="C33" s="106"/>
      <c r="D33" s="452">
        <v>62710</v>
      </c>
      <c r="E33" s="454">
        <v>97.760958688111</v>
      </c>
      <c r="F33" s="452">
        <v>6070</v>
      </c>
      <c r="G33" s="454">
        <v>-16.24120325651994</v>
      </c>
      <c r="H33" s="452">
        <v>42025</v>
      </c>
      <c r="I33" s="454">
        <v>70.4453277092797</v>
      </c>
      <c r="J33" s="452">
        <v>10176</v>
      </c>
      <c r="K33" s="454">
        <v>1172</v>
      </c>
      <c r="L33" s="451">
        <v>4439</v>
      </c>
      <c r="M33" s="453" t="s">
        <v>8</v>
      </c>
      <c r="N33" s="452">
        <v>36513</v>
      </c>
      <c r="O33" s="135">
        <f t="shared" si="5"/>
        <v>-41.7748365491947</v>
      </c>
      <c r="P33" s="452">
        <v>6316</v>
      </c>
      <c r="Q33" s="135">
        <f t="shared" si="6"/>
        <v>4.052718286655676</v>
      </c>
      <c r="R33" s="452">
        <v>25849</v>
      </c>
      <c r="S33" s="135">
        <f t="shared" si="7"/>
        <v>-38.4913741820345</v>
      </c>
      <c r="T33" s="452">
        <v>1155</v>
      </c>
      <c r="U33" s="135">
        <f t="shared" si="8"/>
        <v>-88.6497641509434</v>
      </c>
      <c r="V33" s="451">
        <v>3194</v>
      </c>
      <c r="W33" s="450">
        <f t="shared" si="9"/>
        <v>-28.04685740031539</v>
      </c>
      <c r="Z33" s="444"/>
      <c r="AA33" s="444"/>
    </row>
    <row r="34" spans="1:27" s="87" customFormat="1" ht="18.75" customHeight="1">
      <c r="A34" s="107" t="s">
        <v>72</v>
      </c>
      <c r="B34" s="106" t="s">
        <v>71</v>
      </c>
      <c r="C34" s="106"/>
      <c r="D34" s="452">
        <v>187856</v>
      </c>
      <c r="E34" s="454">
        <v>-21.306640862269035</v>
      </c>
      <c r="F34" s="452">
        <v>28523</v>
      </c>
      <c r="G34" s="454">
        <v>-7.895246706277447</v>
      </c>
      <c r="H34" s="452">
        <v>160953</v>
      </c>
      <c r="I34" s="454">
        <v>-27.493749577674166</v>
      </c>
      <c r="J34" s="452">
        <v>5664</v>
      </c>
      <c r="K34" s="454">
        <v>-34.48235974551764</v>
      </c>
      <c r="L34" s="451">
        <v>-7283</v>
      </c>
      <c r="M34" s="453" t="s">
        <v>8</v>
      </c>
      <c r="N34" s="452">
        <v>193874</v>
      </c>
      <c r="O34" s="135">
        <f t="shared" si="5"/>
        <v>3.2035175879397144</v>
      </c>
      <c r="P34" s="452">
        <v>33670</v>
      </c>
      <c r="Q34" s="135">
        <f t="shared" si="6"/>
        <v>18.045086421484413</v>
      </c>
      <c r="R34" s="452">
        <v>138812</v>
      </c>
      <c r="S34" s="135">
        <f t="shared" si="7"/>
        <v>-13.756189695128398</v>
      </c>
      <c r="T34" s="452">
        <v>5401</v>
      </c>
      <c r="U34" s="135">
        <f t="shared" si="8"/>
        <v>-4.6433615819208995</v>
      </c>
      <c r="V34" s="451">
        <v>15991</v>
      </c>
      <c r="W34" s="450" t="str">
        <f t="shared" si="9"/>
        <v>－</v>
      </c>
      <c r="Z34" s="444"/>
      <c r="AA34" s="444"/>
    </row>
    <row r="35" spans="1:27" s="87" customFormat="1" ht="18.75" customHeight="1">
      <c r="A35" s="107" t="s">
        <v>70</v>
      </c>
      <c r="B35" s="106" t="s">
        <v>69</v>
      </c>
      <c r="C35" s="106"/>
      <c r="D35" s="452">
        <v>100412</v>
      </c>
      <c r="E35" s="454">
        <v>13.928474176273028</v>
      </c>
      <c r="F35" s="452">
        <v>23027</v>
      </c>
      <c r="G35" s="454">
        <v>-24.215896001316437</v>
      </c>
      <c r="H35" s="452">
        <v>68497</v>
      </c>
      <c r="I35" s="454">
        <v>33.06847984458474</v>
      </c>
      <c r="J35" s="452">
        <v>2588</v>
      </c>
      <c r="K35" s="454">
        <v>20.991117344553516</v>
      </c>
      <c r="L35" s="451">
        <v>6299</v>
      </c>
      <c r="M35" s="453">
        <v>52.22329627839537</v>
      </c>
      <c r="N35" s="452">
        <v>101908</v>
      </c>
      <c r="O35" s="135">
        <f t="shared" si="5"/>
        <v>1.4898617695096306</v>
      </c>
      <c r="P35" s="452">
        <v>30318</v>
      </c>
      <c r="Q35" s="135">
        <f t="shared" si="6"/>
        <v>31.662830590176725</v>
      </c>
      <c r="R35" s="452">
        <v>62220</v>
      </c>
      <c r="S35" s="135">
        <f t="shared" si="7"/>
        <v>-9.163904988539642</v>
      </c>
      <c r="T35" s="452">
        <v>2423</v>
      </c>
      <c r="U35" s="135">
        <f t="shared" si="8"/>
        <v>-6.375579598145293</v>
      </c>
      <c r="V35" s="451">
        <v>6947</v>
      </c>
      <c r="W35" s="450">
        <f t="shared" si="9"/>
        <v>10.287347197967932</v>
      </c>
      <c r="Z35" s="444"/>
      <c r="AA35" s="444"/>
    </row>
    <row r="36" spans="1:27" s="87" customFormat="1" ht="18.75" customHeight="1">
      <c r="A36" s="107" t="s">
        <v>68</v>
      </c>
      <c r="B36" s="106" t="s">
        <v>67</v>
      </c>
      <c r="C36" s="106"/>
      <c r="D36" s="452">
        <v>352574</v>
      </c>
      <c r="E36" s="454">
        <v>-3.850622044538497</v>
      </c>
      <c r="F36" s="452">
        <v>37880</v>
      </c>
      <c r="G36" s="454">
        <v>-25.402233206640545</v>
      </c>
      <c r="H36" s="452">
        <v>295802</v>
      </c>
      <c r="I36" s="454">
        <v>0.8575218131045688</v>
      </c>
      <c r="J36" s="452">
        <v>10171</v>
      </c>
      <c r="K36" s="454">
        <v>-5.473977695167292</v>
      </c>
      <c r="L36" s="451">
        <v>8721</v>
      </c>
      <c r="M36" s="453">
        <v>-26.51668351870576</v>
      </c>
      <c r="N36" s="452">
        <v>371839</v>
      </c>
      <c r="O36" s="135">
        <f t="shared" si="5"/>
        <v>5.464101153233088</v>
      </c>
      <c r="P36" s="452">
        <v>55348</v>
      </c>
      <c r="Q36" s="135">
        <f t="shared" si="6"/>
        <v>46.11404435058077</v>
      </c>
      <c r="R36" s="452">
        <v>277742</v>
      </c>
      <c r="S36" s="135">
        <f t="shared" si="7"/>
        <v>-6.105435392593691</v>
      </c>
      <c r="T36" s="452">
        <v>14419</v>
      </c>
      <c r="U36" s="135">
        <f t="shared" si="8"/>
        <v>41.76580473896371</v>
      </c>
      <c r="V36" s="451">
        <v>24329</v>
      </c>
      <c r="W36" s="450">
        <f t="shared" si="9"/>
        <v>178.97030157092075</v>
      </c>
      <c r="Z36" s="444"/>
      <c r="AA36" s="444"/>
    </row>
    <row r="37" spans="1:27" s="87" customFormat="1" ht="18.75" customHeight="1">
      <c r="A37" s="107" t="s">
        <v>66</v>
      </c>
      <c r="B37" s="106" t="s">
        <v>120</v>
      </c>
      <c r="C37" s="106"/>
      <c r="D37" s="452">
        <v>68567</v>
      </c>
      <c r="E37" s="454">
        <v>18.255665551378</v>
      </c>
      <c r="F37" s="452">
        <v>24191</v>
      </c>
      <c r="G37" s="454">
        <v>6.408902964722458</v>
      </c>
      <c r="H37" s="452">
        <v>38579</v>
      </c>
      <c r="I37" s="454">
        <v>2.2800180280495113</v>
      </c>
      <c r="J37" s="452">
        <v>3082</v>
      </c>
      <c r="K37" s="454">
        <v>14.529914529914521</v>
      </c>
      <c r="L37" s="451">
        <v>2714</v>
      </c>
      <c r="M37" s="453" t="s">
        <v>8</v>
      </c>
      <c r="N37" s="452">
        <v>71794</v>
      </c>
      <c r="O37" s="135">
        <f t="shared" si="5"/>
        <v>4.706345618154501</v>
      </c>
      <c r="P37" s="452">
        <v>30181</v>
      </c>
      <c r="Q37" s="135">
        <f t="shared" si="6"/>
        <v>24.76127485428465</v>
      </c>
      <c r="R37" s="452">
        <v>37267</v>
      </c>
      <c r="S37" s="135">
        <f t="shared" si="7"/>
        <v>-3.400813914305715</v>
      </c>
      <c r="T37" s="452">
        <v>3331</v>
      </c>
      <c r="U37" s="135">
        <f t="shared" si="8"/>
        <v>8.079169370538608</v>
      </c>
      <c r="V37" s="451">
        <v>1015</v>
      </c>
      <c r="W37" s="450">
        <f t="shared" si="9"/>
        <v>-62.60132645541636</v>
      </c>
      <c r="Z37" s="444"/>
      <c r="AA37" s="444"/>
    </row>
    <row r="38" spans="1:27" s="87" customFormat="1" ht="18.75" customHeight="1">
      <c r="A38" s="109"/>
      <c r="B38" s="106"/>
      <c r="C38" s="106"/>
      <c r="D38" s="48"/>
      <c r="E38" s="454"/>
      <c r="F38" s="48"/>
      <c r="G38" s="454"/>
      <c r="H38" s="48"/>
      <c r="I38" s="454"/>
      <c r="J38" s="48"/>
      <c r="K38" s="454"/>
      <c r="L38" s="455"/>
      <c r="M38" s="453"/>
      <c r="N38" s="48"/>
      <c r="O38" s="135"/>
      <c r="P38" s="48"/>
      <c r="Q38" s="135"/>
      <c r="R38" s="48"/>
      <c r="S38" s="135"/>
      <c r="T38" s="48"/>
      <c r="U38" s="135"/>
      <c r="V38" s="455"/>
      <c r="W38" s="450"/>
      <c r="Z38" s="444"/>
      <c r="AA38" s="444"/>
    </row>
    <row r="39" spans="1:27" s="87" customFormat="1" ht="30" customHeight="1">
      <c r="A39" s="108" t="s">
        <v>64</v>
      </c>
      <c r="B39" s="106" t="s">
        <v>63</v>
      </c>
      <c r="C39" s="106"/>
      <c r="D39" s="452">
        <v>4682323</v>
      </c>
      <c r="E39" s="454">
        <v>-2.3729940879479017</v>
      </c>
      <c r="F39" s="452">
        <v>781126</v>
      </c>
      <c r="G39" s="454">
        <v>-7.788980612838756</v>
      </c>
      <c r="H39" s="452">
        <v>3208936</v>
      </c>
      <c r="I39" s="454">
        <v>-2.3302714931713524</v>
      </c>
      <c r="J39" s="452">
        <v>112992</v>
      </c>
      <c r="K39" s="454">
        <v>-17.211060799226274</v>
      </c>
      <c r="L39" s="451">
        <v>579269</v>
      </c>
      <c r="M39" s="453">
        <v>9.908205704224287</v>
      </c>
      <c r="N39" s="452">
        <v>4373537</v>
      </c>
      <c r="O39" s="135">
        <f>IF(D39&lt;0,"－",IF(N39&lt;0,"－",N39/D39*100-100))</f>
        <v>-6.594718049139274</v>
      </c>
      <c r="P39" s="452">
        <v>960357</v>
      </c>
      <c r="Q39" s="135">
        <f>IF(F39&lt;0,"－",IF(P39&lt;0,"－",P39/F39*100-100))</f>
        <v>22.945209863709565</v>
      </c>
      <c r="R39" s="452">
        <v>2780373</v>
      </c>
      <c r="S39" s="135">
        <f>IF(H39&lt;0,"－",IF(R39&lt;0,"－",R39/H39*100-100))</f>
        <v>-13.355299077326563</v>
      </c>
      <c r="T39" s="452">
        <v>177014</v>
      </c>
      <c r="U39" s="135">
        <f>IF(J39&lt;0,"－",IF(T39&lt;0,"－",T39/J39*100-100))</f>
        <v>56.66064854148968</v>
      </c>
      <c r="V39" s="451">
        <v>455793</v>
      </c>
      <c r="W39" s="450">
        <f>IF(L39&lt;0,"－",IF(V39&lt;0,"－",V39/L39*100-100))</f>
        <v>-21.31583081435396</v>
      </c>
      <c r="Z39" s="444"/>
      <c r="AA39" s="444"/>
    </row>
    <row r="40" spans="1:27" s="87" customFormat="1" ht="5.25" customHeight="1">
      <c r="A40" s="108"/>
      <c r="B40" s="106"/>
      <c r="C40" s="106"/>
      <c r="D40" s="452"/>
      <c r="E40" s="454"/>
      <c r="F40" s="452"/>
      <c r="G40" s="454"/>
      <c r="H40" s="452"/>
      <c r="I40" s="454"/>
      <c r="J40" s="452"/>
      <c r="K40" s="454"/>
      <c r="L40" s="451"/>
      <c r="M40" s="453"/>
      <c r="N40" s="452"/>
      <c r="O40" s="135"/>
      <c r="P40" s="452"/>
      <c r="Q40" s="135"/>
      <c r="R40" s="452"/>
      <c r="S40" s="135"/>
      <c r="T40" s="452"/>
      <c r="U40" s="135"/>
      <c r="V40" s="451"/>
      <c r="W40" s="450"/>
      <c r="Z40" s="444"/>
      <c r="AA40" s="444"/>
    </row>
    <row r="41" spans="1:27" s="87" customFormat="1" ht="18.75" customHeight="1">
      <c r="A41" s="107" t="s">
        <v>62</v>
      </c>
      <c r="B41" s="106" t="s">
        <v>61</v>
      </c>
      <c r="C41" s="106"/>
      <c r="D41" s="452">
        <v>1802078</v>
      </c>
      <c r="E41" s="454">
        <v>6.726878077814874</v>
      </c>
      <c r="F41" s="452">
        <v>326686</v>
      </c>
      <c r="G41" s="454">
        <v>-0.9586233659140078</v>
      </c>
      <c r="H41" s="452">
        <v>1225745</v>
      </c>
      <c r="I41" s="454">
        <v>4.598959595580325</v>
      </c>
      <c r="J41" s="452">
        <v>39990</v>
      </c>
      <c r="K41" s="454">
        <v>-19.488624924501707</v>
      </c>
      <c r="L41" s="451">
        <v>209658</v>
      </c>
      <c r="M41" s="453">
        <v>52.89664828913976</v>
      </c>
      <c r="N41" s="452">
        <v>1665631</v>
      </c>
      <c r="O41" s="135">
        <f aca="true" t="shared" si="10" ref="O41:O48">IF(D41&lt;0,"－",IF(N41&lt;0,"－",N41/D41*100-100))</f>
        <v>-7.57164784210228</v>
      </c>
      <c r="P41" s="452">
        <v>377098</v>
      </c>
      <c r="Q41" s="135">
        <f aca="true" t="shared" si="11" ref="Q41:Q48">IF(F41&lt;0,"－",IF(P41&lt;0,"－",P41/F41*100-100))</f>
        <v>15.431331615067691</v>
      </c>
      <c r="R41" s="452">
        <v>1083418</v>
      </c>
      <c r="S41" s="135">
        <f aca="true" t="shared" si="12" ref="S41:S48">IF(H41&lt;0,"－",IF(R41&lt;0,"－",R41/H41*100-100))</f>
        <v>-11.61146894337729</v>
      </c>
      <c r="T41" s="452">
        <v>42480</v>
      </c>
      <c r="U41" s="135">
        <f aca="true" t="shared" si="13" ref="U41:U48">IF(J41&lt;0,"－",IF(T41&lt;0,"－",T41/J41*100-100))</f>
        <v>6.2265566391597815</v>
      </c>
      <c r="V41" s="451">
        <v>162635</v>
      </c>
      <c r="W41" s="450">
        <f aca="true" t="shared" si="14" ref="W41:W48">IF(L41&lt;0,"－",IF(V41&lt;0,"－",V41/L41*100-100))</f>
        <v>-22.428431063923142</v>
      </c>
      <c r="Z41" s="444"/>
      <c r="AA41" s="444"/>
    </row>
    <row r="42" spans="1:27" s="87" customFormat="1" ht="18.75" customHeight="1">
      <c r="A42" s="107" t="s">
        <v>60</v>
      </c>
      <c r="B42" s="106" t="s">
        <v>59</v>
      </c>
      <c r="C42" s="106"/>
      <c r="D42" s="452">
        <v>603224</v>
      </c>
      <c r="E42" s="454">
        <v>9.77469058854146</v>
      </c>
      <c r="F42" s="452">
        <v>97940</v>
      </c>
      <c r="G42" s="454">
        <v>-14.876234181615914</v>
      </c>
      <c r="H42" s="452">
        <v>412217</v>
      </c>
      <c r="I42" s="454">
        <v>17.175010517458972</v>
      </c>
      <c r="J42" s="452">
        <v>11611</v>
      </c>
      <c r="K42" s="454">
        <v>-3.104397897020789</v>
      </c>
      <c r="L42" s="451">
        <v>81457</v>
      </c>
      <c r="M42" s="453">
        <v>15.255748142907663</v>
      </c>
      <c r="N42" s="452">
        <v>506942</v>
      </c>
      <c r="O42" s="135">
        <f t="shared" si="10"/>
        <v>-15.961234964126092</v>
      </c>
      <c r="P42" s="452">
        <v>121168</v>
      </c>
      <c r="Q42" s="135">
        <f t="shared" si="11"/>
        <v>23.71656115989383</v>
      </c>
      <c r="R42" s="452">
        <v>319636</v>
      </c>
      <c r="S42" s="135">
        <f t="shared" si="12"/>
        <v>-22.459287220080682</v>
      </c>
      <c r="T42" s="452">
        <v>14760</v>
      </c>
      <c r="U42" s="135">
        <f t="shared" si="13"/>
        <v>27.120833692188455</v>
      </c>
      <c r="V42" s="451">
        <v>51378</v>
      </c>
      <c r="W42" s="450">
        <f t="shared" si="14"/>
        <v>-36.9262310175921</v>
      </c>
      <c r="Z42" s="444"/>
      <c r="AA42" s="444"/>
    </row>
    <row r="43" spans="1:27" s="87" customFormat="1" ht="18.75" customHeight="1">
      <c r="A43" s="107" t="s">
        <v>58</v>
      </c>
      <c r="B43" s="106" t="s">
        <v>57</v>
      </c>
      <c r="C43" s="106"/>
      <c r="D43" s="452">
        <v>974790</v>
      </c>
      <c r="E43" s="454">
        <v>-12.94971160054331</v>
      </c>
      <c r="F43" s="452">
        <v>150847</v>
      </c>
      <c r="G43" s="454">
        <v>-13.528464232689586</v>
      </c>
      <c r="H43" s="452">
        <v>726444</v>
      </c>
      <c r="I43" s="454">
        <v>-12.255150047408819</v>
      </c>
      <c r="J43" s="452">
        <v>30535</v>
      </c>
      <c r="K43" s="454">
        <v>-12.464524266834857</v>
      </c>
      <c r="L43" s="451">
        <v>66963</v>
      </c>
      <c r="M43" s="453">
        <v>-18.898591446946114</v>
      </c>
      <c r="N43" s="452">
        <v>1039562</v>
      </c>
      <c r="O43" s="135">
        <f t="shared" si="10"/>
        <v>6.64471322028335</v>
      </c>
      <c r="P43" s="452">
        <v>204452</v>
      </c>
      <c r="Q43" s="135">
        <f t="shared" si="11"/>
        <v>35.53600668226747</v>
      </c>
      <c r="R43" s="452">
        <v>654671</v>
      </c>
      <c r="S43" s="135">
        <f t="shared" si="12"/>
        <v>-9.880045812203008</v>
      </c>
      <c r="T43" s="452">
        <v>90803</v>
      </c>
      <c r="U43" s="135">
        <f t="shared" si="13"/>
        <v>197.3735058130015</v>
      </c>
      <c r="V43" s="451">
        <v>89635</v>
      </c>
      <c r="W43" s="450">
        <f t="shared" si="14"/>
        <v>33.857503397398574</v>
      </c>
      <c r="Z43" s="444"/>
      <c r="AA43" s="444"/>
    </row>
    <row r="44" spans="1:27" s="87" customFormat="1" ht="18.75" customHeight="1">
      <c r="A44" s="107" t="s">
        <v>56</v>
      </c>
      <c r="B44" s="106" t="s">
        <v>55</v>
      </c>
      <c r="C44" s="106"/>
      <c r="D44" s="452">
        <v>20020</v>
      </c>
      <c r="E44" s="454">
        <v>3.601738770440903</v>
      </c>
      <c r="F44" s="452">
        <v>4388</v>
      </c>
      <c r="G44" s="454">
        <v>-4.15028396679773</v>
      </c>
      <c r="H44" s="452">
        <v>13976</v>
      </c>
      <c r="I44" s="454">
        <v>-5.362946912242677</v>
      </c>
      <c r="J44" s="452">
        <v>601</v>
      </c>
      <c r="K44" s="454">
        <v>10.681399631675873</v>
      </c>
      <c r="L44" s="451">
        <v>1054</v>
      </c>
      <c r="M44" s="453" t="s">
        <v>8</v>
      </c>
      <c r="N44" s="452">
        <v>19648</v>
      </c>
      <c r="O44" s="135">
        <f t="shared" si="10"/>
        <v>-1.8581418581418632</v>
      </c>
      <c r="P44" s="452">
        <v>4559</v>
      </c>
      <c r="Q44" s="135">
        <f t="shared" si="11"/>
        <v>3.8969917958067413</v>
      </c>
      <c r="R44" s="452">
        <v>12558</v>
      </c>
      <c r="S44" s="135">
        <f t="shared" si="12"/>
        <v>-10.145964510589579</v>
      </c>
      <c r="T44" s="452">
        <v>439</v>
      </c>
      <c r="U44" s="135">
        <f t="shared" si="13"/>
        <v>-26.955074875207984</v>
      </c>
      <c r="V44" s="451">
        <v>2092</v>
      </c>
      <c r="W44" s="450">
        <f t="shared" si="14"/>
        <v>98.48197343453512</v>
      </c>
      <c r="Z44" s="444"/>
      <c r="AA44" s="444"/>
    </row>
    <row r="45" spans="1:27" s="87" customFormat="1" ht="18.75" customHeight="1">
      <c r="A45" s="107" t="s">
        <v>54</v>
      </c>
      <c r="B45" s="106" t="s">
        <v>53</v>
      </c>
      <c r="C45" s="106"/>
      <c r="D45" s="452">
        <v>46066</v>
      </c>
      <c r="E45" s="454">
        <v>-0.6898633208295593</v>
      </c>
      <c r="F45" s="452">
        <v>7714</v>
      </c>
      <c r="G45" s="454">
        <v>21.365638766519822</v>
      </c>
      <c r="H45" s="452">
        <v>34724</v>
      </c>
      <c r="I45" s="454">
        <v>-7.62928282613322</v>
      </c>
      <c r="J45" s="452">
        <v>1552</v>
      </c>
      <c r="K45" s="454">
        <v>-27.91453785415699</v>
      </c>
      <c r="L45" s="451">
        <v>2076</v>
      </c>
      <c r="M45" s="453">
        <v>628.421052631579</v>
      </c>
      <c r="N45" s="452">
        <v>55990</v>
      </c>
      <c r="O45" s="135">
        <f t="shared" si="10"/>
        <v>21.543003516693446</v>
      </c>
      <c r="P45" s="452">
        <v>11472</v>
      </c>
      <c r="Q45" s="135">
        <f t="shared" si="11"/>
        <v>48.71661913404199</v>
      </c>
      <c r="R45" s="452">
        <v>38341</v>
      </c>
      <c r="S45" s="135">
        <f t="shared" si="12"/>
        <v>10.41642667895404</v>
      </c>
      <c r="T45" s="452">
        <v>1368</v>
      </c>
      <c r="U45" s="135">
        <f t="shared" si="13"/>
        <v>-11.855670103092791</v>
      </c>
      <c r="V45" s="451">
        <v>4810</v>
      </c>
      <c r="W45" s="450">
        <f t="shared" si="14"/>
        <v>131.6955684007707</v>
      </c>
      <c r="Z45" s="444"/>
      <c r="AA45" s="444"/>
    </row>
    <row r="46" spans="1:27" s="87" customFormat="1" ht="18.75" customHeight="1">
      <c r="A46" s="107" t="s">
        <v>52</v>
      </c>
      <c r="B46" s="106" t="s">
        <v>51</v>
      </c>
      <c r="C46" s="106"/>
      <c r="D46" s="452">
        <v>1128520</v>
      </c>
      <c r="E46" s="454">
        <v>-8.222873366074865</v>
      </c>
      <c r="F46" s="452">
        <v>177090</v>
      </c>
      <c r="G46" s="454">
        <v>-3.122572457029065</v>
      </c>
      <c r="H46" s="452">
        <v>728331</v>
      </c>
      <c r="I46" s="454">
        <v>-8.411152665055369</v>
      </c>
      <c r="J46" s="452">
        <v>23707</v>
      </c>
      <c r="K46" s="454">
        <v>-16.893360443104527</v>
      </c>
      <c r="L46" s="451">
        <v>199392</v>
      </c>
      <c r="M46" s="453">
        <v>-10.62221803854068</v>
      </c>
      <c r="N46" s="452">
        <v>963176</v>
      </c>
      <c r="O46" s="135">
        <f t="shared" si="10"/>
        <v>-14.651401836033031</v>
      </c>
      <c r="P46" s="452">
        <v>214799</v>
      </c>
      <c r="Q46" s="135">
        <f t="shared" si="11"/>
        <v>21.29369247275396</v>
      </c>
      <c r="R46" s="452">
        <v>591206</v>
      </c>
      <c r="S46" s="135">
        <f t="shared" si="12"/>
        <v>-18.827291437546947</v>
      </c>
      <c r="T46" s="452">
        <v>23309</v>
      </c>
      <c r="U46" s="135">
        <f t="shared" si="13"/>
        <v>-1.6788290378369197</v>
      </c>
      <c r="V46" s="451">
        <v>133861</v>
      </c>
      <c r="W46" s="450">
        <f t="shared" si="14"/>
        <v>-32.8654108489809</v>
      </c>
      <c r="Z46" s="444"/>
      <c r="AA46" s="444"/>
    </row>
    <row r="47" spans="1:27" s="87" customFormat="1" ht="18.75" customHeight="1">
      <c r="A47" s="107" t="s">
        <v>50</v>
      </c>
      <c r="B47" s="106" t="s">
        <v>49</v>
      </c>
      <c r="C47" s="106"/>
      <c r="D47" s="452">
        <v>44067</v>
      </c>
      <c r="E47" s="454">
        <v>-44.02768957195479</v>
      </c>
      <c r="F47" s="452">
        <v>4179</v>
      </c>
      <c r="G47" s="454">
        <v>-76.76655362206037</v>
      </c>
      <c r="H47" s="452">
        <v>33241</v>
      </c>
      <c r="I47" s="454">
        <v>-33.248323225832365</v>
      </c>
      <c r="J47" s="452">
        <v>3294</v>
      </c>
      <c r="K47" s="454">
        <v>-5.507745266781413</v>
      </c>
      <c r="L47" s="451">
        <v>3353</v>
      </c>
      <c r="M47" s="453">
        <v>-55.047593511194535</v>
      </c>
      <c r="N47" s="452">
        <v>66744</v>
      </c>
      <c r="O47" s="135">
        <f t="shared" si="10"/>
        <v>51.46027639730411</v>
      </c>
      <c r="P47" s="452">
        <v>12672</v>
      </c>
      <c r="Q47" s="135">
        <f t="shared" si="11"/>
        <v>203.23043790380473</v>
      </c>
      <c r="R47" s="452">
        <v>52421</v>
      </c>
      <c r="S47" s="135">
        <f t="shared" si="12"/>
        <v>57.69982852501428</v>
      </c>
      <c r="T47" s="452">
        <v>2406</v>
      </c>
      <c r="U47" s="135">
        <f t="shared" si="13"/>
        <v>-26.95810564663023</v>
      </c>
      <c r="V47" s="451">
        <v>-755</v>
      </c>
      <c r="W47" s="450" t="str">
        <f t="shared" si="14"/>
        <v>－</v>
      </c>
      <c r="Z47" s="444"/>
      <c r="AA47" s="444"/>
    </row>
    <row r="48" spans="1:27" s="87" customFormat="1" ht="18.75" customHeight="1" thickBot="1">
      <c r="A48" s="101" t="s">
        <v>48</v>
      </c>
      <c r="B48" s="100" t="s">
        <v>47</v>
      </c>
      <c r="C48" s="100"/>
      <c r="D48" s="447">
        <v>63558</v>
      </c>
      <c r="E48" s="449">
        <v>-1.08781922592091</v>
      </c>
      <c r="F48" s="447">
        <v>12282</v>
      </c>
      <c r="G48" s="449">
        <v>-23.40982788725367</v>
      </c>
      <c r="H48" s="447">
        <v>34257</v>
      </c>
      <c r="I48" s="449">
        <v>-6.319733099978123</v>
      </c>
      <c r="J48" s="447">
        <v>1703</v>
      </c>
      <c r="K48" s="449">
        <v>-67.48759068346698</v>
      </c>
      <c r="L48" s="446">
        <v>15315</v>
      </c>
      <c r="M48" s="448">
        <v>138.7001246882793</v>
      </c>
      <c r="N48" s="447">
        <v>55844</v>
      </c>
      <c r="O48" s="132">
        <f t="shared" si="10"/>
        <v>-12.136945781805593</v>
      </c>
      <c r="P48" s="447">
        <v>14135</v>
      </c>
      <c r="Q48" s="132">
        <f t="shared" si="11"/>
        <v>15.08711936166749</v>
      </c>
      <c r="R48" s="447">
        <v>28122</v>
      </c>
      <c r="S48" s="132">
        <f t="shared" si="12"/>
        <v>-17.908748576933192</v>
      </c>
      <c r="T48" s="447">
        <v>1451</v>
      </c>
      <c r="U48" s="132">
        <f t="shared" si="13"/>
        <v>-14.797416324133877</v>
      </c>
      <c r="V48" s="446">
        <v>12136</v>
      </c>
      <c r="W48" s="445">
        <f t="shared" si="14"/>
        <v>-20.757427358798566</v>
      </c>
      <c r="Z48" s="444"/>
      <c r="AA48" s="444"/>
    </row>
    <row r="49" spans="1:14" ht="18.75" customHeight="1">
      <c r="A49" s="156" t="s">
        <v>25</v>
      </c>
      <c r="K49" s="442"/>
      <c r="L49" s="443"/>
      <c r="M49" s="442"/>
      <c r="N49" s="442"/>
    </row>
    <row r="50" spans="11:14" ht="14.25">
      <c r="K50" s="442"/>
      <c r="L50" s="443"/>
      <c r="M50" s="442"/>
      <c r="N50" s="442"/>
    </row>
    <row r="51" spans="4:22" ht="14.25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4:22" ht="14.25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4:22" ht="14.25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4:22" ht="14.25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237" customFormat="1" ht="27.75" customHeight="1">
      <c r="A1" s="489"/>
      <c r="B1" s="490"/>
      <c r="C1" s="591" t="s">
        <v>254</v>
      </c>
      <c r="D1" s="591"/>
      <c r="E1" s="592" t="s">
        <v>236</v>
      </c>
      <c r="F1" s="592"/>
      <c r="G1" s="240" t="s">
        <v>253</v>
      </c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" customHeight="1" thickBot="1">
      <c r="A2" s="3"/>
      <c r="B2" s="489"/>
      <c r="N2" s="88"/>
      <c r="O2" s="5"/>
      <c r="P2" s="128" t="s">
        <v>108</v>
      </c>
    </row>
    <row r="3" spans="1:16" s="5" customFormat="1" ht="29.25" customHeight="1">
      <c r="A3" s="430"/>
      <c r="B3" s="429" t="s">
        <v>252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6"/>
    </row>
    <row r="4" spans="1:17" s="5" customFormat="1" ht="18.75" customHeight="1">
      <c r="A4" s="199"/>
      <c r="B4" s="589" t="s">
        <v>4</v>
      </c>
      <c r="C4" s="111"/>
      <c r="D4" s="111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6"/>
      <c r="Q4" s="199"/>
    </row>
    <row r="5" spans="1:16" s="5" customFormat="1" ht="18.75" customHeight="1">
      <c r="A5" s="199"/>
      <c r="B5" s="590"/>
      <c r="C5" s="168"/>
      <c r="D5" s="168"/>
      <c r="E5" s="488" t="s">
        <v>250</v>
      </c>
      <c r="F5" s="168"/>
      <c r="G5" s="168"/>
      <c r="H5" s="488" t="s">
        <v>249</v>
      </c>
      <c r="I5" s="168"/>
      <c r="J5" s="168"/>
      <c r="K5" s="488" t="s">
        <v>248</v>
      </c>
      <c r="L5" s="168"/>
      <c r="M5" s="168"/>
      <c r="N5" s="488" t="s">
        <v>247</v>
      </c>
      <c r="O5" s="168"/>
      <c r="P5" s="166"/>
    </row>
    <row r="6" spans="1:17" s="74" customFormat="1" ht="18.75" customHeight="1">
      <c r="A6" s="80"/>
      <c r="B6" s="77"/>
      <c r="C6" s="76" t="s">
        <v>40</v>
      </c>
      <c r="D6" s="76" t="s">
        <v>39</v>
      </c>
      <c r="E6" s="76"/>
      <c r="F6" s="76" t="s">
        <v>40</v>
      </c>
      <c r="G6" s="76" t="s">
        <v>39</v>
      </c>
      <c r="H6" s="76"/>
      <c r="I6" s="76" t="s">
        <v>40</v>
      </c>
      <c r="J6" s="76" t="s">
        <v>39</v>
      </c>
      <c r="K6" s="76"/>
      <c r="L6" s="76" t="s">
        <v>40</v>
      </c>
      <c r="M6" s="76" t="s">
        <v>39</v>
      </c>
      <c r="N6" s="76"/>
      <c r="O6" s="76" t="s">
        <v>40</v>
      </c>
      <c r="P6" s="160" t="s">
        <v>39</v>
      </c>
      <c r="Q6" s="487"/>
    </row>
    <row r="7" spans="1:22" ht="18.75" customHeight="1">
      <c r="A7" s="126" t="s">
        <v>230</v>
      </c>
      <c r="B7" s="136">
        <v>11447959</v>
      </c>
      <c r="C7" s="135">
        <v>100</v>
      </c>
      <c r="D7" s="135">
        <v>-2.7171069962694503</v>
      </c>
      <c r="E7" s="136">
        <v>2103040</v>
      </c>
      <c r="F7" s="135">
        <v>18.370436162463545</v>
      </c>
      <c r="G7" s="135">
        <v>-9.533592811692358</v>
      </c>
      <c r="H7" s="136">
        <v>8123186</v>
      </c>
      <c r="I7" s="135">
        <v>70.95750430273205</v>
      </c>
      <c r="J7" s="135">
        <v>-2.3454585847472487</v>
      </c>
      <c r="K7" s="136">
        <v>325093</v>
      </c>
      <c r="L7" s="135">
        <v>2.8397463687632003</v>
      </c>
      <c r="M7" s="135">
        <v>-9.454431007302844</v>
      </c>
      <c r="N7" s="483">
        <v>896640</v>
      </c>
      <c r="O7" s="135">
        <v>7.832313166041213</v>
      </c>
      <c r="P7" s="450">
        <v>17.099162868448886</v>
      </c>
      <c r="Q7" s="475"/>
      <c r="R7" s="39"/>
      <c r="S7" s="39"/>
      <c r="T7" s="39"/>
      <c r="U7" s="39"/>
      <c r="V7" s="39"/>
    </row>
    <row r="8" spans="1:17" ht="18.75" customHeight="1">
      <c r="A8" s="126"/>
      <c r="B8" s="136"/>
      <c r="C8" s="135"/>
      <c r="D8" s="135"/>
      <c r="E8" s="136"/>
      <c r="F8" s="135"/>
      <c r="G8" s="135"/>
      <c r="H8" s="136"/>
      <c r="I8" s="135"/>
      <c r="J8" s="135"/>
      <c r="K8" s="136"/>
      <c r="L8" s="135"/>
      <c r="M8" s="135"/>
      <c r="N8" s="483"/>
      <c r="O8" s="135"/>
      <c r="P8" s="450"/>
      <c r="Q8" s="485"/>
    </row>
    <row r="9" spans="1:22" ht="18.75" customHeight="1">
      <c r="A9" s="126" t="s">
        <v>229</v>
      </c>
      <c r="B9" s="136">
        <v>275414</v>
      </c>
      <c r="C9" s="135">
        <v>2.4057912855907326</v>
      </c>
      <c r="D9" s="135">
        <v>-16.815468999178464</v>
      </c>
      <c r="E9" s="136">
        <v>88156</v>
      </c>
      <c r="F9" s="135">
        <v>0.7700586628585934</v>
      </c>
      <c r="G9" s="135">
        <v>4.7667716441856385</v>
      </c>
      <c r="H9" s="136">
        <v>186642</v>
      </c>
      <c r="I9" s="135">
        <v>1.6303517509103589</v>
      </c>
      <c r="J9" s="135">
        <v>-18.09564767112228</v>
      </c>
      <c r="K9" s="136">
        <v>9297</v>
      </c>
      <c r="L9" s="135">
        <v>0.08121098267385479</v>
      </c>
      <c r="M9" s="135">
        <v>-34.89039848728902</v>
      </c>
      <c r="N9" s="483">
        <v>-8681</v>
      </c>
      <c r="O9" s="135">
        <v>-0.07583011085207415</v>
      </c>
      <c r="P9" s="450" t="s">
        <v>8</v>
      </c>
      <c r="Q9" s="475"/>
      <c r="R9" s="39"/>
      <c r="S9" s="39"/>
      <c r="T9" s="39"/>
      <c r="U9" s="39"/>
      <c r="V9" s="39"/>
    </row>
    <row r="10" spans="1:17" ht="18.75" customHeight="1">
      <c r="A10" s="126"/>
      <c r="B10" s="136"/>
      <c r="C10" s="135"/>
      <c r="D10" s="135"/>
      <c r="E10" s="136"/>
      <c r="F10" s="135"/>
      <c r="G10" s="135"/>
      <c r="H10" s="136"/>
      <c r="I10" s="135"/>
      <c r="J10" s="135"/>
      <c r="K10" s="136"/>
      <c r="L10" s="135"/>
      <c r="M10" s="135"/>
      <c r="N10" s="483"/>
      <c r="O10" s="135"/>
      <c r="P10" s="450"/>
      <c r="Q10" s="485"/>
    </row>
    <row r="11" spans="1:17" ht="18.75" customHeight="1">
      <c r="A11" s="126" t="s">
        <v>228</v>
      </c>
      <c r="B11" s="136">
        <v>11172544</v>
      </c>
      <c r="C11" s="135">
        <v>97.59419997922774</v>
      </c>
      <c r="D11" s="135">
        <v>-2.3089790657426335</v>
      </c>
      <c r="E11" s="136">
        <v>2014884</v>
      </c>
      <c r="F11" s="135">
        <v>17.600377499604953</v>
      </c>
      <c r="G11" s="135">
        <v>-10.070697873707886</v>
      </c>
      <c r="H11" s="136">
        <v>7936544</v>
      </c>
      <c r="I11" s="135">
        <v>69.32715255182168</v>
      </c>
      <c r="J11" s="135">
        <v>-1.9018319219915867</v>
      </c>
      <c r="K11" s="136">
        <v>315796</v>
      </c>
      <c r="L11" s="135">
        <v>2.7585353860893456</v>
      </c>
      <c r="M11" s="135">
        <v>-8.400940947154396</v>
      </c>
      <c r="N11" s="483">
        <v>905320</v>
      </c>
      <c r="O11" s="135">
        <v>7.908134541711759</v>
      </c>
      <c r="P11" s="450">
        <v>18.976402373955878</v>
      </c>
      <c r="Q11" s="475"/>
    </row>
    <row r="12" spans="1:17" ht="18.75" customHeight="1">
      <c r="A12" s="126" t="s">
        <v>227</v>
      </c>
      <c r="B12" s="136">
        <v>35996</v>
      </c>
      <c r="C12" s="135">
        <v>0.3144315943130125</v>
      </c>
      <c r="D12" s="135">
        <v>13.835742070143269</v>
      </c>
      <c r="E12" s="136">
        <v>11746</v>
      </c>
      <c r="F12" s="135">
        <v>0.10260344223804435</v>
      </c>
      <c r="G12" s="135">
        <v>26.178966591470612</v>
      </c>
      <c r="H12" s="136">
        <v>24739</v>
      </c>
      <c r="I12" s="135">
        <v>0.21609965584258295</v>
      </c>
      <c r="J12" s="135">
        <v>5.889654582031412</v>
      </c>
      <c r="K12" s="136">
        <v>822</v>
      </c>
      <c r="L12" s="135">
        <v>0.007180319216726755</v>
      </c>
      <c r="M12" s="135">
        <v>35.64356435643566</v>
      </c>
      <c r="N12" s="483">
        <v>-1311</v>
      </c>
      <c r="O12" s="484">
        <v>-0.011451822984341576</v>
      </c>
      <c r="P12" s="450" t="s">
        <v>8</v>
      </c>
      <c r="Q12" s="475"/>
    </row>
    <row r="13" spans="1:17" ht="18.75" customHeight="1">
      <c r="A13" s="126" t="s">
        <v>226</v>
      </c>
      <c r="B13" s="136">
        <v>949592</v>
      </c>
      <c r="C13" s="135">
        <v>8.294858498357655</v>
      </c>
      <c r="D13" s="135">
        <v>-12.167770590939412</v>
      </c>
      <c r="E13" s="136">
        <v>311226</v>
      </c>
      <c r="F13" s="135">
        <v>2.7186156065024343</v>
      </c>
      <c r="G13" s="135">
        <v>-19.145697050311497</v>
      </c>
      <c r="H13" s="136">
        <v>649484</v>
      </c>
      <c r="I13" s="135">
        <v>5.673360640093137</v>
      </c>
      <c r="J13" s="135">
        <v>-10.666994939734849</v>
      </c>
      <c r="K13" s="136">
        <v>31419</v>
      </c>
      <c r="L13" s="135">
        <v>0.2744506684553989</v>
      </c>
      <c r="M13" s="135">
        <v>-5.006802721088434</v>
      </c>
      <c r="N13" s="483">
        <v>-42538</v>
      </c>
      <c r="O13" s="135">
        <v>-0.3715771518748451</v>
      </c>
      <c r="P13" s="450" t="s">
        <v>8</v>
      </c>
      <c r="Q13" s="475"/>
    </row>
    <row r="14" spans="1:17" ht="18.75" customHeight="1">
      <c r="A14" s="126" t="s">
        <v>225</v>
      </c>
      <c r="B14" s="136">
        <v>677018</v>
      </c>
      <c r="C14" s="135">
        <v>5.913875128308898</v>
      </c>
      <c r="D14" s="135">
        <v>3.166219675728385</v>
      </c>
      <c r="E14" s="136">
        <v>214819</v>
      </c>
      <c r="F14" s="135">
        <v>1.8764829608491784</v>
      </c>
      <c r="G14" s="135">
        <v>-9.059389803529768</v>
      </c>
      <c r="H14" s="136">
        <v>454481</v>
      </c>
      <c r="I14" s="135">
        <v>3.969974036419942</v>
      </c>
      <c r="J14" s="135">
        <v>6.717996764278382</v>
      </c>
      <c r="K14" s="136">
        <v>20712</v>
      </c>
      <c r="L14" s="135">
        <v>0.18092307982584493</v>
      </c>
      <c r="M14" s="135">
        <v>-35.97131198219364</v>
      </c>
      <c r="N14" s="483">
        <v>-12994</v>
      </c>
      <c r="O14" s="135">
        <v>-0.11350494878606746</v>
      </c>
      <c r="P14" s="450" t="s">
        <v>8</v>
      </c>
      <c r="Q14" s="475"/>
    </row>
    <row r="15" spans="1:17" ht="18.75" customHeight="1">
      <c r="A15" s="126" t="s">
        <v>224</v>
      </c>
      <c r="B15" s="136">
        <v>3377799</v>
      </c>
      <c r="C15" s="135">
        <v>29.505687433017535</v>
      </c>
      <c r="D15" s="135">
        <v>-7.294450674584169</v>
      </c>
      <c r="E15" s="136">
        <v>925082</v>
      </c>
      <c r="F15" s="135">
        <v>8.08075919908518</v>
      </c>
      <c r="G15" s="135">
        <v>-9.794212519648497</v>
      </c>
      <c r="H15" s="136">
        <v>2318568</v>
      </c>
      <c r="I15" s="135">
        <v>20.253112367016687</v>
      </c>
      <c r="J15" s="135">
        <v>-6.165192982001727</v>
      </c>
      <c r="K15" s="136">
        <v>110891</v>
      </c>
      <c r="L15" s="135">
        <v>0.9686530149173315</v>
      </c>
      <c r="M15" s="135">
        <v>-15.776641881166313</v>
      </c>
      <c r="N15" s="483">
        <v>23258</v>
      </c>
      <c r="O15" s="135">
        <v>0.2031628519983344</v>
      </c>
      <c r="P15" s="450">
        <v>50.16787190082647</v>
      </c>
      <c r="Q15" s="475"/>
    </row>
    <row r="16" spans="1:17" ht="18.75" customHeight="1">
      <c r="A16" s="126" t="s">
        <v>223</v>
      </c>
      <c r="B16" s="136">
        <v>1274116</v>
      </c>
      <c r="C16" s="135">
        <v>11.129634548830932</v>
      </c>
      <c r="D16" s="135">
        <v>0.7007310808140801</v>
      </c>
      <c r="E16" s="136">
        <v>233537</v>
      </c>
      <c r="F16" s="135">
        <v>2.039988088706467</v>
      </c>
      <c r="G16" s="135">
        <v>-2.4033800274146557</v>
      </c>
      <c r="H16" s="136">
        <v>893289</v>
      </c>
      <c r="I16" s="135">
        <v>7.803041572737987</v>
      </c>
      <c r="J16" s="135">
        <v>-0.19284592995649064</v>
      </c>
      <c r="K16" s="136">
        <v>42610</v>
      </c>
      <c r="L16" s="135">
        <v>0.37220608494492335</v>
      </c>
      <c r="M16" s="135">
        <v>7.335382135120156</v>
      </c>
      <c r="N16" s="483">
        <v>104680</v>
      </c>
      <c r="O16" s="135">
        <v>0.914398802441553</v>
      </c>
      <c r="P16" s="450">
        <v>14.719065414415496</v>
      </c>
      <c r="Q16" s="475"/>
    </row>
    <row r="17" spans="1:17" ht="18.75" customHeight="1">
      <c r="A17" s="126" t="s">
        <v>222</v>
      </c>
      <c r="B17" s="136">
        <v>1032100</v>
      </c>
      <c r="C17" s="135">
        <v>9.01558085594122</v>
      </c>
      <c r="D17" s="135">
        <v>2.9344444920946557</v>
      </c>
      <c r="E17" s="136">
        <v>160425</v>
      </c>
      <c r="F17" s="135">
        <v>1.401341496768114</v>
      </c>
      <c r="G17" s="135">
        <v>0.24244393484008242</v>
      </c>
      <c r="H17" s="136">
        <v>720701</v>
      </c>
      <c r="I17" s="135">
        <v>6.295454063034294</v>
      </c>
      <c r="J17" s="135">
        <v>0.3648613457256147</v>
      </c>
      <c r="K17" s="136">
        <v>31067</v>
      </c>
      <c r="L17" s="135">
        <v>0.27137588455723854</v>
      </c>
      <c r="M17" s="135">
        <v>1.1032283259567777</v>
      </c>
      <c r="N17" s="483">
        <v>119907</v>
      </c>
      <c r="O17" s="135">
        <v>1.0474094115815755</v>
      </c>
      <c r="P17" s="450">
        <v>27.790389103814306</v>
      </c>
      <c r="Q17" s="475"/>
    </row>
    <row r="18" spans="1:17" ht="18.75" customHeight="1">
      <c r="A18" s="126" t="s">
        <v>221</v>
      </c>
      <c r="B18" s="136">
        <v>974179</v>
      </c>
      <c r="C18" s="135">
        <v>8.509630406607851</v>
      </c>
      <c r="D18" s="135">
        <v>-6.317412143032982</v>
      </c>
      <c r="E18" s="136">
        <v>53264</v>
      </c>
      <c r="F18" s="135">
        <v>0.4652707089534475</v>
      </c>
      <c r="G18" s="135">
        <v>-21.412868672263457</v>
      </c>
      <c r="H18" s="136">
        <v>747607</v>
      </c>
      <c r="I18" s="135">
        <v>6.530482857249925</v>
      </c>
      <c r="J18" s="135">
        <v>-4.381452528828547</v>
      </c>
      <c r="K18" s="136">
        <v>25509</v>
      </c>
      <c r="L18" s="135">
        <v>0.22282574561980875</v>
      </c>
      <c r="M18" s="135">
        <v>32.19838308457713</v>
      </c>
      <c r="N18" s="483">
        <v>147799</v>
      </c>
      <c r="O18" s="135">
        <v>1.2910510947846687</v>
      </c>
      <c r="P18" s="450">
        <v>-13.534969432825335</v>
      </c>
      <c r="Q18" s="475"/>
    </row>
    <row r="19" spans="1:17" ht="18.75" customHeight="1">
      <c r="A19" s="126" t="s">
        <v>220</v>
      </c>
      <c r="B19" s="136">
        <v>686290</v>
      </c>
      <c r="C19" s="135">
        <v>5.994867731444531</v>
      </c>
      <c r="D19" s="135">
        <v>-16.405493468132406</v>
      </c>
      <c r="E19" s="136">
        <v>25713</v>
      </c>
      <c r="F19" s="135">
        <v>0.22460772265169715</v>
      </c>
      <c r="G19" s="135">
        <v>-15.959602562426454</v>
      </c>
      <c r="H19" s="136">
        <v>529477</v>
      </c>
      <c r="I19" s="135">
        <v>4.625077710358676</v>
      </c>
      <c r="J19" s="135">
        <v>-14.44980514066711</v>
      </c>
      <c r="K19" s="136">
        <v>15238</v>
      </c>
      <c r="L19" s="135">
        <v>0.13310669613683976</v>
      </c>
      <c r="M19" s="135">
        <v>-44.945444034973626</v>
      </c>
      <c r="N19" s="483">
        <v>115862</v>
      </c>
      <c r="O19" s="135">
        <v>1.0120756022973179</v>
      </c>
      <c r="P19" s="450">
        <v>-19.424450425264098</v>
      </c>
      <c r="Q19" s="475"/>
    </row>
    <row r="20" spans="1:22" ht="18.75" customHeight="1" thickBot="1">
      <c r="A20" s="419" t="s">
        <v>219</v>
      </c>
      <c r="B20" s="417">
        <v>2165454</v>
      </c>
      <c r="C20" s="418">
        <v>18.915633782406104</v>
      </c>
      <c r="D20" s="481">
        <v>14.256543707024278</v>
      </c>
      <c r="E20" s="417">
        <v>79071</v>
      </c>
      <c r="F20" s="418">
        <v>0.6906995386688579</v>
      </c>
      <c r="G20" s="481">
        <v>-8.954725497420782</v>
      </c>
      <c r="H20" s="417">
        <v>1598198</v>
      </c>
      <c r="I20" s="418">
        <v>13.960549649068449</v>
      </c>
      <c r="J20" s="481">
        <v>11.81159212434595</v>
      </c>
      <c r="K20" s="417">
        <v>37528</v>
      </c>
      <c r="L20" s="418">
        <v>0.3278138924152331</v>
      </c>
      <c r="M20" s="481">
        <v>26.49745508477433</v>
      </c>
      <c r="N20" s="480">
        <v>450657</v>
      </c>
      <c r="O20" s="418">
        <v>3.9365707022535634</v>
      </c>
      <c r="P20" s="479">
        <v>28.989850418176502</v>
      </c>
      <c r="Q20" s="475"/>
      <c r="R20" s="177"/>
      <c r="S20" s="177"/>
      <c r="T20" s="478"/>
      <c r="U20" s="321"/>
      <c r="V20" s="477"/>
    </row>
    <row r="21" spans="1:17" ht="18.75" customHeight="1" thickTop="1">
      <c r="A21" s="126" t="s">
        <v>218</v>
      </c>
      <c r="B21" s="48">
        <v>7966164</v>
      </c>
      <c r="C21" s="47">
        <v>69.58588862870666</v>
      </c>
      <c r="D21" s="135">
        <v>-4.050269589584261</v>
      </c>
      <c r="E21" s="48">
        <v>1901104</v>
      </c>
      <c r="F21" s="47">
        <v>16.60648854525073</v>
      </c>
      <c r="G21" s="135">
        <v>-9.569376852453942</v>
      </c>
      <c r="H21" s="48">
        <v>5524257</v>
      </c>
      <c r="I21" s="47">
        <v>48.25538770710133</v>
      </c>
      <c r="J21" s="135">
        <v>-3.412506099817932</v>
      </c>
      <c r="K21" s="48">
        <v>256549</v>
      </c>
      <c r="L21" s="47">
        <v>2.241002086048701</v>
      </c>
      <c r="M21" s="135">
        <v>-8.780307420984698</v>
      </c>
      <c r="N21" s="455">
        <v>284254</v>
      </c>
      <c r="O21" s="47">
        <v>2.4830102903058964</v>
      </c>
      <c r="P21" s="450">
        <v>42.49749348305593</v>
      </c>
      <c r="Q21" s="475"/>
    </row>
    <row r="22" spans="1:17" ht="18.75" customHeight="1" thickBot="1">
      <c r="A22" s="414" t="s">
        <v>217</v>
      </c>
      <c r="B22" s="43">
        <v>8601114</v>
      </c>
      <c r="C22" s="42">
        <v>75.13229214045928</v>
      </c>
      <c r="D22" s="132">
        <v>-5.078503153854882</v>
      </c>
      <c r="E22" s="43">
        <v>1921526</v>
      </c>
      <c r="F22" s="42">
        <v>16.784878422433206</v>
      </c>
      <c r="G22" s="132">
        <v>-10.111532232637472</v>
      </c>
      <c r="H22" s="43">
        <v>6030867</v>
      </c>
      <c r="I22" s="42">
        <v>52.68071802143945</v>
      </c>
      <c r="J22" s="132">
        <v>-4.403193140084355</v>
      </c>
      <c r="K22" s="43">
        <v>269440</v>
      </c>
      <c r="L22" s="42">
        <v>2.3536073111372953</v>
      </c>
      <c r="M22" s="132">
        <v>-10.787069687668662</v>
      </c>
      <c r="N22" s="476">
        <v>379281</v>
      </c>
      <c r="O22" s="42">
        <v>3.313088385449319</v>
      </c>
      <c r="P22" s="445">
        <v>21.196947716219398</v>
      </c>
      <c r="Q22" s="475"/>
    </row>
    <row r="23" ht="27" customHeight="1" thickBot="1">
      <c r="A23" s="36"/>
    </row>
    <row r="24" spans="1:16" s="5" customFormat="1" ht="29.25" customHeight="1">
      <c r="A24" s="430"/>
      <c r="B24" s="429" t="s">
        <v>251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6"/>
    </row>
    <row r="25" spans="1:17" s="5" customFormat="1" ht="18.75" customHeight="1">
      <c r="A25" s="199"/>
      <c r="B25" s="589" t="s">
        <v>4</v>
      </c>
      <c r="C25" s="111"/>
      <c r="D25" s="111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6"/>
      <c r="Q25" s="199"/>
    </row>
    <row r="26" spans="1:16" s="5" customFormat="1" ht="18.75" customHeight="1">
      <c r="A26" s="199"/>
      <c r="B26" s="590"/>
      <c r="C26" s="168"/>
      <c r="D26" s="168"/>
      <c r="E26" s="488" t="s">
        <v>250</v>
      </c>
      <c r="F26" s="168"/>
      <c r="G26" s="168"/>
      <c r="H26" s="488" t="s">
        <v>249</v>
      </c>
      <c r="I26" s="168"/>
      <c r="J26" s="168"/>
      <c r="K26" s="488" t="s">
        <v>248</v>
      </c>
      <c r="L26" s="168"/>
      <c r="M26" s="168"/>
      <c r="N26" s="488" t="s">
        <v>247</v>
      </c>
      <c r="O26" s="168"/>
      <c r="P26" s="166"/>
    </row>
    <row r="27" spans="1:17" s="74" customFormat="1" ht="18.75" customHeight="1">
      <c r="A27" s="80"/>
      <c r="B27" s="77"/>
      <c r="C27" s="76" t="s">
        <v>40</v>
      </c>
      <c r="D27" s="76" t="s">
        <v>39</v>
      </c>
      <c r="E27" s="76"/>
      <c r="F27" s="76" t="s">
        <v>40</v>
      </c>
      <c r="G27" s="76" t="s">
        <v>39</v>
      </c>
      <c r="H27" s="76"/>
      <c r="I27" s="76" t="s">
        <v>40</v>
      </c>
      <c r="J27" s="76" t="s">
        <v>39</v>
      </c>
      <c r="K27" s="76"/>
      <c r="L27" s="76" t="s">
        <v>40</v>
      </c>
      <c r="M27" s="76" t="s">
        <v>39</v>
      </c>
      <c r="N27" s="76"/>
      <c r="O27" s="76" t="s">
        <v>40</v>
      </c>
      <c r="P27" s="160" t="s">
        <v>39</v>
      </c>
      <c r="Q27" s="487"/>
    </row>
    <row r="28" spans="1:22" ht="18.75" customHeight="1">
      <c r="A28" s="126" t="s">
        <v>230</v>
      </c>
      <c r="B28" s="136">
        <v>11231397</v>
      </c>
      <c r="C28" s="135">
        <f>B28/B$28*100</f>
        <v>100</v>
      </c>
      <c r="D28" s="135">
        <f>IF(B7&lt;=0,"－",IF(B28&lt;=0,"－",B28/B7*100-100))</f>
        <v>-1.8917083822539809</v>
      </c>
      <c r="E28" s="136">
        <v>2622675</v>
      </c>
      <c r="F28" s="135">
        <f>E28/B$28*100</f>
        <v>23.351280343843246</v>
      </c>
      <c r="G28" s="135">
        <f>IF(E7&lt;=0,"－",IF(E28&lt;=0,"－",E28/E7*100-100))</f>
        <v>24.708754945222154</v>
      </c>
      <c r="H28" s="136">
        <v>7103620</v>
      </c>
      <c r="I28" s="135">
        <f>H28/B$28*100</f>
        <v>63.24787557594127</v>
      </c>
      <c r="J28" s="135">
        <f>IF(H7&lt;=0,"－",IF(H28&lt;=0,"－",H28/H7*100-100))</f>
        <v>-12.5513068394593</v>
      </c>
      <c r="K28" s="136">
        <v>443333</v>
      </c>
      <c r="L28" s="135">
        <f>K28/B$28*100</f>
        <v>3.9472649751406705</v>
      </c>
      <c r="M28" s="135">
        <f>IF(K7&lt;=0,"－",IF(K28&lt;=0,"－",K28/K7*100-100))</f>
        <v>36.37113072259325</v>
      </c>
      <c r="N28" s="483">
        <v>1061770</v>
      </c>
      <c r="O28" s="135">
        <f>N28/B$28*100</f>
        <v>9.453588008686719</v>
      </c>
      <c r="P28" s="450">
        <f>IF(N7&lt;=0,"－",IF(N28&lt;=0,"－",N28/N7*100-100))</f>
        <v>18.416532833690226</v>
      </c>
      <c r="Q28" s="475"/>
      <c r="R28" s="39"/>
      <c r="S28" s="39"/>
      <c r="T28" s="39"/>
      <c r="U28" s="39"/>
      <c r="V28" s="39"/>
    </row>
    <row r="29" spans="1:17" ht="18.75" customHeight="1">
      <c r="A29" s="126"/>
      <c r="B29" s="136"/>
      <c r="C29" s="135"/>
      <c r="D29" s="135"/>
      <c r="E29" s="136"/>
      <c r="F29" s="135"/>
      <c r="G29" s="135"/>
      <c r="H29" s="136"/>
      <c r="I29" s="135"/>
      <c r="J29" s="135"/>
      <c r="K29" s="136"/>
      <c r="L29" s="135"/>
      <c r="M29" s="135"/>
      <c r="N29" s="483"/>
      <c r="O29" s="135"/>
      <c r="P29" s="450"/>
      <c r="Q29" s="485"/>
    </row>
    <row r="30" spans="1:22" ht="18.75" customHeight="1">
      <c r="A30" s="126" t="s">
        <v>229</v>
      </c>
      <c r="B30" s="136">
        <v>329772</v>
      </c>
      <c r="C30" s="135">
        <f>B30/B$28*100</f>
        <v>2.936161903991106</v>
      </c>
      <c r="D30" s="135">
        <f>IF(B9&lt;=0,"－",IF(B30&lt;=0,"－",B30/B9*100-100))</f>
        <v>19.736832550269767</v>
      </c>
      <c r="E30" s="136">
        <v>90334</v>
      </c>
      <c r="F30" s="135">
        <f>E30/B$28*100</f>
        <v>0.8042988775127439</v>
      </c>
      <c r="G30" s="486">
        <f>IF(E9&lt;=0,"－",IF(E30&lt;=0,"－",E30/E9*100-100))</f>
        <v>2.4706202640773114</v>
      </c>
      <c r="H30" s="92">
        <v>178173</v>
      </c>
      <c r="I30" s="135">
        <f>H30/B$28*100</f>
        <v>1.5863832433311724</v>
      </c>
      <c r="J30" s="135">
        <f>IF(H9&lt;=0,"－",IF(H30&lt;=0,"－",H30/H9*100-100))</f>
        <v>-4.5375638923714945</v>
      </c>
      <c r="K30" s="136">
        <v>13351</v>
      </c>
      <c r="L30" s="135">
        <f>K30/B$28*100</f>
        <v>0.11887212249731711</v>
      </c>
      <c r="M30" s="135">
        <f>IF(K9&lt;=0,"－",IF(K30&lt;=0,"－",K30/K9*100-100))</f>
        <v>43.60546412821341</v>
      </c>
      <c r="N30" s="483">
        <v>47914</v>
      </c>
      <c r="O30" s="484">
        <f>N30/B$28*100</f>
        <v>0.4266076606498729</v>
      </c>
      <c r="P30" s="450" t="str">
        <f>IF(N9&lt;=0,"－",IF(N30&lt;=0,"－",N30/N9*100-100))</f>
        <v>－</v>
      </c>
      <c r="Q30" s="475"/>
      <c r="R30" s="39"/>
      <c r="S30" s="39"/>
      <c r="T30" s="39"/>
      <c r="U30" s="39"/>
      <c r="V30" s="39"/>
    </row>
    <row r="31" spans="1:17" ht="18.75" customHeight="1">
      <c r="A31" s="126"/>
      <c r="B31" s="136"/>
      <c r="C31" s="135"/>
      <c r="D31" s="135"/>
      <c r="E31" s="136"/>
      <c r="F31" s="135"/>
      <c r="G31" s="135"/>
      <c r="H31" s="136"/>
      <c r="I31" s="135"/>
      <c r="J31" s="135"/>
      <c r="K31" s="136"/>
      <c r="L31" s="135"/>
      <c r="M31" s="135"/>
      <c r="N31" s="483"/>
      <c r="O31" s="135"/>
      <c r="P31" s="450"/>
      <c r="Q31" s="485"/>
    </row>
    <row r="32" spans="1:17" ht="18.75" customHeight="1">
      <c r="A32" s="126" t="s">
        <v>228</v>
      </c>
      <c r="B32" s="136">
        <v>10901625</v>
      </c>
      <c r="C32" s="135">
        <f aca="true" t="shared" si="0" ref="C32:C43">B32/B$28*100</f>
        <v>97.0638380960089</v>
      </c>
      <c r="D32" s="135">
        <f aca="true" t="shared" si="1" ref="D32:D41">IF(B11&lt;=0,"－",IF(B32&lt;=0,"－",B32/B11*100-100))</f>
        <v>-2.4248640238069328</v>
      </c>
      <c r="E32" s="136">
        <v>2532341</v>
      </c>
      <c r="F32" s="135">
        <f aca="true" t="shared" si="2" ref="F32:F43">E32/B$28*100</f>
        <v>22.5469814663305</v>
      </c>
      <c r="G32" s="135">
        <f aca="true" t="shared" si="3" ref="G32:G41">IF(E11&lt;=0,"－",IF(E32&lt;=0,"－",E32/E11*100-100))</f>
        <v>25.681726590711932</v>
      </c>
      <c r="H32" s="136">
        <v>6925447</v>
      </c>
      <c r="I32" s="135">
        <f aca="true" t="shared" si="4" ref="I32:I43">H32/B$28*100</f>
        <v>61.66149233261009</v>
      </c>
      <c r="J32" s="135">
        <f aca="true" t="shared" si="5" ref="J32:J41">IF(H11&lt;=0,"－",IF(H32&lt;=0,"－",H32/H11*100-100))</f>
        <v>-12.739764310510964</v>
      </c>
      <c r="K32" s="136">
        <v>429982</v>
      </c>
      <c r="L32" s="135">
        <f aca="true" t="shared" si="6" ref="L32:L43">K32/B$28*100</f>
        <v>3.8283928526433533</v>
      </c>
      <c r="M32" s="135">
        <f aca="true" t="shared" si="7" ref="M32:M41">IF(K11&lt;=0,"－",IF(K32&lt;=0,"－",K32/K11*100-100))</f>
        <v>36.15815273151023</v>
      </c>
      <c r="N32" s="483">
        <v>1013856</v>
      </c>
      <c r="O32" s="135">
        <f aca="true" t="shared" si="8" ref="O32:O43">N32/B$28*100</f>
        <v>9.026980348036847</v>
      </c>
      <c r="P32" s="450">
        <f aca="true" t="shared" si="9" ref="P32:P41">IF(N11&lt;=0,"－",IF(N32&lt;=0,"－",N32/N11*100-100))</f>
        <v>11.988689082313428</v>
      </c>
      <c r="Q32" s="475"/>
    </row>
    <row r="33" spans="1:17" ht="18.75" customHeight="1">
      <c r="A33" s="126" t="s">
        <v>227</v>
      </c>
      <c r="B33" s="136">
        <v>35205</v>
      </c>
      <c r="C33" s="135">
        <f t="shared" si="0"/>
        <v>0.31345165699333755</v>
      </c>
      <c r="D33" s="135">
        <f t="shared" si="1"/>
        <v>-2.197466385153902</v>
      </c>
      <c r="E33" s="136">
        <v>10881</v>
      </c>
      <c r="F33" s="135">
        <f t="shared" si="2"/>
        <v>0.09688020110053985</v>
      </c>
      <c r="G33" s="135">
        <f t="shared" si="3"/>
        <v>-7.364209092457003</v>
      </c>
      <c r="H33" s="136">
        <v>21814</v>
      </c>
      <c r="I33" s="135">
        <f t="shared" si="4"/>
        <v>0.19422339001995922</v>
      </c>
      <c r="J33" s="135">
        <f t="shared" si="5"/>
        <v>-11.823436678928019</v>
      </c>
      <c r="K33" s="136">
        <v>1057</v>
      </c>
      <c r="L33" s="135">
        <f t="shared" si="6"/>
        <v>0.009411117779916425</v>
      </c>
      <c r="M33" s="135">
        <f t="shared" si="7"/>
        <v>28.588807785888093</v>
      </c>
      <c r="N33" s="483">
        <v>1453</v>
      </c>
      <c r="O33" s="484">
        <f t="shared" si="8"/>
        <v>0.01293694809292201</v>
      </c>
      <c r="P33" s="450" t="str">
        <f t="shared" si="9"/>
        <v>－</v>
      </c>
      <c r="Q33" s="475"/>
    </row>
    <row r="34" spans="1:17" ht="18.75" customHeight="1">
      <c r="A34" s="126" t="s">
        <v>226</v>
      </c>
      <c r="B34" s="136">
        <v>1000965</v>
      </c>
      <c r="C34" s="135">
        <f t="shared" si="0"/>
        <v>8.912203887014233</v>
      </c>
      <c r="D34" s="135">
        <f t="shared" si="1"/>
        <v>5.41000766645044</v>
      </c>
      <c r="E34" s="136">
        <v>359471</v>
      </c>
      <c r="F34" s="135">
        <f t="shared" si="2"/>
        <v>3.200590273854624</v>
      </c>
      <c r="G34" s="135">
        <f t="shared" si="3"/>
        <v>15.501596910283851</v>
      </c>
      <c r="H34" s="136">
        <v>604114</v>
      </c>
      <c r="I34" s="135">
        <f t="shared" si="4"/>
        <v>5.378796600280446</v>
      </c>
      <c r="J34" s="135">
        <f t="shared" si="5"/>
        <v>-6.985545448386716</v>
      </c>
      <c r="K34" s="136">
        <v>31081</v>
      </c>
      <c r="L34" s="135">
        <f t="shared" si="6"/>
        <v>0.27673316151143085</v>
      </c>
      <c r="M34" s="135">
        <f t="shared" si="7"/>
        <v>-1.0757821700245103</v>
      </c>
      <c r="N34" s="483">
        <v>6299</v>
      </c>
      <c r="O34" s="135">
        <f t="shared" si="8"/>
        <v>0.05608385136773279</v>
      </c>
      <c r="P34" s="450" t="str">
        <f t="shared" si="9"/>
        <v>－</v>
      </c>
      <c r="Q34" s="475"/>
    </row>
    <row r="35" spans="1:18" ht="18.75" customHeight="1">
      <c r="A35" s="126" t="s">
        <v>225</v>
      </c>
      <c r="B35" s="136">
        <v>611603</v>
      </c>
      <c r="C35" s="135">
        <f t="shared" si="0"/>
        <v>5.445475749810998</v>
      </c>
      <c r="D35" s="135">
        <f t="shared" si="1"/>
        <v>-9.662224638045075</v>
      </c>
      <c r="E35" s="136">
        <v>219158</v>
      </c>
      <c r="F35" s="135">
        <f t="shared" si="2"/>
        <v>1.9512977771153488</v>
      </c>
      <c r="G35" s="135">
        <f t="shared" si="3"/>
        <v>2.0198399582904756</v>
      </c>
      <c r="H35" s="136">
        <v>363565</v>
      </c>
      <c r="I35" s="135">
        <f t="shared" si="4"/>
        <v>3.2370416609794845</v>
      </c>
      <c r="J35" s="135">
        <f t="shared" si="5"/>
        <v>-20.00435661776841</v>
      </c>
      <c r="K35" s="136">
        <v>18083</v>
      </c>
      <c r="L35" s="135">
        <f t="shared" si="6"/>
        <v>0.16100401401535355</v>
      </c>
      <c r="M35" s="135">
        <f t="shared" si="7"/>
        <v>-12.693124758594053</v>
      </c>
      <c r="N35" s="483">
        <v>10796</v>
      </c>
      <c r="O35" s="135">
        <f t="shared" si="8"/>
        <v>0.09612339408890987</v>
      </c>
      <c r="P35" s="450" t="str">
        <f t="shared" si="9"/>
        <v>－</v>
      </c>
      <c r="Q35" s="475"/>
      <c r="R35" s="39"/>
    </row>
    <row r="36" spans="1:17" ht="18.75" customHeight="1">
      <c r="A36" s="126" t="s">
        <v>224</v>
      </c>
      <c r="B36" s="136">
        <v>3357183</v>
      </c>
      <c r="C36" s="135">
        <f t="shared" si="0"/>
        <v>29.891054514411696</v>
      </c>
      <c r="D36" s="135">
        <f t="shared" si="1"/>
        <v>-0.6103382705720577</v>
      </c>
      <c r="E36" s="136">
        <v>1009958</v>
      </c>
      <c r="F36" s="135">
        <f t="shared" si="2"/>
        <v>8.992274068844686</v>
      </c>
      <c r="G36" s="135">
        <f t="shared" si="3"/>
        <v>9.174970435053325</v>
      </c>
      <c r="H36" s="136">
        <v>2014216</v>
      </c>
      <c r="I36" s="135">
        <f t="shared" si="4"/>
        <v>17.933797549850656</v>
      </c>
      <c r="J36" s="135">
        <f t="shared" si="5"/>
        <v>-13.126723046294089</v>
      </c>
      <c r="K36" s="136">
        <v>148681</v>
      </c>
      <c r="L36" s="135">
        <f t="shared" si="6"/>
        <v>1.3237979211312716</v>
      </c>
      <c r="M36" s="135">
        <f t="shared" si="7"/>
        <v>34.07850952737371</v>
      </c>
      <c r="N36" s="483">
        <v>184328</v>
      </c>
      <c r="O36" s="135">
        <f t="shared" si="8"/>
        <v>1.6411849745850848</v>
      </c>
      <c r="P36" s="450">
        <f t="shared" si="9"/>
        <v>692.5359016252472</v>
      </c>
      <c r="Q36" s="475"/>
    </row>
    <row r="37" spans="1:17" ht="18.75" customHeight="1">
      <c r="A37" s="126" t="s">
        <v>223</v>
      </c>
      <c r="B37" s="136">
        <v>1194960</v>
      </c>
      <c r="C37" s="135">
        <f t="shared" si="0"/>
        <v>10.639460077851401</v>
      </c>
      <c r="D37" s="135">
        <f t="shared" si="1"/>
        <v>-6.212621142815877</v>
      </c>
      <c r="E37" s="136">
        <v>296915</v>
      </c>
      <c r="F37" s="135">
        <f t="shared" si="2"/>
        <v>2.6436159277425597</v>
      </c>
      <c r="G37" s="135">
        <f t="shared" si="3"/>
        <v>27.13831213041189</v>
      </c>
      <c r="H37" s="136">
        <v>732316</v>
      </c>
      <c r="I37" s="135">
        <f t="shared" si="4"/>
        <v>6.5202574532802995</v>
      </c>
      <c r="J37" s="135">
        <f t="shared" si="5"/>
        <v>-18.020259960662216</v>
      </c>
      <c r="K37" s="136">
        <v>55552</v>
      </c>
      <c r="L37" s="135">
        <f t="shared" si="6"/>
        <v>0.4946134483537533</v>
      </c>
      <c r="M37" s="135">
        <f t="shared" si="7"/>
        <v>30.373151842290554</v>
      </c>
      <c r="N37" s="483">
        <v>110177</v>
      </c>
      <c r="O37" s="135">
        <f t="shared" si="8"/>
        <v>0.9809732484747891</v>
      </c>
      <c r="P37" s="450">
        <f t="shared" si="9"/>
        <v>5.251241880015286</v>
      </c>
      <c r="Q37" s="475"/>
    </row>
    <row r="38" spans="1:18" ht="18.75" customHeight="1">
      <c r="A38" s="126" t="s">
        <v>222</v>
      </c>
      <c r="B38" s="136">
        <v>1060872</v>
      </c>
      <c r="C38" s="135">
        <f t="shared" si="0"/>
        <v>9.445592565199147</v>
      </c>
      <c r="D38" s="135">
        <f t="shared" si="1"/>
        <v>2.787714368762707</v>
      </c>
      <c r="E38" s="136">
        <v>220729</v>
      </c>
      <c r="F38" s="135">
        <f t="shared" si="2"/>
        <v>1.9652853514126514</v>
      </c>
      <c r="G38" s="135">
        <f t="shared" si="3"/>
        <v>37.59015116097865</v>
      </c>
      <c r="H38" s="136">
        <v>645080</v>
      </c>
      <c r="I38" s="135">
        <f t="shared" si="4"/>
        <v>5.743541965438494</v>
      </c>
      <c r="J38" s="135">
        <f t="shared" si="5"/>
        <v>-10.492700856527179</v>
      </c>
      <c r="K38" s="136">
        <v>82572</v>
      </c>
      <c r="L38" s="135">
        <f t="shared" si="6"/>
        <v>0.7351890419330739</v>
      </c>
      <c r="M38" s="135">
        <f t="shared" si="7"/>
        <v>165.78684778060324</v>
      </c>
      <c r="N38" s="483">
        <v>112491</v>
      </c>
      <c r="O38" s="135">
        <f t="shared" si="8"/>
        <v>1.0015762064149276</v>
      </c>
      <c r="P38" s="450">
        <f t="shared" si="9"/>
        <v>-6.184793214741418</v>
      </c>
      <c r="Q38" s="475"/>
      <c r="R38" s="39"/>
    </row>
    <row r="39" spans="1:17" ht="18.75" customHeight="1">
      <c r="A39" s="126" t="s">
        <v>221</v>
      </c>
      <c r="B39" s="136">
        <v>983587</v>
      </c>
      <c r="C39" s="135">
        <f t="shared" si="0"/>
        <v>8.757476919389457</v>
      </c>
      <c r="D39" s="135">
        <f t="shared" si="1"/>
        <v>0.9657362763927324</v>
      </c>
      <c r="E39" s="136">
        <v>97795</v>
      </c>
      <c r="F39" s="135">
        <f t="shared" si="2"/>
        <v>0.8707287259100537</v>
      </c>
      <c r="G39" s="135">
        <f t="shared" si="3"/>
        <v>83.60431060378494</v>
      </c>
      <c r="H39" s="136">
        <v>699185</v>
      </c>
      <c r="I39" s="135">
        <f t="shared" si="4"/>
        <v>6.2252718873707344</v>
      </c>
      <c r="J39" s="135">
        <f t="shared" si="5"/>
        <v>-6.476932398974327</v>
      </c>
      <c r="K39" s="136">
        <v>52621</v>
      </c>
      <c r="L39" s="135">
        <f t="shared" si="6"/>
        <v>0.4685169618703711</v>
      </c>
      <c r="M39" s="135">
        <f t="shared" si="7"/>
        <v>106.28405660747185</v>
      </c>
      <c r="N39" s="483">
        <v>133986</v>
      </c>
      <c r="O39" s="135">
        <f t="shared" si="8"/>
        <v>1.192959344238299</v>
      </c>
      <c r="P39" s="450">
        <f t="shared" si="9"/>
        <v>-9.345800715837044</v>
      </c>
      <c r="Q39" s="475"/>
    </row>
    <row r="40" spans="1:17" ht="18.75" customHeight="1">
      <c r="A40" s="126" t="s">
        <v>220</v>
      </c>
      <c r="B40" s="136">
        <v>778812</v>
      </c>
      <c r="C40" s="135">
        <f t="shared" si="0"/>
        <v>6.934239792253805</v>
      </c>
      <c r="D40" s="135">
        <f t="shared" si="1"/>
        <v>13.481472846755736</v>
      </c>
      <c r="E40" s="136">
        <v>109188</v>
      </c>
      <c r="F40" s="135">
        <f t="shared" si="2"/>
        <v>0.9721675763041766</v>
      </c>
      <c r="G40" s="135">
        <f t="shared" si="3"/>
        <v>324.6412320616031</v>
      </c>
      <c r="H40" s="136">
        <v>529893</v>
      </c>
      <c r="I40" s="135">
        <f t="shared" si="4"/>
        <v>4.717961621337043</v>
      </c>
      <c r="J40" s="135">
        <f t="shared" si="5"/>
        <v>0.0785680964423392</v>
      </c>
      <c r="K40" s="136">
        <v>11399</v>
      </c>
      <c r="L40" s="135">
        <f t="shared" si="6"/>
        <v>0.101492272065532</v>
      </c>
      <c r="M40" s="135">
        <f t="shared" si="7"/>
        <v>-25.193594959968507</v>
      </c>
      <c r="N40" s="483">
        <v>128332</v>
      </c>
      <c r="O40" s="135">
        <f t="shared" si="8"/>
        <v>1.1426183225470528</v>
      </c>
      <c r="P40" s="450">
        <f t="shared" si="9"/>
        <v>10.762804025478573</v>
      </c>
      <c r="Q40" s="475"/>
    </row>
    <row r="41" spans="1:22" ht="18.75" customHeight="1" thickBot="1">
      <c r="A41" s="419" t="s">
        <v>219</v>
      </c>
      <c r="B41" s="417">
        <v>1878439</v>
      </c>
      <c r="C41" s="418">
        <f t="shared" si="0"/>
        <v>16.724891836696717</v>
      </c>
      <c r="D41" s="481">
        <f t="shared" si="1"/>
        <v>-13.254264463710612</v>
      </c>
      <c r="E41" s="417">
        <v>208246</v>
      </c>
      <c r="F41" s="482">
        <f t="shared" si="2"/>
        <v>1.8541415640458618</v>
      </c>
      <c r="G41" s="481">
        <f t="shared" si="3"/>
        <v>163.3658357678542</v>
      </c>
      <c r="H41" s="417">
        <v>1315263</v>
      </c>
      <c r="I41" s="418">
        <f t="shared" si="4"/>
        <v>11.710591300441076</v>
      </c>
      <c r="J41" s="481">
        <f t="shared" si="5"/>
        <v>-17.70337592713794</v>
      </c>
      <c r="K41" s="417">
        <v>28936</v>
      </c>
      <c r="L41" s="418">
        <f t="shared" si="6"/>
        <v>0.2576349139826506</v>
      </c>
      <c r="M41" s="481">
        <f t="shared" si="7"/>
        <v>-22.894905137497332</v>
      </c>
      <c r="N41" s="480">
        <v>325994</v>
      </c>
      <c r="O41" s="418">
        <f t="shared" si="8"/>
        <v>2.9025240582271286</v>
      </c>
      <c r="P41" s="479">
        <f t="shared" si="9"/>
        <v>-27.6625016364996</v>
      </c>
      <c r="Q41" s="475"/>
      <c r="R41" s="177"/>
      <c r="S41" s="177"/>
      <c r="T41" s="478"/>
      <c r="U41" s="321"/>
      <c r="V41" s="477"/>
    </row>
    <row r="42" spans="1:17" ht="18.75" customHeight="1" thickTop="1">
      <c r="A42" s="126" t="s">
        <v>218</v>
      </c>
      <c r="B42" s="48">
        <v>7904086</v>
      </c>
      <c r="C42" s="47">
        <f t="shared" si="0"/>
        <v>70.37491418031078</v>
      </c>
      <c r="D42" s="135">
        <f>B42/B21*100-100</f>
        <v>-0.7792709263831341</v>
      </c>
      <c r="E42" s="48">
        <v>2193700</v>
      </c>
      <c r="F42" s="135">
        <f t="shared" si="2"/>
        <v>19.531853428384732</v>
      </c>
      <c r="G42" s="135">
        <f>E42/E21*100-100</f>
        <v>15.390846581775648</v>
      </c>
      <c r="H42" s="48">
        <v>4819567</v>
      </c>
      <c r="I42" s="47">
        <f t="shared" si="4"/>
        <v>42.91155410141766</v>
      </c>
      <c r="J42" s="135">
        <f>H42/H21*100-100</f>
        <v>-12.75628559641595</v>
      </c>
      <c r="K42" s="48">
        <v>370933</v>
      </c>
      <c r="L42" s="47">
        <f t="shared" si="6"/>
        <v>3.3026434734699524</v>
      </c>
      <c r="M42" s="135">
        <f>K42/K21*100-100</f>
        <v>44.58563471305678</v>
      </c>
      <c r="N42" s="455">
        <v>519887</v>
      </c>
      <c r="O42" s="47">
        <f t="shared" si="8"/>
        <v>4.628872080650341</v>
      </c>
      <c r="P42" s="450">
        <f>N42/N21*100-100</f>
        <v>82.89522750779233</v>
      </c>
      <c r="Q42" s="475"/>
    </row>
    <row r="43" spans="1:17" ht="18.75" customHeight="1" thickBot="1">
      <c r="A43" s="414" t="s">
        <v>217</v>
      </c>
      <c r="B43" s="43">
        <v>8557076</v>
      </c>
      <c r="C43" s="42">
        <f t="shared" si="0"/>
        <v>76.18888371589037</v>
      </c>
      <c r="D43" s="132">
        <f>B43/B22*100-100</f>
        <v>-0.5120034451351358</v>
      </c>
      <c r="E43" s="43">
        <v>2261687</v>
      </c>
      <c r="F43" s="433">
        <f t="shared" si="2"/>
        <v>20.137183290734</v>
      </c>
      <c r="G43" s="132">
        <f>E43/E22*100-100</f>
        <v>17.702648832230224</v>
      </c>
      <c r="H43" s="43">
        <v>5300646</v>
      </c>
      <c r="I43" s="42">
        <f t="shared" si="4"/>
        <v>47.19489481139345</v>
      </c>
      <c r="J43" s="132">
        <f>H43/H22*100-100</f>
        <v>-12.108060084893268</v>
      </c>
      <c r="K43" s="43">
        <v>394848</v>
      </c>
      <c r="L43" s="42">
        <f t="shared" si="6"/>
        <v>3.515573352095024</v>
      </c>
      <c r="M43" s="132">
        <f>K43/K22*100-100</f>
        <v>46.54394299287409</v>
      </c>
      <c r="N43" s="476">
        <v>599896</v>
      </c>
      <c r="O43" s="42">
        <f t="shared" si="8"/>
        <v>5.341241165279795</v>
      </c>
      <c r="P43" s="445">
        <f>N43/N22*100-100</f>
        <v>58.16663634613914</v>
      </c>
      <c r="Q43" s="475"/>
    </row>
    <row r="44" spans="1:17" ht="21" customHeight="1">
      <c r="A44" s="40" t="s">
        <v>128</v>
      </c>
      <c r="B44" s="184"/>
      <c r="C44" s="183"/>
      <c r="D44" s="183"/>
      <c r="E44" s="184"/>
      <c r="F44" s="183"/>
      <c r="G44" s="183"/>
      <c r="H44" s="184"/>
      <c r="I44" s="183"/>
      <c r="J44" s="183"/>
      <c r="K44" s="184"/>
      <c r="L44" s="183"/>
      <c r="M44" s="183"/>
      <c r="N44" s="474"/>
      <c r="O44" s="183"/>
      <c r="P44" s="183"/>
      <c r="Q44" s="473"/>
    </row>
    <row r="45" ht="21" customHeight="1">
      <c r="A45" s="87" t="s">
        <v>127</v>
      </c>
    </row>
    <row r="46" ht="18" customHeight="1">
      <c r="A46" s="412"/>
    </row>
    <row r="47" ht="18" customHeight="1"/>
  </sheetData>
  <sheetProtection/>
  <mergeCells count="4">
    <mergeCell ref="B4:B5"/>
    <mergeCell ref="B25:B26"/>
    <mergeCell ref="C1:D1"/>
    <mergeCell ref="E1:F1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31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508" customFormat="1" ht="25.5">
      <c r="A1" s="510" t="s">
        <v>310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</row>
    <row r="2" spans="1:22" s="464" customFormat="1" ht="19.5" thickBot="1">
      <c r="A2" s="5"/>
      <c r="V2" s="507" t="s">
        <v>245</v>
      </c>
    </row>
    <row r="3" spans="1:23" s="464" customFormat="1" ht="27.75" customHeight="1">
      <c r="A3" s="430"/>
      <c r="B3" s="585" t="s">
        <v>309</v>
      </c>
      <c r="C3" s="586"/>
      <c r="D3" s="586"/>
      <c r="E3" s="586"/>
      <c r="F3" s="586"/>
      <c r="G3" s="586"/>
      <c r="H3" s="586"/>
      <c r="I3" s="586"/>
      <c r="J3" s="587"/>
      <c r="K3" s="585" t="s">
        <v>308</v>
      </c>
      <c r="L3" s="586"/>
      <c r="M3" s="586"/>
      <c r="N3" s="586"/>
      <c r="O3" s="586"/>
      <c r="P3" s="587"/>
      <c r="Q3" s="585" t="s">
        <v>307</v>
      </c>
      <c r="R3" s="586"/>
      <c r="S3" s="586"/>
      <c r="T3" s="586"/>
      <c r="U3" s="586"/>
      <c r="V3" s="588"/>
      <c r="W3" s="505"/>
    </row>
    <row r="4" spans="1:23" s="464" customFormat="1" ht="23.25" customHeight="1">
      <c r="A4" s="506"/>
      <c r="B4" s="593" t="s">
        <v>306</v>
      </c>
      <c r="C4" s="594"/>
      <c r="D4" s="595"/>
      <c r="E4" s="593" t="s">
        <v>304</v>
      </c>
      <c r="F4" s="594"/>
      <c r="G4" s="595"/>
      <c r="H4" s="593" t="s">
        <v>303</v>
      </c>
      <c r="I4" s="594"/>
      <c r="J4" s="595"/>
      <c r="K4" s="596" t="s">
        <v>306</v>
      </c>
      <c r="L4" s="597"/>
      <c r="M4" s="596" t="s">
        <v>304</v>
      </c>
      <c r="N4" s="597"/>
      <c r="O4" s="596" t="s">
        <v>303</v>
      </c>
      <c r="P4" s="597"/>
      <c r="Q4" s="598" t="s">
        <v>306</v>
      </c>
      <c r="R4" s="597"/>
      <c r="S4" s="596" t="s">
        <v>304</v>
      </c>
      <c r="T4" s="597"/>
      <c r="U4" s="598" t="s">
        <v>303</v>
      </c>
      <c r="V4" s="599"/>
      <c r="W4" s="505"/>
    </row>
    <row r="5" spans="1:23" s="74" customFormat="1" ht="18" customHeight="1">
      <c r="A5" s="504"/>
      <c r="B5" s="76"/>
      <c r="C5" s="162" t="s">
        <v>40</v>
      </c>
      <c r="D5" s="120" t="s">
        <v>39</v>
      </c>
      <c r="E5" s="76"/>
      <c r="F5" s="162" t="s">
        <v>40</v>
      </c>
      <c r="G5" s="120" t="s">
        <v>39</v>
      </c>
      <c r="H5" s="76"/>
      <c r="I5" s="162" t="s">
        <v>40</v>
      </c>
      <c r="J5" s="120" t="s">
        <v>39</v>
      </c>
      <c r="K5" s="76"/>
      <c r="L5" s="120" t="s">
        <v>39</v>
      </c>
      <c r="M5" s="76"/>
      <c r="N5" s="120" t="s">
        <v>39</v>
      </c>
      <c r="O5" s="76"/>
      <c r="P5" s="120" t="s">
        <v>39</v>
      </c>
      <c r="Q5" s="76"/>
      <c r="R5" s="120" t="s">
        <v>39</v>
      </c>
      <c r="S5" s="76"/>
      <c r="T5" s="120" t="s">
        <v>39</v>
      </c>
      <c r="U5" s="76"/>
      <c r="V5" s="118" t="s">
        <v>39</v>
      </c>
      <c r="W5" s="487"/>
    </row>
    <row r="6" spans="1:23" ht="18" customHeight="1">
      <c r="A6" s="503" t="s">
        <v>302</v>
      </c>
      <c r="B6" s="207">
        <v>45476655</v>
      </c>
      <c r="C6" s="195">
        <v>100</v>
      </c>
      <c r="D6" s="195">
        <v>-12.229214786450697</v>
      </c>
      <c r="E6" s="207">
        <v>46996634</v>
      </c>
      <c r="F6" s="195">
        <v>100</v>
      </c>
      <c r="G6" s="195">
        <v>3.3423280582092048</v>
      </c>
      <c r="H6" s="207">
        <v>46524166</v>
      </c>
      <c r="I6" s="195">
        <f>H6/H$6*100</f>
        <v>100</v>
      </c>
      <c r="J6" s="197">
        <f>H6/E6*100-100</f>
        <v>-1.005323062072918</v>
      </c>
      <c r="K6" s="207">
        <v>17109889</v>
      </c>
      <c r="L6" s="195">
        <v>-9.89326732976734</v>
      </c>
      <c r="M6" s="207">
        <v>16634944</v>
      </c>
      <c r="N6" s="195">
        <v>-2.775850854438616</v>
      </c>
      <c r="O6" s="207">
        <v>17750204</v>
      </c>
      <c r="P6" s="197">
        <f>O6/M6*100-100</f>
        <v>6.704320735915914</v>
      </c>
      <c r="Q6" s="207">
        <v>28366766</v>
      </c>
      <c r="R6" s="195">
        <v>-13.580524258308714</v>
      </c>
      <c r="S6" s="207">
        <v>30361690</v>
      </c>
      <c r="T6" s="195">
        <v>7.032609921060455</v>
      </c>
      <c r="U6" s="207">
        <v>28773962</v>
      </c>
      <c r="V6" s="194">
        <f>U6/S6*100-100</f>
        <v>-5.22937952399883</v>
      </c>
      <c r="W6" s="475"/>
    </row>
    <row r="7" spans="1:23" ht="18" customHeight="1">
      <c r="A7" s="503"/>
      <c r="B7" s="207"/>
      <c r="C7" s="195"/>
      <c r="D7" s="195"/>
      <c r="E7" s="207"/>
      <c r="F7" s="195"/>
      <c r="G7" s="195"/>
      <c r="H7" s="207"/>
      <c r="I7" s="195"/>
      <c r="J7" s="195"/>
      <c r="K7" s="207"/>
      <c r="L7" s="195"/>
      <c r="M7" s="207"/>
      <c r="N7" s="195"/>
      <c r="O7" s="207"/>
      <c r="P7" s="197"/>
      <c r="Q7" s="207"/>
      <c r="R7" s="195"/>
      <c r="S7" s="207"/>
      <c r="T7" s="195"/>
      <c r="U7" s="207"/>
      <c r="V7" s="194"/>
      <c r="W7" s="475"/>
    </row>
    <row r="8" spans="1:23" s="491" customFormat="1" ht="18" customHeight="1">
      <c r="A8" s="502" t="s">
        <v>301</v>
      </c>
      <c r="B8" s="499">
        <v>1917818</v>
      </c>
      <c r="C8" s="500">
        <v>4.21714833687746</v>
      </c>
      <c r="D8" s="500">
        <v>35.9462344706738</v>
      </c>
      <c r="E8" s="499">
        <v>1638095</v>
      </c>
      <c r="F8" s="500">
        <v>3.48555813592948</v>
      </c>
      <c r="G8" s="500">
        <v>-14.585482042613009</v>
      </c>
      <c r="H8" s="499">
        <v>1469260</v>
      </c>
      <c r="I8" s="500">
        <f>H8/H$6*100</f>
        <v>3.1580576855477647</v>
      </c>
      <c r="J8" s="500">
        <f>H8/E8*100-100</f>
        <v>-10.306789288777523</v>
      </c>
      <c r="K8" s="499">
        <v>1588537</v>
      </c>
      <c r="L8" s="500">
        <v>40.29604115607955</v>
      </c>
      <c r="M8" s="499">
        <v>1353026</v>
      </c>
      <c r="N8" s="500">
        <v>-14.825654045200082</v>
      </c>
      <c r="O8" s="499">
        <v>1193130</v>
      </c>
      <c r="P8" s="501">
        <f>O8/M8*100-100</f>
        <v>-11.817659084156546</v>
      </c>
      <c r="Q8" s="499">
        <v>329281</v>
      </c>
      <c r="R8" s="500">
        <v>18.257955847336802</v>
      </c>
      <c r="S8" s="499">
        <v>285069</v>
      </c>
      <c r="T8" s="500">
        <v>-13.42682997196924</v>
      </c>
      <c r="U8" s="499">
        <v>276130</v>
      </c>
      <c r="V8" s="498">
        <f>U8/S8*100-100</f>
        <v>-3.135732050836822</v>
      </c>
      <c r="W8" s="492"/>
    </row>
    <row r="9" spans="1:23" s="491" customFormat="1" ht="18" customHeight="1">
      <c r="A9" s="502" t="s">
        <v>300</v>
      </c>
      <c r="B9" s="499">
        <v>291947</v>
      </c>
      <c r="C9" s="500">
        <v>0.6419711388183673</v>
      </c>
      <c r="D9" s="500">
        <v>13.984804472763628</v>
      </c>
      <c r="E9" s="499">
        <v>275246</v>
      </c>
      <c r="F9" s="500">
        <v>0.5856717312988841</v>
      </c>
      <c r="G9" s="500">
        <v>-5.720558868561767</v>
      </c>
      <c r="H9" s="499">
        <v>296444</v>
      </c>
      <c r="I9" s="500">
        <f>H9/H$6*100</f>
        <v>0.6371828352602817</v>
      </c>
      <c r="J9" s="500">
        <f>H9/E9*100-100</f>
        <v>7.701474317519597</v>
      </c>
      <c r="K9" s="499">
        <v>264999</v>
      </c>
      <c r="L9" s="500">
        <v>14.733082218469946</v>
      </c>
      <c r="M9" s="499">
        <v>253328</v>
      </c>
      <c r="N9" s="500">
        <v>-4.404167562896461</v>
      </c>
      <c r="O9" s="499">
        <v>273520</v>
      </c>
      <c r="P9" s="501">
        <f>O9/M9*100-100</f>
        <v>7.970694119876214</v>
      </c>
      <c r="Q9" s="499">
        <v>26948</v>
      </c>
      <c r="R9" s="500">
        <v>7.115032991493763</v>
      </c>
      <c r="S9" s="499">
        <v>21918</v>
      </c>
      <c r="T9" s="500">
        <v>-18.66557815051209</v>
      </c>
      <c r="U9" s="499">
        <v>22924</v>
      </c>
      <c r="V9" s="498">
        <f>U9/S9*100-100</f>
        <v>4.589834838945151</v>
      </c>
      <c r="W9" s="492"/>
    </row>
    <row r="10" spans="1:23" s="491" customFormat="1" ht="18" customHeight="1">
      <c r="A10" s="502" t="s">
        <v>299</v>
      </c>
      <c r="B10" s="499">
        <v>343040</v>
      </c>
      <c r="C10" s="500">
        <v>0.7543210906782832</v>
      </c>
      <c r="D10" s="500">
        <v>-3.573275765139755</v>
      </c>
      <c r="E10" s="499">
        <v>206191</v>
      </c>
      <c r="F10" s="500">
        <v>0.4387356762614106</v>
      </c>
      <c r="G10" s="500">
        <v>-39.89301539179104</v>
      </c>
      <c r="H10" s="499">
        <v>284827</v>
      </c>
      <c r="I10" s="500">
        <f>H10/H$6*100</f>
        <v>0.6122130163493957</v>
      </c>
      <c r="J10" s="500">
        <f>H10/E10*100-100</f>
        <v>38.13745507805871</v>
      </c>
      <c r="K10" s="499">
        <v>269844</v>
      </c>
      <c r="L10" s="500">
        <v>-3.082327081522564</v>
      </c>
      <c r="M10" s="499">
        <v>167212</v>
      </c>
      <c r="N10" s="500">
        <v>-38.03382695186849</v>
      </c>
      <c r="O10" s="499">
        <v>226721</v>
      </c>
      <c r="P10" s="501">
        <f>O10/M10*100-100</f>
        <v>35.58895294596081</v>
      </c>
      <c r="Q10" s="499">
        <v>73196</v>
      </c>
      <c r="R10" s="500">
        <v>-5.341023717766333</v>
      </c>
      <c r="S10" s="499">
        <v>38979</v>
      </c>
      <c r="T10" s="500">
        <v>-46.7470900049183</v>
      </c>
      <c r="U10" s="499">
        <v>58106</v>
      </c>
      <c r="V10" s="498">
        <f>U10/S10*100-100</f>
        <v>49.070012057774704</v>
      </c>
      <c r="W10" s="492"/>
    </row>
    <row r="11" spans="1:23" s="491" customFormat="1" ht="18" customHeight="1">
      <c r="A11" s="502" t="s">
        <v>298</v>
      </c>
      <c r="B11" s="499">
        <v>615652</v>
      </c>
      <c r="C11" s="500">
        <v>1.353775909859685</v>
      </c>
      <c r="D11" s="500">
        <v>-5.971295870631337</v>
      </c>
      <c r="E11" s="499">
        <v>493405</v>
      </c>
      <c r="F11" s="500">
        <v>1.0498730611217815</v>
      </c>
      <c r="G11" s="500">
        <v>-19.85650984647171</v>
      </c>
      <c r="H11" s="499">
        <v>769746</v>
      </c>
      <c r="I11" s="500">
        <f>H11/H$6*100</f>
        <v>1.6545078959609938</v>
      </c>
      <c r="J11" s="500">
        <f>H11/E11*100-100</f>
        <v>56.00693142550236</v>
      </c>
      <c r="K11" s="499">
        <v>285884</v>
      </c>
      <c r="L11" s="500">
        <v>-2.368690663206067</v>
      </c>
      <c r="M11" s="499">
        <v>165665</v>
      </c>
      <c r="N11" s="500">
        <v>-42.051671307243495</v>
      </c>
      <c r="O11" s="499">
        <v>357007</v>
      </c>
      <c r="P11" s="501">
        <f>O11/M11*100-100</f>
        <v>115.49935110011168</v>
      </c>
      <c r="Q11" s="499">
        <v>329768</v>
      </c>
      <c r="R11" s="500">
        <v>-8.885996977307713</v>
      </c>
      <c r="S11" s="499">
        <v>327740</v>
      </c>
      <c r="T11" s="500">
        <v>-0.6149778025763624</v>
      </c>
      <c r="U11" s="499">
        <v>412739</v>
      </c>
      <c r="V11" s="498">
        <f>U11/S11*100-100</f>
        <v>25.934887410752424</v>
      </c>
      <c r="W11" s="492"/>
    </row>
    <row r="12" spans="1:23" s="491" customFormat="1" ht="18" customHeight="1">
      <c r="A12" s="502" t="s">
        <v>297</v>
      </c>
      <c r="B12" s="499">
        <v>215780</v>
      </c>
      <c r="C12" s="500">
        <v>0.47448520565111924</v>
      </c>
      <c r="D12" s="500">
        <v>-19.622436284260488</v>
      </c>
      <c r="E12" s="499">
        <v>220345</v>
      </c>
      <c r="F12" s="500">
        <v>0.46885272677187906</v>
      </c>
      <c r="G12" s="500">
        <v>2.1155806840300357</v>
      </c>
      <c r="H12" s="499">
        <v>213690</v>
      </c>
      <c r="I12" s="500">
        <f>H12/H$6*100</f>
        <v>0.45930968434770003</v>
      </c>
      <c r="J12" s="500">
        <f>H12/E12*100-100</f>
        <v>-3.0202636774149596</v>
      </c>
      <c r="K12" s="499">
        <v>196654</v>
      </c>
      <c r="L12" s="500">
        <v>-18.211120399599068</v>
      </c>
      <c r="M12" s="499">
        <v>195602</v>
      </c>
      <c r="N12" s="500">
        <v>-0.5349497086253052</v>
      </c>
      <c r="O12" s="499">
        <v>186488</v>
      </c>
      <c r="P12" s="501">
        <f>O12/M12*100-100</f>
        <v>-4.659461559697746</v>
      </c>
      <c r="Q12" s="499">
        <v>19126</v>
      </c>
      <c r="R12" s="500">
        <v>-31.73430417246672</v>
      </c>
      <c r="S12" s="499">
        <v>24743</v>
      </c>
      <c r="T12" s="500">
        <v>29.368399037958795</v>
      </c>
      <c r="U12" s="499">
        <v>27202</v>
      </c>
      <c r="V12" s="498">
        <f>U12/S12*100-100</f>
        <v>9.938164329305252</v>
      </c>
      <c r="W12" s="492"/>
    </row>
    <row r="13" spans="1:23" s="491" customFormat="1" ht="18" customHeight="1">
      <c r="A13" s="502"/>
      <c r="B13" s="499"/>
      <c r="C13" s="500"/>
      <c r="D13" s="500"/>
      <c r="E13" s="499"/>
      <c r="F13" s="500"/>
      <c r="G13" s="500"/>
      <c r="H13" s="499"/>
      <c r="I13" s="500"/>
      <c r="J13" s="500"/>
      <c r="K13" s="499"/>
      <c r="L13" s="500"/>
      <c r="M13" s="499"/>
      <c r="N13" s="500"/>
      <c r="O13" s="499"/>
      <c r="P13" s="501"/>
      <c r="Q13" s="499"/>
      <c r="R13" s="500"/>
      <c r="S13" s="499"/>
      <c r="T13" s="500"/>
      <c r="U13" s="499"/>
      <c r="V13" s="498"/>
      <c r="W13" s="492"/>
    </row>
    <row r="14" spans="1:23" s="491" customFormat="1" ht="18" customHeight="1">
      <c r="A14" s="502" t="s">
        <v>296</v>
      </c>
      <c r="B14" s="499">
        <v>222261</v>
      </c>
      <c r="C14" s="500">
        <v>0.48873647369183154</v>
      </c>
      <c r="D14" s="500">
        <v>-9.776899158094707</v>
      </c>
      <c r="E14" s="499">
        <v>233820</v>
      </c>
      <c r="F14" s="500">
        <v>0.49752499296013414</v>
      </c>
      <c r="G14" s="500">
        <v>5.200642487885858</v>
      </c>
      <c r="H14" s="499">
        <v>239573</v>
      </c>
      <c r="I14" s="500">
        <f>H14/H$6*100</f>
        <v>0.514943137293423</v>
      </c>
      <c r="J14" s="500">
        <f>H14/E14*100-100</f>
        <v>2.460439654435035</v>
      </c>
      <c r="K14" s="499">
        <v>177598</v>
      </c>
      <c r="L14" s="500">
        <v>-12.722251162242117</v>
      </c>
      <c r="M14" s="499">
        <v>192322</v>
      </c>
      <c r="N14" s="500">
        <v>8.290633903534953</v>
      </c>
      <c r="O14" s="499">
        <v>191524</v>
      </c>
      <c r="P14" s="501">
        <f>O14/M14*100-100</f>
        <v>-0.41492912927277814</v>
      </c>
      <c r="Q14" s="499">
        <v>44663</v>
      </c>
      <c r="R14" s="500">
        <v>4.206719552029867</v>
      </c>
      <c r="S14" s="499">
        <v>41498</v>
      </c>
      <c r="T14" s="500">
        <v>-7.086402615140059</v>
      </c>
      <c r="U14" s="499">
        <v>48049</v>
      </c>
      <c r="V14" s="498">
        <f>U14/S14*100-100</f>
        <v>15.786302954359257</v>
      </c>
      <c r="W14" s="492"/>
    </row>
    <row r="15" spans="1:23" s="491" customFormat="1" ht="18" customHeight="1">
      <c r="A15" s="502" t="s">
        <v>295</v>
      </c>
      <c r="B15" s="499">
        <v>330099</v>
      </c>
      <c r="C15" s="500">
        <v>0.7258647321356418</v>
      </c>
      <c r="D15" s="500">
        <v>-15.582828047760671</v>
      </c>
      <c r="E15" s="499">
        <v>291593</v>
      </c>
      <c r="F15" s="500">
        <v>0.6204550734420682</v>
      </c>
      <c r="G15" s="500">
        <v>-11.664985352878986</v>
      </c>
      <c r="H15" s="499">
        <v>347202</v>
      </c>
      <c r="I15" s="500">
        <f>H15/H$6*100</f>
        <v>0.7462831252042218</v>
      </c>
      <c r="J15" s="500">
        <f>H15/E15*100-100</f>
        <v>19.070759586135466</v>
      </c>
      <c r="K15" s="499">
        <v>249980</v>
      </c>
      <c r="L15" s="500">
        <v>-15.078219217637965</v>
      </c>
      <c r="M15" s="499">
        <v>212564</v>
      </c>
      <c r="N15" s="500">
        <v>-14.967597407792624</v>
      </c>
      <c r="O15" s="499">
        <v>250556</v>
      </c>
      <c r="P15" s="501">
        <f>O15/M15*100-100</f>
        <v>17.873205246419914</v>
      </c>
      <c r="Q15" s="499">
        <v>80119</v>
      </c>
      <c r="R15" s="500">
        <v>-17.119419042495963</v>
      </c>
      <c r="S15" s="499">
        <v>79029</v>
      </c>
      <c r="T15" s="500">
        <v>-1.3604762915163633</v>
      </c>
      <c r="U15" s="499">
        <v>96646</v>
      </c>
      <c r="V15" s="498">
        <f>U15/S15*100-100</f>
        <v>22.291816927963154</v>
      </c>
      <c r="W15" s="492"/>
    </row>
    <row r="16" spans="1:23" s="491" customFormat="1" ht="18" customHeight="1">
      <c r="A16" s="502" t="s">
        <v>294</v>
      </c>
      <c r="B16" s="499">
        <v>435251</v>
      </c>
      <c r="C16" s="500">
        <v>0.9570866634760187</v>
      </c>
      <c r="D16" s="500">
        <v>-13.712751848158575</v>
      </c>
      <c r="E16" s="499">
        <v>423917</v>
      </c>
      <c r="F16" s="500">
        <v>0.9020156635047523</v>
      </c>
      <c r="G16" s="500">
        <v>-2.604014694969109</v>
      </c>
      <c r="H16" s="499">
        <v>503215</v>
      </c>
      <c r="I16" s="500">
        <f>H16/H$6*100</f>
        <v>1.0816206785952918</v>
      </c>
      <c r="J16" s="500">
        <f>H16/E16*100-100</f>
        <v>18.706020282272235</v>
      </c>
      <c r="K16" s="499">
        <v>315358</v>
      </c>
      <c r="L16" s="500">
        <v>-14.67471150854314</v>
      </c>
      <c r="M16" s="499">
        <v>309975</v>
      </c>
      <c r="N16" s="500">
        <v>-1.7069489278851364</v>
      </c>
      <c r="O16" s="499">
        <v>363206</v>
      </c>
      <c r="P16" s="501">
        <f>O16/M16*100-100</f>
        <v>17.17267521574321</v>
      </c>
      <c r="Q16" s="499">
        <v>119893</v>
      </c>
      <c r="R16" s="500">
        <v>-11.07575690148785</v>
      </c>
      <c r="S16" s="499">
        <v>113942</v>
      </c>
      <c r="T16" s="500">
        <v>-4.963592536678547</v>
      </c>
      <c r="U16" s="499">
        <v>140009</v>
      </c>
      <c r="V16" s="498">
        <f>U16/S16*100-100</f>
        <v>22.877428867318457</v>
      </c>
      <c r="W16" s="492"/>
    </row>
    <row r="17" spans="1:23" s="491" customFormat="1" ht="18" customHeight="1">
      <c r="A17" s="502" t="s">
        <v>293</v>
      </c>
      <c r="B17" s="499">
        <v>358273</v>
      </c>
      <c r="C17" s="500">
        <v>0.7878173977395655</v>
      </c>
      <c r="D17" s="500">
        <v>-12.464328296944942</v>
      </c>
      <c r="E17" s="499">
        <v>395220</v>
      </c>
      <c r="F17" s="500">
        <v>0.8409538436305884</v>
      </c>
      <c r="G17" s="500">
        <v>10.312527039436418</v>
      </c>
      <c r="H17" s="499">
        <v>427181</v>
      </c>
      <c r="I17" s="500">
        <f>H17/H$6*100</f>
        <v>0.9181916339994144</v>
      </c>
      <c r="J17" s="500">
        <f>H17/E17*100-100</f>
        <v>8.086888315368654</v>
      </c>
      <c r="K17" s="499">
        <v>280831</v>
      </c>
      <c r="L17" s="500">
        <v>-9.85224204954369</v>
      </c>
      <c r="M17" s="499">
        <v>302583</v>
      </c>
      <c r="N17" s="500">
        <v>7.745583642831448</v>
      </c>
      <c r="O17" s="499">
        <v>327503</v>
      </c>
      <c r="P17" s="501">
        <f>O17/M17*100-100</f>
        <v>8.235756800613387</v>
      </c>
      <c r="Q17" s="499">
        <v>77442</v>
      </c>
      <c r="R17" s="500">
        <v>-20.787602925382302</v>
      </c>
      <c r="S17" s="499">
        <v>92637</v>
      </c>
      <c r="T17" s="500">
        <v>19.621135817773293</v>
      </c>
      <c r="U17" s="499">
        <v>99678</v>
      </c>
      <c r="V17" s="498">
        <f>U17/S17*100-100</f>
        <v>7.600634735580812</v>
      </c>
      <c r="W17" s="492"/>
    </row>
    <row r="18" spans="1:23" s="491" customFormat="1" ht="18" customHeight="1">
      <c r="A18" s="502" t="s">
        <v>292</v>
      </c>
      <c r="B18" s="499">
        <v>548914</v>
      </c>
      <c r="C18" s="500">
        <v>1.2070236916061658</v>
      </c>
      <c r="D18" s="500">
        <v>-9.525387132131755</v>
      </c>
      <c r="E18" s="499">
        <v>537440</v>
      </c>
      <c r="F18" s="500">
        <v>1.1435712608694486</v>
      </c>
      <c r="G18" s="500">
        <v>-2.090309228768078</v>
      </c>
      <c r="H18" s="499">
        <v>561153</v>
      </c>
      <c r="I18" s="500">
        <f>H18/H$6*100</f>
        <v>1.206153808324044</v>
      </c>
      <c r="J18" s="500">
        <f>H18/E18*100-100</f>
        <v>4.412213456385828</v>
      </c>
      <c r="K18" s="499">
        <v>355475</v>
      </c>
      <c r="L18" s="500">
        <v>-6.336374870561201</v>
      </c>
      <c r="M18" s="499">
        <v>352615</v>
      </c>
      <c r="N18" s="500">
        <v>-0.8045572825093217</v>
      </c>
      <c r="O18" s="499">
        <v>381200</v>
      </c>
      <c r="P18" s="501">
        <f>O18/M18*100-100</f>
        <v>8.106575159876911</v>
      </c>
      <c r="Q18" s="499">
        <v>193439</v>
      </c>
      <c r="R18" s="500">
        <v>-14.852849257423557</v>
      </c>
      <c r="S18" s="499">
        <v>184825</v>
      </c>
      <c r="T18" s="500">
        <v>-4.453083400968779</v>
      </c>
      <c r="U18" s="499">
        <v>179953</v>
      </c>
      <c r="V18" s="498">
        <f>U18/S18*100-100</f>
        <v>-2.6360070336805137</v>
      </c>
      <c r="W18" s="492"/>
    </row>
    <row r="19" spans="1:23" s="491" customFormat="1" ht="18" customHeight="1">
      <c r="A19" s="502"/>
      <c r="B19" s="499"/>
      <c r="C19" s="500"/>
      <c r="D19" s="500"/>
      <c r="E19" s="499"/>
      <c r="F19" s="500"/>
      <c r="G19" s="500"/>
      <c r="H19" s="499"/>
      <c r="I19" s="500"/>
      <c r="J19" s="500"/>
      <c r="K19" s="499"/>
      <c r="L19" s="500"/>
      <c r="M19" s="499"/>
      <c r="N19" s="500"/>
      <c r="O19" s="499"/>
      <c r="P19" s="501"/>
      <c r="Q19" s="499"/>
      <c r="R19" s="500"/>
      <c r="S19" s="499"/>
      <c r="T19" s="500"/>
      <c r="U19" s="499"/>
      <c r="V19" s="498"/>
      <c r="W19" s="492"/>
    </row>
    <row r="20" spans="1:23" s="491" customFormat="1" ht="18" customHeight="1">
      <c r="A20" s="502" t="s">
        <v>291</v>
      </c>
      <c r="B20" s="499">
        <v>848266</v>
      </c>
      <c r="C20" s="500">
        <v>1.8652779101717132</v>
      </c>
      <c r="D20" s="500">
        <v>-2.5183295410145092</v>
      </c>
      <c r="E20" s="499">
        <v>1088269</v>
      </c>
      <c r="F20" s="500">
        <v>2.3156317960984185</v>
      </c>
      <c r="G20" s="500">
        <v>28.29336552449348</v>
      </c>
      <c r="H20" s="499">
        <v>1004398</v>
      </c>
      <c r="I20" s="500">
        <f>H20/H$6*100</f>
        <v>2.1588737345662468</v>
      </c>
      <c r="J20" s="500">
        <f>H20/E20*100-100</f>
        <v>-7.706826161546459</v>
      </c>
      <c r="K20" s="499">
        <v>454726</v>
      </c>
      <c r="L20" s="500">
        <v>-8.329503027957202</v>
      </c>
      <c r="M20" s="499">
        <v>666440</v>
      </c>
      <c r="N20" s="500">
        <v>46.558586929271684</v>
      </c>
      <c r="O20" s="499">
        <v>588490</v>
      </c>
      <c r="P20" s="501">
        <f>O20/M20*100-100</f>
        <v>-11.696476802112727</v>
      </c>
      <c r="Q20" s="499">
        <v>393540</v>
      </c>
      <c r="R20" s="500">
        <v>5.186349348899853</v>
      </c>
      <c r="S20" s="499">
        <v>421829</v>
      </c>
      <c r="T20" s="500">
        <v>7.188341718757954</v>
      </c>
      <c r="U20" s="499">
        <v>415908</v>
      </c>
      <c r="V20" s="498">
        <f>U20/S20*100-100</f>
        <v>-1.403649346062025</v>
      </c>
      <c r="W20" s="492"/>
    </row>
    <row r="21" spans="1:23" s="491" customFormat="1" ht="18" customHeight="1">
      <c r="A21" s="502" t="s">
        <v>290</v>
      </c>
      <c r="B21" s="499">
        <v>593482</v>
      </c>
      <c r="C21" s="500">
        <v>1.305025622486966</v>
      </c>
      <c r="D21" s="500">
        <v>-19.952145172232875</v>
      </c>
      <c r="E21" s="499">
        <v>500185</v>
      </c>
      <c r="F21" s="500">
        <v>1.0642996262242952</v>
      </c>
      <c r="G21" s="500">
        <v>-15.72027458288541</v>
      </c>
      <c r="H21" s="499">
        <v>646110</v>
      </c>
      <c r="I21" s="500">
        <f>H21/H$6*100</f>
        <v>1.3887621327806285</v>
      </c>
      <c r="J21" s="500">
        <f>H21/E21*100-100</f>
        <v>29.174205543948744</v>
      </c>
      <c r="K21" s="499">
        <v>444021</v>
      </c>
      <c r="L21" s="500">
        <v>-29.88130919932665</v>
      </c>
      <c r="M21" s="499">
        <v>348591</v>
      </c>
      <c r="N21" s="500">
        <v>-21.49222671900654</v>
      </c>
      <c r="O21" s="499">
        <v>493879</v>
      </c>
      <c r="P21" s="501">
        <f>O21/M21*100-100</f>
        <v>41.678643453215955</v>
      </c>
      <c r="Q21" s="499">
        <v>149461</v>
      </c>
      <c r="R21" s="500">
        <v>38.17615354035888</v>
      </c>
      <c r="S21" s="499">
        <v>151594</v>
      </c>
      <c r="T21" s="500">
        <v>1.4271281471420565</v>
      </c>
      <c r="U21" s="499">
        <v>152231</v>
      </c>
      <c r="V21" s="498">
        <f>U21/S21*100-100</f>
        <v>0.42020132722930725</v>
      </c>
      <c r="W21" s="492"/>
    </row>
    <row r="22" spans="1:23" s="491" customFormat="1" ht="18" customHeight="1">
      <c r="A22" s="502" t="s">
        <v>289</v>
      </c>
      <c r="B22" s="499">
        <v>17203644</v>
      </c>
      <c r="C22" s="500">
        <v>37.829616096434535</v>
      </c>
      <c r="D22" s="500">
        <v>-15.320236805035918</v>
      </c>
      <c r="E22" s="499">
        <v>17279387</v>
      </c>
      <c r="F22" s="500">
        <v>36.76728635501853</v>
      </c>
      <c r="G22" s="500">
        <v>0.4402730026266539</v>
      </c>
      <c r="H22" s="499">
        <v>18394201</v>
      </c>
      <c r="I22" s="500">
        <f>H22/H$6*100</f>
        <v>39.536874234349526</v>
      </c>
      <c r="J22" s="500">
        <f>H22/E22*100-100</f>
        <v>6.451698778434675</v>
      </c>
      <c r="K22" s="499">
        <v>1618552</v>
      </c>
      <c r="L22" s="500">
        <v>-29.840543537344786</v>
      </c>
      <c r="M22" s="499">
        <v>1797851</v>
      </c>
      <c r="N22" s="500">
        <v>11.077741092037826</v>
      </c>
      <c r="O22" s="499">
        <v>1783426</v>
      </c>
      <c r="P22" s="501">
        <f>O22/M22*100-100</f>
        <v>-0.8023468018206188</v>
      </c>
      <c r="Q22" s="499">
        <v>15585092</v>
      </c>
      <c r="R22" s="500">
        <v>-13.460194700918876</v>
      </c>
      <c r="S22" s="499">
        <v>15481536</v>
      </c>
      <c r="T22" s="500">
        <v>-0.6644554937500544</v>
      </c>
      <c r="U22" s="499">
        <v>16610775</v>
      </c>
      <c r="V22" s="498">
        <f>U22/S22*100-100</f>
        <v>7.294101825555302</v>
      </c>
      <c r="W22" s="492"/>
    </row>
    <row r="23" spans="1:23" s="491" customFormat="1" ht="18" customHeight="1">
      <c r="A23" s="502" t="s">
        <v>288</v>
      </c>
      <c r="B23" s="499">
        <v>1644726</v>
      </c>
      <c r="C23" s="500">
        <v>3.616638031095295</v>
      </c>
      <c r="D23" s="500">
        <v>3.4085879264035697</v>
      </c>
      <c r="E23" s="499">
        <v>1505841</v>
      </c>
      <c r="F23" s="500">
        <v>3.204146492704137</v>
      </c>
      <c r="G23" s="500">
        <v>-8.444263664586089</v>
      </c>
      <c r="H23" s="499">
        <v>1656365</v>
      </c>
      <c r="I23" s="500">
        <f>H23/H$6*100</f>
        <v>3.5602250237005864</v>
      </c>
      <c r="J23" s="500">
        <f>H23/E23*100-100</f>
        <v>9.996008874774958</v>
      </c>
      <c r="K23" s="499">
        <v>890359</v>
      </c>
      <c r="L23" s="500">
        <v>-4.135478397188535</v>
      </c>
      <c r="M23" s="499">
        <v>778230</v>
      </c>
      <c r="N23" s="500">
        <v>-12.593684120674922</v>
      </c>
      <c r="O23" s="499">
        <v>940958</v>
      </c>
      <c r="P23" s="501">
        <f>O23/M23*100-100</f>
        <v>20.910013749148717</v>
      </c>
      <c r="Q23" s="499">
        <v>754367</v>
      </c>
      <c r="R23" s="500">
        <v>13.996802388839185</v>
      </c>
      <c r="S23" s="499">
        <v>727611</v>
      </c>
      <c r="T23" s="500">
        <v>-3.546814746668403</v>
      </c>
      <c r="U23" s="499">
        <v>715407</v>
      </c>
      <c r="V23" s="498">
        <f>U23/S23*100-100</f>
        <v>-1.6772698598564375</v>
      </c>
      <c r="W23" s="492"/>
    </row>
    <row r="24" spans="1:23" s="491" customFormat="1" ht="18" customHeight="1">
      <c r="A24" s="502" t="s">
        <v>287</v>
      </c>
      <c r="B24" s="499">
        <v>989969</v>
      </c>
      <c r="C24" s="500">
        <v>2.1768729472297377</v>
      </c>
      <c r="D24" s="500">
        <v>-9.375366171602664</v>
      </c>
      <c r="E24" s="499">
        <v>914764</v>
      </c>
      <c r="F24" s="500">
        <v>1.9464457816276801</v>
      </c>
      <c r="G24" s="500">
        <v>-7.59670252300829</v>
      </c>
      <c r="H24" s="499">
        <v>926120</v>
      </c>
      <c r="I24" s="500">
        <f>H24/H$6*100</f>
        <v>1.99062139018247</v>
      </c>
      <c r="J24" s="500">
        <f>H24/E24*100-100</f>
        <v>1.2414130857794987</v>
      </c>
      <c r="K24" s="499">
        <v>609387</v>
      </c>
      <c r="L24" s="500">
        <v>-14.087473618765259</v>
      </c>
      <c r="M24" s="499">
        <v>582347</v>
      </c>
      <c r="N24" s="500">
        <v>-4.437245953720705</v>
      </c>
      <c r="O24" s="499">
        <v>605693</v>
      </c>
      <c r="P24" s="501">
        <f>O24/M24*100-100</f>
        <v>4.008949990297879</v>
      </c>
      <c r="Q24" s="499">
        <v>380582</v>
      </c>
      <c r="R24" s="500">
        <v>-0.6502677035447562</v>
      </c>
      <c r="S24" s="499">
        <v>332417</v>
      </c>
      <c r="T24" s="500">
        <v>-12.655616923553922</v>
      </c>
      <c r="U24" s="499">
        <v>320427</v>
      </c>
      <c r="V24" s="498">
        <f>U24/S24*100-100</f>
        <v>-3.6069154104633583</v>
      </c>
      <c r="W24" s="492"/>
    </row>
    <row r="25" spans="1:23" s="491" customFormat="1" ht="18" customHeight="1">
      <c r="A25" s="502"/>
      <c r="B25" s="499"/>
      <c r="C25" s="500"/>
      <c r="D25" s="500"/>
      <c r="E25" s="499"/>
      <c r="F25" s="500"/>
      <c r="G25" s="500"/>
      <c r="H25" s="499"/>
      <c r="I25" s="500"/>
      <c r="J25" s="500"/>
      <c r="K25" s="499"/>
      <c r="L25" s="500"/>
      <c r="M25" s="499"/>
      <c r="N25" s="500"/>
      <c r="O25" s="499"/>
      <c r="P25" s="501"/>
      <c r="Q25" s="499"/>
      <c r="R25" s="500"/>
      <c r="S25" s="499"/>
      <c r="T25" s="500"/>
      <c r="U25" s="499"/>
      <c r="V25" s="498"/>
      <c r="W25" s="492"/>
    </row>
    <row r="26" spans="1:23" s="491" customFormat="1" ht="18" customHeight="1">
      <c r="A26" s="502" t="s">
        <v>286</v>
      </c>
      <c r="B26" s="499">
        <v>420754</v>
      </c>
      <c r="C26" s="500">
        <v>0.9252087692025722</v>
      </c>
      <c r="D26" s="500">
        <v>-14.874685398441358</v>
      </c>
      <c r="E26" s="499">
        <v>418087</v>
      </c>
      <c r="F26" s="500">
        <v>0.8896105197661602</v>
      </c>
      <c r="G26" s="500">
        <v>-0.6338620666707868</v>
      </c>
      <c r="H26" s="499">
        <v>381656</v>
      </c>
      <c r="I26" s="500">
        <f>H26/H$6*100</f>
        <v>0.8203392619654912</v>
      </c>
      <c r="J26" s="500">
        <f>H26/E26*100-100</f>
        <v>-8.713736614628047</v>
      </c>
      <c r="K26" s="499">
        <v>247101</v>
      </c>
      <c r="L26" s="500">
        <v>-16.566441004169974</v>
      </c>
      <c r="M26" s="499">
        <v>245030</v>
      </c>
      <c r="N26" s="500">
        <v>-0.8381188259051982</v>
      </c>
      <c r="O26" s="499">
        <v>231007</v>
      </c>
      <c r="P26" s="501">
        <f>O26/M26*100-100</f>
        <v>-5.722972697220754</v>
      </c>
      <c r="Q26" s="499">
        <v>173653</v>
      </c>
      <c r="R26" s="500">
        <v>-12.345604231970967</v>
      </c>
      <c r="S26" s="499">
        <v>173057</v>
      </c>
      <c r="T26" s="500">
        <v>-0.3432131895216344</v>
      </c>
      <c r="U26" s="499">
        <v>150649</v>
      </c>
      <c r="V26" s="498">
        <f>U26/S26*100-100</f>
        <v>-12.948334941666616</v>
      </c>
      <c r="W26" s="492"/>
    </row>
    <row r="27" spans="1:23" s="491" customFormat="1" ht="18" customHeight="1">
      <c r="A27" s="502" t="s">
        <v>285</v>
      </c>
      <c r="B27" s="499">
        <v>280590</v>
      </c>
      <c r="C27" s="500">
        <v>0.6169978860582425</v>
      </c>
      <c r="D27" s="500">
        <v>-20.383286136664154</v>
      </c>
      <c r="E27" s="499">
        <v>307131</v>
      </c>
      <c r="F27" s="500">
        <v>0.653517015707976</v>
      </c>
      <c r="G27" s="500">
        <v>9.458997113225706</v>
      </c>
      <c r="H27" s="499">
        <v>295356</v>
      </c>
      <c r="I27" s="500">
        <f>H27/H$6*100</f>
        <v>0.6348442656661487</v>
      </c>
      <c r="J27" s="500">
        <f>H27/E27*100-100</f>
        <v>-3.8338689354054196</v>
      </c>
      <c r="K27" s="499">
        <v>202087</v>
      </c>
      <c r="L27" s="500">
        <v>-4.081429235924546</v>
      </c>
      <c r="M27" s="499">
        <v>201005</v>
      </c>
      <c r="N27" s="500">
        <v>-0.5354129657028892</v>
      </c>
      <c r="O27" s="499">
        <v>206201</v>
      </c>
      <c r="P27" s="501">
        <f>O27/M27*100-100</f>
        <v>2.5850103231262835</v>
      </c>
      <c r="Q27" s="499">
        <v>78503</v>
      </c>
      <c r="R27" s="500">
        <v>-44.61478763933964</v>
      </c>
      <c r="S27" s="499">
        <v>106126</v>
      </c>
      <c r="T27" s="500">
        <v>35.18719029845994</v>
      </c>
      <c r="U27" s="499">
        <v>89155</v>
      </c>
      <c r="V27" s="498">
        <f>U27/S27*100-100</f>
        <v>-15.991368750353345</v>
      </c>
      <c r="W27" s="492"/>
    </row>
    <row r="28" spans="1:23" s="491" customFormat="1" ht="18" customHeight="1">
      <c r="A28" s="502" t="s">
        <v>284</v>
      </c>
      <c r="B28" s="499">
        <v>272220</v>
      </c>
      <c r="C28" s="500">
        <v>0.5985928384574459</v>
      </c>
      <c r="D28" s="500">
        <v>-9.79013331654312</v>
      </c>
      <c r="E28" s="499">
        <v>268461</v>
      </c>
      <c r="F28" s="500">
        <v>0.5712345271365604</v>
      </c>
      <c r="G28" s="500">
        <v>-1.3808684152523654</v>
      </c>
      <c r="H28" s="499">
        <v>260510</v>
      </c>
      <c r="I28" s="500">
        <f>H28/H$6*100</f>
        <v>0.5599455560364048</v>
      </c>
      <c r="J28" s="500">
        <f>H28/E28*100-100</f>
        <v>-2.9616964847780594</v>
      </c>
      <c r="K28" s="499">
        <v>195432</v>
      </c>
      <c r="L28" s="500">
        <v>-7.2141748208919125</v>
      </c>
      <c r="M28" s="499">
        <v>192797</v>
      </c>
      <c r="N28" s="500">
        <v>-1.348295059150999</v>
      </c>
      <c r="O28" s="499">
        <v>193945</v>
      </c>
      <c r="P28" s="501">
        <f>O28/M28*100-100</f>
        <v>0.5954449498695595</v>
      </c>
      <c r="Q28" s="499">
        <v>76788</v>
      </c>
      <c r="R28" s="500">
        <v>-15.743504213483149</v>
      </c>
      <c r="S28" s="499">
        <v>75664</v>
      </c>
      <c r="T28" s="500">
        <v>-1.4637703807886595</v>
      </c>
      <c r="U28" s="499">
        <v>66565</v>
      </c>
      <c r="V28" s="498">
        <f>U28/S28*100-100</f>
        <v>-12.025533939522091</v>
      </c>
      <c r="W28" s="492"/>
    </row>
    <row r="29" spans="1:23" s="491" customFormat="1" ht="18" customHeight="1">
      <c r="A29" s="502" t="s">
        <v>283</v>
      </c>
      <c r="B29" s="499">
        <v>184035</v>
      </c>
      <c r="C29" s="500">
        <v>0.4046801595236061</v>
      </c>
      <c r="D29" s="500">
        <v>-12.758534053254579</v>
      </c>
      <c r="E29" s="499">
        <v>199483</v>
      </c>
      <c r="F29" s="500">
        <v>0.4244623136201627</v>
      </c>
      <c r="G29" s="500">
        <v>8.394055478577428</v>
      </c>
      <c r="H29" s="499">
        <v>171128</v>
      </c>
      <c r="I29" s="500">
        <f>H29/H$6*100</f>
        <v>0.36782604550074044</v>
      </c>
      <c r="J29" s="500">
        <f>H29/E29*100-100</f>
        <v>-14.214243820275414</v>
      </c>
      <c r="K29" s="499">
        <v>136688</v>
      </c>
      <c r="L29" s="500">
        <v>-10.556209920167518</v>
      </c>
      <c r="M29" s="499">
        <v>138513</v>
      </c>
      <c r="N29" s="500">
        <v>1.3351574388388059</v>
      </c>
      <c r="O29" s="499">
        <v>136426</v>
      </c>
      <c r="P29" s="501">
        <f>O29/M29*100-100</f>
        <v>-1.5067177810025072</v>
      </c>
      <c r="Q29" s="499">
        <v>47347</v>
      </c>
      <c r="R29" s="500">
        <v>-18.548400970255813</v>
      </c>
      <c r="S29" s="499">
        <v>60970</v>
      </c>
      <c r="T29" s="500">
        <v>28.77267831119184</v>
      </c>
      <c r="U29" s="499">
        <v>34702</v>
      </c>
      <c r="V29" s="498">
        <f>U29/S29*100-100</f>
        <v>-43.0834836804986</v>
      </c>
      <c r="W29" s="492"/>
    </row>
    <row r="30" spans="1:23" s="491" customFormat="1" ht="18" customHeight="1">
      <c r="A30" s="502" t="s">
        <v>282</v>
      </c>
      <c r="B30" s="499">
        <v>518860</v>
      </c>
      <c r="C30" s="500">
        <v>1.1409370368159224</v>
      </c>
      <c r="D30" s="500">
        <v>-9.383519417942011</v>
      </c>
      <c r="E30" s="499">
        <v>519892</v>
      </c>
      <c r="F30" s="500">
        <v>1.1062324165598754</v>
      </c>
      <c r="G30" s="500">
        <v>0.19889758316308814</v>
      </c>
      <c r="H30" s="499">
        <v>548846</v>
      </c>
      <c r="I30" s="500">
        <f>H30/H$6*100</f>
        <v>1.1797008892109964</v>
      </c>
      <c r="J30" s="500">
        <f>H30/E30*100-100</f>
        <v>5.569233610057481</v>
      </c>
      <c r="K30" s="499">
        <v>320663</v>
      </c>
      <c r="L30" s="500">
        <v>-6.877675361409743</v>
      </c>
      <c r="M30" s="499">
        <v>339933</v>
      </c>
      <c r="N30" s="500">
        <v>6.0094242241855085</v>
      </c>
      <c r="O30" s="499">
        <v>346747</v>
      </c>
      <c r="P30" s="501">
        <f>O30/M30*100-100</f>
        <v>2.00451265396417</v>
      </c>
      <c r="Q30" s="499">
        <v>198197</v>
      </c>
      <c r="R30" s="500">
        <v>-13.164040080090075</v>
      </c>
      <c r="S30" s="499">
        <v>179959</v>
      </c>
      <c r="T30" s="500">
        <v>-9.201955630004491</v>
      </c>
      <c r="U30" s="499">
        <v>202099</v>
      </c>
      <c r="V30" s="498">
        <f>U30/S30*100-100</f>
        <v>12.302802304969475</v>
      </c>
      <c r="W30" s="492"/>
    </row>
    <row r="31" spans="1:23" s="491" customFormat="1" ht="18" customHeight="1">
      <c r="A31" s="502"/>
      <c r="B31" s="499"/>
      <c r="C31" s="500"/>
      <c r="D31" s="500"/>
      <c r="E31" s="499"/>
      <c r="F31" s="500"/>
      <c r="G31" s="500"/>
      <c r="H31" s="499"/>
      <c r="I31" s="500"/>
      <c r="J31" s="500"/>
      <c r="K31" s="499"/>
      <c r="L31" s="500"/>
      <c r="M31" s="499"/>
      <c r="N31" s="500"/>
      <c r="O31" s="499"/>
      <c r="P31" s="501"/>
      <c r="Q31" s="499"/>
      <c r="R31" s="500"/>
      <c r="S31" s="499"/>
      <c r="T31" s="500"/>
      <c r="U31" s="499"/>
      <c r="V31" s="498"/>
      <c r="W31" s="492"/>
    </row>
    <row r="32" spans="1:23" s="491" customFormat="1" ht="18" customHeight="1">
      <c r="A32" s="502" t="s">
        <v>281</v>
      </c>
      <c r="B32" s="499">
        <v>615865</v>
      </c>
      <c r="C32" s="500">
        <v>1.3542442820387735</v>
      </c>
      <c r="D32" s="500">
        <v>-7.401532419575034</v>
      </c>
      <c r="E32" s="499">
        <v>641214</v>
      </c>
      <c r="F32" s="500">
        <v>1.3643828194163863</v>
      </c>
      <c r="G32" s="500">
        <v>4.115999447930946</v>
      </c>
      <c r="H32" s="499">
        <v>620421</v>
      </c>
      <c r="I32" s="500">
        <f>H32/H$6*100</f>
        <v>1.333545667427977</v>
      </c>
      <c r="J32" s="500">
        <f>H32/E32*100-100</f>
        <v>-3.2427551488270723</v>
      </c>
      <c r="K32" s="499">
        <v>308306</v>
      </c>
      <c r="L32" s="500">
        <v>-12.952662755306605</v>
      </c>
      <c r="M32" s="499">
        <v>342605</v>
      </c>
      <c r="N32" s="500">
        <v>11.124986214994209</v>
      </c>
      <c r="O32" s="499">
        <v>337501</v>
      </c>
      <c r="P32" s="501">
        <f>O32/M32*100-100</f>
        <v>-1.4897622626640015</v>
      </c>
      <c r="Q32" s="499">
        <v>307559</v>
      </c>
      <c r="R32" s="500">
        <v>-1.0778038660705676</v>
      </c>
      <c r="S32" s="499">
        <v>298609</v>
      </c>
      <c r="T32" s="500">
        <v>-2.910010762162713</v>
      </c>
      <c r="U32" s="499">
        <v>282920</v>
      </c>
      <c r="V32" s="498">
        <f>U32/S32*100-100</f>
        <v>-5.2540278424293945</v>
      </c>
      <c r="W32" s="492"/>
    </row>
    <row r="33" spans="1:23" s="491" customFormat="1" ht="18" customHeight="1">
      <c r="A33" s="502" t="s">
        <v>280</v>
      </c>
      <c r="B33" s="499">
        <v>875455</v>
      </c>
      <c r="C33" s="500">
        <v>1.9250646293136557</v>
      </c>
      <c r="D33" s="500">
        <v>-9.966144296054352</v>
      </c>
      <c r="E33" s="499">
        <v>717964</v>
      </c>
      <c r="F33" s="500">
        <v>1.5276923875016242</v>
      </c>
      <c r="G33" s="500">
        <v>-17.989616827820967</v>
      </c>
      <c r="H33" s="499">
        <v>783499</v>
      </c>
      <c r="I33" s="500">
        <f>H33/H$6*100</f>
        <v>1.6840688772368322</v>
      </c>
      <c r="J33" s="500">
        <f>H33/E33*100-100</f>
        <v>9.12789499194946</v>
      </c>
      <c r="K33" s="499">
        <v>656285</v>
      </c>
      <c r="L33" s="500">
        <v>-7.18770771167145</v>
      </c>
      <c r="M33" s="499">
        <v>524764</v>
      </c>
      <c r="N33" s="500">
        <v>-20.040226426019174</v>
      </c>
      <c r="O33" s="499">
        <v>586294</v>
      </c>
      <c r="P33" s="501">
        <f>O33/M33*100-100</f>
        <v>11.725270788392493</v>
      </c>
      <c r="Q33" s="499">
        <v>219170</v>
      </c>
      <c r="R33" s="500">
        <v>-17.372913305083472</v>
      </c>
      <c r="S33" s="499">
        <v>193200</v>
      </c>
      <c r="T33" s="500">
        <v>-11.849249441073141</v>
      </c>
      <c r="U33" s="499">
        <v>197205</v>
      </c>
      <c r="V33" s="498">
        <f>U33/S33*100-100</f>
        <v>2.0729813664596293</v>
      </c>
      <c r="W33" s="492"/>
    </row>
    <row r="34" spans="1:23" s="491" customFormat="1" ht="18" customHeight="1">
      <c r="A34" s="502" t="s">
        <v>279</v>
      </c>
      <c r="B34" s="499">
        <v>2280544</v>
      </c>
      <c r="C34" s="500">
        <v>5.014757571769516</v>
      </c>
      <c r="D34" s="500">
        <v>-4.124077572025371</v>
      </c>
      <c r="E34" s="499">
        <v>1896887</v>
      </c>
      <c r="F34" s="500">
        <v>4.036218849205244</v>
      </c>
      <c r="G34" s="500">
        <v>-16.82304748340748</v>
      </c>
      <c r="H34" s="499">
        <v>2065799</v>
      </c>
      <c r="I34" s="500">
        <f>H34/H$6*100</f>
        <v>4.440270890616287</v>
      </c>
      <c r="J34" s="500">
        <f>H34/E34*100-100</f>
        <v>8.904694902753832</v>
      </c>
      <c r="K34" s="499">
        <v>1128873</v>
      </c>
      <c r="L34" s="500">
        <v>-2.8247687847339478</v>
      </c>
      <c r="M34" s="499">
        <v>907631</v>
      </c>
      <c r="N34" s="500">
        <v>-19.598484506228772</v>
      </c>
      <c r="O34" s="499">
        <v>971828</v>
      </c>
      <c r="P34" s="501">
        <f>O34/M34*100-100</f>
        <v>7.073028576591156</v>
      </c>
      <c r="Q34" s="499">
        <v>1151671</v>
      </c>
      <c r="R34" s="500">
        <v>-5.364381368877844</v>
      </c>
      <c r="S34" s="499">
        <v>989256</v>
      </c>
      <c r="T34" s="500">
        <v>-14.10255185725785</v>
      </c>
      <c r="U34" s="499">
        <v>1093971</v>
      </c>
      <c r="V34" s="498">
        <f>U34/S34*100-100</f>
        <v>10.585227686261206</v>
      </c>
      <c r="W34" s="492"/>
    </row>
    <row r="35" spans="1:23" s="491" customFormat="1" ht="18" customHeight="1">
      <c r="A35" s="502" t="s">
        <v>278</v>
      </c>
      <c r="B35" s="499">
        <v>368116</v>
      </c>
      <c r="C35" s="500">
        <v>0.8094614698464521</v>
      </c>
      <c r="D35" s="500">
        <v>2.5601306115170956</v>
      </c>
      <c r="E35" s="499">
        <v>268854</v>
      </c>
      <c r="F35" s="500">
        <v>0.5720707572376355</v>
      </c>
      <c r="G35" s="500">
        <v>-26.964869769311846</v>
      </c>
      <c r="H35" s="499">
        <v>326108</v>
      </c>
      <c r="I35" s="500">
        <f>H35/H$6*100</f>
        <v>0.7009432474297336</v>
      </c>
      <c r="J35" s="500">
        <f>H35/E35*100-100</f>
        <v>21.29557306195929</v>
      </c>
      <c r="K35" s="499">
        <v>269941</v>
      </c>
      <c r="L35" s="500">
        <v>2.3756338247173687</v>
      </c>
      <c r="M35" s="499">
        <v>187004</v>
      </c>
      <c r="N35" s="500">
        <v>-30.724121196854128</v>
      </c>
      <c r="O35" s="499">
        <v>236693</v>
      </c>
      <c r="P35" s="501">
        <f>O35/M35*100-100</f>
        <v>26.571089388462283</v>
      </c>
      <c r="Q35" s="499">
        <v>98175</v>
      </c>
      <c r="R35" s="500">
        <v>3.0708661417322816</v>
      </c>
      <c r="S35" s="499">
        <v>81850</v>
      </c>
      <c r="T35" s="500">
        <v>-16.628469569646043</v>
      </c>
      <c r="U35" s="499">
        <v>89415</v>
      </c>
      <c r="V35" s="498">
        <f>U35/S35*100-100</f>
        <v>9.242516799022596</v>
      </c>
      <c r="W35" s="492"/>
    </row>
    <row r="36" spans="1:23" s="491" customFormat="1" ht="18" customHeight="1">
      <c r="A36" s="502" t="s">
        <v>277</v>
      </c>
      <c r="B36" s="499">
        <v>256872</v>
      </c>
      <c r="C36" s="500">
        <v>0.5648436543980643</v>
      </c>
      <c r="D36" s="500">
        <v>-16.03596889494689</v>
      </c>
      <c r="E36" s="499">
        <v>259541</v>
      </c>
      <c r="F36" s="500">
        <v>0.5522544444353186</v>
      </c>
      <c r="G36" s="500">
        <v>1.0390388987511159</v>
      </c>
      <c r="H36" s="499">
        <v>265963</v>
      </c>
      <c r="I36" s="500">
        <f>H36/H$6*100</f>
        <v>0.5716663464746472</v>
      </c>
      <c r="J36" s="500">
        <f>H36/E36*100-100</f>
        <v>2.4743682115735197</v>
      </c>
      <c r="K36" s="499">
        <v>193037</v>
      </c>
      <c r="L36" s="500">
        <v>-13.469693302134601</v>
      </c>
      <c r="M36" s="499">
        <v>194358</v>
      </c>
      <c r="N36" s="500">
        <v>0.6843247667545569</v>
      </c>
      <c r="O36" s="499">
        <v>204202</v>
      </c>
      <c r="P36" s="501">
        <f>O36/M36*100-100</f>
        <v>5.06488027248686</v>
      </c>
      <c r="Q36" s="499">
        <v>63835</v>
      </c>
      <c r="R36" s="500">
        <v>-22.9464662924739</v>
      </c>
      <c r="S36" s="499">
        <v>65183</v>
      </c>
      <c r="T36" s="500">
        <v>2.1116942116393886</v>
      </c>
      <c r="U36" s="499">
        <v>61761</v>
      </c>
      <c r="V36" s="498">
        <f>U36/S36*100-100</f>
        <v>-5.249835079698698</v>
      </c>
      <c r="W36" s="492"/>
    </row>
    <row r="37" spans="1:23" s="491" customFormat="1" ht="18" customHeight="1">
      <c r="A37" s="502"/>
      <c r="B37" s="499"/>
      <c r="C37" s="500"/>
      <c r="D37" s="500"/>
      <c r="E37" s="499"/>
      <c r="F37" s="500"/>
      <c r="G37" s="500"/>
      <c r="H37" s="499"/>
      <c r="I37" s="500"/>
      <c r="J37" s="500"/>
      <c r="K37" s="499"/>
      <c r="L37" s="500"/>
      <c r="M37" s="499"/>
      <c r="N37" s="500"/>
      <c r="O37" s="499"/>
      <c r="P37" s="501"/>
      <c r="Q37" s="499"/>
      <c r="R37" s="500"/>
      <c r="S37" s="499"/>
      <c r="T37" s="500"/>
      <c r="U37" s="499"/>
      <c r="V37" s="498"/>
      <c r="W37" s="492"/>
    </row>
    <row r="38" spans="1:23" s="491" customFormat="1" ht="18" customHeight="1">
      <c r="A38" s="502" t="s">
        <v>276</v>
      </c>
      <c r="B38" s="499">
        <v>398583</v>
      </c>
      <c r="C38" s="500">
        <v>0.8764562828994349</v>
      </c>
      <c r="D38" s="500">
        <v>-23.15346441117157</v>
      </c>
      <c r="E38" s="499">
        <v>381148</v>
      </c>
      <c r="F38" s="500">
        <v>0.811011273701006</v>
      </c>
      <c r="G38" s="500">
        <v>-4.374245765624735</v>
      </c>
      <c r="H38" s="499">
        <v>395785</v>
      </c>
      <c r="I38" s="500">
        <f>H38/H$6*100</f>
        <v>0.8507084253804786</v>
      </c>
      <c r="J38" s="500">
        <f>H38/E38*100-100</f>
        <v>3.840240536484501</v>
      </c>
      <c r="K38" s="499">
        <v>247637</v>
      </c>
      <c r="L38" s="500">
        <v>-27.034894855785808</v>
      </c>
      <c r="M38" s="499">
        <v>254306</v>
      </c>
      <c r="N38" s="500">
        <v>2.6930547535303617</v>
      </c>
      <c r="O38" s="499">
        <v>264034</v>
      </c>
      <c r="P38" s="501">
        <f>O38/M38*100-100</f>
        <v>3.8253128121239683</v>
      </c>
      <c r="Q38" s="499">
        <v>150946</v>
      </c>
      <c r="R38" s="500">
        <v>-15.805737298014861</v>
      </c>
      <c r="S38" s="499">
        <v>126842</v>
      </c>
      <c r="T38" s="500">
        <v>-15.96862454122666</v>
      </c>
      <c r="U38" s="499">
        <v>131751</v>
      </c>
      <c r="V38" s="498">
        <f>U38/S38*100-100</f>
        <v>3.870169186862398</v>
      </c>
      <c r="W38" s="492"/>
    </row>
    <row r="39" spans="1:23" s="491" customFormat="1" ht="18" customHeight="1">
      <c r="A39" s="502" t="s">
        <v>275</v>
      </c>
      <c r="B39" s="499">
        <v>5271298</v>
      </c>
      <c r="C39" s="500">
        <v>11.591217515888097</v>
      </c>
      <c r="D39" s="500">
        <v>-26.977730505846296</v>
      </c>
      <c r="E39" s="499">
        <v>7820099</v>
      </c>
      <c r="F39" s="500">
        <v>16.6397001964013</v>
      </c>
      <c r="G39" s="500">
        <v>48.35243615519366</v>
      </c>
      <c r="H39" s="499">
        <v>5293470</v>
      </c>
      <c r="I39" s="500">
        <f>H39/H$6*100</f>
        <v>11.377893372661426</v>
      </c>
      <c r="J39" s="500">
        <f>H39/E39*100-100</f>
        <v>-32.309424727231715</v>
      </c>
      <c r="K39" s="499">
        <v>598858</v>
      </c>
      <c r="L39" s="500">
        <v>-37.44817882990957</v>
      </c>
      <c r="M39" s="499">
        <v>696415</v>
      </c>
      <c r="N39" s="500">
        <v>16.29050626358837</v>
      </c>
      <c r="O39" s="499">
        <v>917520</v>
      </c>
      <c r="P39" s="501">
        <f>O39/M39*100-100</f>
        <v>31.749028955436046</v>
      </c>
      <c r="Q39" s="499">
        <v>4672440</v>
      </c>
      <c r="R39" s="500">
        <v>-25.3767742708271</v>
      </c>
      <c r="S39" s="499">
        <v>7123684</v>
      </c>
      <c r="T39" s="500">
        <v>52.46175445805619</v>
      </c>
      <c r="U39" s="499">
        <v>4375950</v>
      </c>
      <c r="V39" s="498">
        <f>U39/S39*100-100</f>
        <v>-38.57181200064461</v>
      </c>
      <c r="W39" s="492"/>
    </row>
    <row r="40" spans="1:23" s="491" customFormat="1" ht="18" customHeight="1">
      <c r="A40" s="502" t="s">
        <v>274</v>
      </c>
      <c r="B40" s="499">
        <v>931749</v>
      </c>
      <c r="C40" s="500">
        <v>2.048851218278917</v>
      </c>
      <c r="D40" s="500">
        <v>-7.647224408317172</v>
      </c>
      <c r="E40" s="499">
        <v>896408</v>
      </c>
      <c r="F40" s="500">
        <v>1.9073876652527924</v>
      </c>
      <c r="G40" s="500">
        <v>-3.792974288139831</v>
      </c>
      <c r="H40" s="499">
        <v>983624</v>
      </c>
      <c r="I40" s="500">
        <f>H40/H$6*100</f>
        <v>2.114221671378268</v>
      </c>
      <c r="J40" s="500">
        <f>H40/E40*100-100</f>
        <v>9.7294981749382</v>
      </c>
      <c r="K40" s="499">
        <v>539813</v>
      </c>
      <c r="L40" s="500">
        <v>-14.844039620703853</v>
      </c>
      <c r="M40" s="499">
        <v>474542</v>
      </c>
      <c r="N40" s="500">
        <v>-12.091409432525708</v>
      </c>
      <c r="O40" s="499">
        <v>575149</v>
      </c>
      <c r="P40" s="501">
        <f>O40/M40*100-100</f>
        <v>21.200863148045897</v>
      </c>
      <c r="Q40" s="499">
        <v>391936</v>
      </c>
      <c r="R40" s="500">
        <v>4.5187751172694846</v>
      </c>
      <c r="S40" s="499">
        <v>421866</v>
      </c>
      <c r="T40" s="500">
        <v>7.636450849118219</v>
      </c>
      <c r="U40" s="499">
        <v>408475</v>
      </c>
      <c r="V40" s="498">
        <f>U40/S40*100-100</f>
        <v>-3.1742306798841327</v>
      </c>
      <c r="W40" s="492"/>
    </row>
    <row r="41" spans="1:23" s="491" customFormat="1" ht="18" customHeight="1">
      <c r="A41" s="502" t="s">
        <v>273</v>
      </c>
      <c r="B41" s="499">
        <v>102325</v>
      </c>
      <c r="C41" s="500">
        <v>0.22500555504796912</v>
      </c>
      <c r="D41" s="500">
        <v>-45.6732377316818</v>
      </c>
      <c r="E41" s="499">
        <v>159418</v>
      </c>
      <c r="F41" s="500">
        <v>0.33921152736172555</v>
      </c>
      <c r="G41" s="500">
        <v>55.79574883948203</v>
      </c>
      <c r="H41" s="499">
        <v>169819</v>
      </c>
      <c r="I41" s="500">
        <f>H41/H$6*100</f>
        <v>0.3650124539577991</v>
      </c>
      <c r="J41" s="500">
        <f>H41/E41*100-100</f>
        <v>6.524357349860125</v>
      </c>
      <c r="K41" s="499">
        <v>75715</v>
      </c>
      <c r="L41" s="500">
        <v>-4.807704396585322</v>
      </c>
      <c r="M41" s="499">
        <v>94356</v>
      </c>
      <c r="N41" s="500">
        <v>24.619956415505513</v>
      </c>
      <c r="O41" s="499">
        <v>99002</v>
      </c>
      <c r="P41" s="501">
        <f>O41/M41*100-100</f>
        <v>4.923905210055523</v>
      </c>
      <c r="Q41" s="499">
        <v>26610</v>
      </c>
      <c r="R41" s="500">
        <v>-75.54497665698636</v>
      </c>
      <c r="S41" s="499">
        <v>65062</v>
      </c>
      <c r="T41" s="500">
        <v>144.50206689214582</v>
      </c>
      <c r="U41" s="499">
        <v>70817</v>
      </c>
      <c r="V41" s="498">
        <f>U41/S41*100-100</f>
        <v>8.845408994497546</v>
      </c>
      <c r="W41" s="492"/>
    </row>
    <row r="42" spans="1:23" s="491" customFormat="1" ht="18" customHeight="1">
      <c r="A42" s="502" t="s">
        <v>272</v>
      </c>
      <c r="B42" s="499">
        <v>239241</v>
      </c>
      <c r="C42" s="500">
        <v>0.5260743121938057</v>
      </c>
      <c r="D42" s="500">
        <v>14.23107775167594</v>
      </c>
      <c r="E42" s="499">
        <v>186383</v>
      </c>
      <c r="F42" s="500">
        <v>0.3965879769176661</v>
      </c>
      <c r="G42" s="500">
        <v>-22.094039065210396</v>
      </c>
      <c r="H42" s="499">
        <v>206141</v>
      </c>
      <c r="I42" s="500">
        <f>H42/H$6*100</f>
        <v>0.443083708367819</v>
      </c>
      <c r="J42" s="500">
        <f>H42/E42*100-100</f>
        <v>10.600752214526011</v>
      </c>
      <c r="K42" s="499">
        <v>160641</v>
      </c>
      <c r="L42" s="500">
        <v>12.7139158439809</v>
      </c>
      <c r="M42" s="499">
        <v>138964</v>
      </c>
      <c r="N42" s="500">
        <v>-13.494064404479559</v>
      </c>
      <c r="O42" s="499">
        <v>160693</v>
      </c>
      <c r="P42" s="501">
        <f>O42/M42*100-100</f>
        <v>15.636423821997056</v>
      </c>
      <c r="Q42" s="499">
        <v>78600</v>
      </c>
      <c r="R42" s="500">
        <v>17.46245236494059</v>
      </c>
      <c r="S42" s="499">
        <v>47419</v>
      </c>
      <c r="T42" s="500">
        <v>-39.670483460559794</v>
      </c>
      <c r="U42" s="499">
        <v>45448</v>
      </c>
      <c r="V42" s="498">
        <f>U42/S42*100-100</f>
        <v>-4.1565617157679355</v>
      </c>
      <c r="W42" s="492"/>
    </row>
    <row r="43" spans="1:23" s="491" customFormat="1" ht="18" customHeight="1">
      <c r="A43" s="502"/>
      <c r="B43" s="499"/>
      <c r="C43" s="500"/>
      <c r="D43" s="500"/>
      <c r="E43" s="499"/>
      <c r="F43" s="500"/>
      <c r="G43" s="500"/>
      <c r="H43" s="499"/>
      <c r="I43" s="500"/>
      <c r="J43" s="500"/>
      <c r="K43" s="499"/>
      <c r="L43" s="500"/>
      <c r="M43" s="499"/>
      <c r="N43" s="500"/>
      <c r="O43" s="499"/>
      <c r="P43" s="501"/>
      <c r="Q43" s="499"/>
      <c r="R43" s="500"/>
      <c r="S43" s="499"/>
      <c r="T43" s="500"/>
      <c r="U43" s="499"/>
      <c r="V43" s="498"/>
      <c r="W43" s="492"/>
    </row>
    <row r="44" spans="1:23" s="491" customFormat="1" ht="18" customHeight="1">
      <c r="A44" s="502" t="s">
        <v>271</v>
      </c>
      <c r="B44" s="499">
        <v>109958</v>
      </c>
      <c r="C44" s="500">
        <v>0.2417899909305115</v>
      </c>
      <c r="D44" s="500">
        <v>-11.629215289163213</v>
      </c>
      <c r="E44" s="499">
        <v>110417</v>
      </c>
      <c r="F44" s="500">
        <v>0.23494661341065406</v>
      </c>
      <c r="G44" s="500">
        <v>0.41743211044216366</v>
      </c>
      <c r="H44" s="499">
        <v>120320</v>
      </c>
      <c r="I44" s="500">
        <f>H44/H$6*100</f>
        <v>0.25861828452765817</v>
      </c>
      <c r="J44" s="500">
        <f>H44/E44*100-100</f>
        <v>8.968727641576919</v>
      </c>
      <c r="K44" s="499">
        <v>89051</v>
      </c>
      <c r="L44" s="500">
        <v>-5.992948230723755</v>
      </c>
      <c r="M44" s="499">
        <v>88315</v>
      </c>
      <c r="N44" s="500">
        <v>-0.826492683967615</v>
      </c>
      <c r="O44" s="499">
        <v>102565</v>
      </c>
      <c r="P44" s="501">
        <f>O44/M44*100-100</f>
        <v>16.135424333352205</v>
      </c>
      <c r="Q44" s="499">
        <v>20907</v>
      </c>
      <c r="R44" s="500">
        <v>-29.60606060606061</v>
      </c>
      <c r="S44" s="499">
        <v>22102</v>
      </c>
      <c r="T44" s="500">
        <v>5.715788970201373</v>
      </c>
      <c r="U44" s="499">
        <v>17755</v>
      </c>
      <c r="V44" s="498">
        <f>U44/S44*100-100</f>
        <v>-19.66790335716226</v>
      </c>
      <c r="W44" s="492"/>
    </row>
    <row r="45" spans="1:23" s="491" customFormat="1" ht="18" customHeight="1">
      <c r="A45" s="502" t="s">
        <v>270</v>
      </c>
      <c r="B45" s="499">
        <v>227928</v>
      </c>
      <c r="C45" s="500">
        <v>0.5011978123720842</v>
      </c>
      <c r="D45" s="500">
        <v>10.351104827933469</v>
      </c>
      <c r="E45" s="499">
        <v>251625</v>
      </c>
      <c r="F45" s="500">
        <v>0.5354106849439473</v>
      </c>
      <c r="G45" s="500">
        <v>10.396704222386006</v>
      </c>
      <c r="H45" s="499">
        <v>228341</v>
      </c>
      <c r="I45" s="500">
        <f>H45/H$6*100</f>
        <v>0.49080084530693147</v>
      </c>
      <c r="J45" s="500">
        <f>H45/E45*100-100</f>
        <v>-9.253452558370583</v>
      </c>
      <c r="K45" s="499">
        <v>180503</v>
      </c>
      <c r="L45" s="500">
        <v>8.370506901375464</v>
      </c>
      <c r="M45" s="499">
        <v>208752</v>
      </c>
      <c r="N45" s="500">
        <v>15.650155399079239</v>
      </c>
      <c r="O45" s="499">
        <v>188650</v>
      </c>
      <c r="P45" s="501">
        <f>O45/M45*100-100</f>
        <v>-9.629608339081784</v>
      </c>
      <c r="Q45" s="499">
        <v>47425</v>
      </c>
      <c r="R45" s="500">
        <v>18.601045339735407</v>
      </c>
      <c r="S45" s="499">
        <v>42873</v>
      </c>
      <c r="T45" s="500">
        <v>-9.598313125988398</v>
      </c>
      <c r="U45" s="499">
        <v>39691</v>
      </c>
      <c r="V45" s="498">
        <f>U45/S45*100-100</f>
        <v>-7.421920556060925</v>
      </c>
      <c r="W45" s="492"/>
    </row>
    <row r="46" spans="1:23" s="491" customFormat="1" ht="18" customHeight="1">
      <c r="A46" s="502" t="s">
        <v>269</v>
      </c>
      <c r="B46" s="499">
        <v>374990</v>
      </c>
      <c r="C46" s="500">
        <v>0.8245769175415385</v>
      </c>
      <c r="D46" s="500">
        <v>-10.253618072292042</v>
      </c>
      <c r="E46" s="499">
        <v>427023</v>
      </c>
      <c r="F46" s="500">
        <v>0.9086246474587947</v>
      </c>
      <c r="G46" s="500">
        <v>13.875836688978382</v>
      </c>
      <c r="H46" s="499">
        <v>414490</v>
      </c>
      <c r="I46" s="500">
        <f>H46/H$6*100</f>
        <v>0.8909133373825552</v>
      </c>
      <c r="J46" s="500">
        <f>H46/E46*100-100</f>
        <v>-2.9349707158630878</v>
      </c>
      <c r="K46" s="499">
        <v>213171</v>
      </c>
      <c r="L46" s="500">
        <v>-5.606379963866942</v>
      </c>
      <c r="M46" s="499">
        <v>219664</v>
      </c>
      <c r="N46" s="500">
        <v>3.0459114982807307</v>
      </c>
      <c r="O46" s="499">
        <v>257234</v>
      </c>
      <c r="P46" s="501">
        <f>O46/M46*100-100</f>
        <v>17.103394274892565</v>
      </c>
      <c r="Q46" s="499">
        <v>161819</v>
      </c>
      <c r="R46" s="500">
        <v>-15.719709793178154</v>
      </c>
      <c r="S46" s="499">
        <v>207359</v>
      </c>
      <c r="T46" s="500">
        <v>28.14255433539944</v>
      </c>
      <c r="U46" s="499">
        <v>157256</v>
      </c>
      <c r="V46" s="498">
        <f>U46/S46*100-100</f>
        <v>-24.162442913015596</v>
      </c>
      <c r="W46" s="492"/>
    </row>
    <row r="47" spans="1:23" s="491" customFormat="1" ht="18" customHeight="1">
      <c r="A47" s="502" t="s">
        <v>268</v>
      </c>
      <c r="B47" s="499">
        <v>663022</v>
      </c>
      <c r="C47" s="500">
        <v>1.4579392437724368</v>
      </c>
      <c r="D47" s="500">
        <v>-13.715298563791293</v>
      </c>
      <c r="E47" s="499">
        <v>679998</v>
      </c>
      <c r="F47" s="500">
        <v>1.4469078785514724</v>
      </c>
      <c r="G47" s="500">
        <v>2.5603976941941653</v>
      </c>
      <c r="H47" s="499">
        <v>696062</v>
      </c>
      <c r="I47" s="500">
        <f>H47/H$6*100</f>
        <v>1.496129989734797</v>
      </c>
      <c r="J47" s="500">
        <f>H47/E47*100-100</f>
        <v>2.362359889293785</v>
      </c>
      <c r="K47" s="499">
        <v>296460</v>
      </c>
      <c r="L47" s="500">
        <v>-23.78254140464719</v>
      </c>
      <c r="M47" s="499">
        <v>322762</v>
      </c>
      <c r="N47" s="500">
        <v>8.872023207178032</v>
      </c>
      <c r="O47" s="499">
        <v>325668</v>
      </c>
      <c r="P47" s="501">
        <f>O47/M47*100-100</f>
        <v>0.9003538210817794</v>
      </c>
      <c r="Q47" s="499">
        <v>366562</v>
      </c>
      <c r="R47" s="500">
        <v>-3.3954765632000345</v>
      </c>
      <c r="S47" s="499">
        <v>357236</v>
      </c>
      <c r="T47" s="500">
        <v>-2.5441807934264915</v>
      </c>
      <c r="U47" s="499">
        <v>370394</v>
      </c>
      <c r="V47" s="498">
        <f>U47/S47*100-100</f>
        <v>3.683279400732303</v>
      </c>
      <c r="W47" s="492"/>
    </row>
    <row r="48" spans="1:23" s="491" customFormat="1" ht="18" customHeight="1">
      <c r="A48" s="502" t="s">
        <v>267</v>
      </c>
      <c r="B48" s="499">
        <v>320283</v>
      </c>
      <c r="C48" s="500">
        <v>0.7042800311500482</v>
      </c>
      <c r="D48" s="500">
        <v>-3.624721285232397</v>
      </c>
      <c r="E48" s="499">
        <v>361362</v>
      </c>
      <c r="F48" s="500">
        <v>0.768910386220426</v>
      </c>
      <c r="G48" s="500">
        <v>12.825844643643265</v>
      </c>
      <c r="H48" s="499">
        <v>372086</v>
      </c>
      <c r="I48" s="500">
        <f>H48/H$6*100</f>
        <v>0.7997693069876846</v>
      </c>
      <c r="J48" s="500">
        <f>H48/E48*100-100</f>
        <v>2.9676612372081053</v>
      </c>
      <c r="K48" s="499">
        <v>224352</v>
      </c>
      <c r="L48" s="500">
        <v>-5.973076729644106</v>
      </c>
      <c r="M48" s="499">
        <v>269057</v>
      </c>
      <c r="N48" s="500">
        <v>19.92627656539723</v>
      </c>
      <c r="O48" s="499">
        <v>269707</v>
      </c>
      <c r="P48" s="501">
        <f>O48/M48*100-100</f>
        <v>0.24158449696531648</v>
      </c>
      <c r="Q48" s="499">
        <v>95931</v>
      </c>
      <c r="R48" s="500">
        <v>2.3536943184849406</v>
      </c>
      <c r="S48" s="499">
        <v>92305</v>
      </c>
      <c r="T48" s="500">
        <v>-3.7798000646297965</v>
      </c>
      <c r="U48" s="499">
        <v>102379</v>
      </c>
      <c r="V48" s="498">
        <f>U48/S48*100-100</f>
        <v>10.913818319700994</v>
      </c>
      <c r="W48" s="492"/>
    </row>
    <row r="49" spans="1:23" s="491" customFormat="1" ht="18" customHeight="1">
      <c r="A49" s="502"/>
      <c r="B49" s="499"/>
      <c r="C49" s="500"/>
      <c r="D49" s="500"/>
      <c r="E49" s="499"/>
      <c r="F49" s="500"/>
      <c r="G49" s="500"/>
      <c r="H49" s="499"/>
      <c r="I49" s="500"/>
      <c r="J49" s="500"/>
      <c r="K49" s="499"/>
      <c r="L49" s="500"/>
      <c r="M49" s="499"/>
      <c r="N49" s="500"/>
      <c r="O49" s="499"/>
      <c r="P49" s="501"/>
      <c r="Q49" s="499"/>
      <c r="R49" s="500"/>
      <c r="S49" s="499"/>
      <c r="T49" s="500"/>
      <c r="U49" s="499"/>
      <c r="V49" s="498"/>
      <c r="W49" s="492"/>
    </row>
    <row r="50" spans="1:23" s="491" customFormat="1" ht="18" customHeight="1">
      <c r="A50" s="502" t="s">
        <v>266</v>
      </c>
      <c r="B50" s="499">
        <v>126400</v>
      </c>
      <c r="C50" s="500">
        <v>0.2779448048674644</v>
      </c>
      <c r="D50" s="500">
        <v>-6.488817867737907</v>
      </c>
      <c r="E50" s="499">
        <v>113641</v>
      </c>
      <c r="F50" s="500">
        <v>0.24180667917621507</v>
      </c>
      <c r="G50" s="500">
        <v>-10.094145569620252</v>
      </c>
      <c r="H50" s="499">
        <v>141542</v>
      </c>
      <c r="I50" s="500">
        <f>H50/H$6*100</f>
        <v>0.30423328813675027</v>
      </c>
      <c r="J50" s="500">
        <f>H50/E50*100-100</f>
        <v>24.55187828336605</v>
      </c>
      <c r="K50" s="499">
        <v>97243</v>
      </c>
      <c r="L50" s="500">
        <v>-6.084428691461525</v>
      </c>
      <c r="M50" s="499">
        <v>93029</v>
      </c>
      <c r="N50" s="500">
        <v>-4.333473874726195</v>
      </c>
      <c r="O50" s="499">
        <v>115158</v>
      </c>
      <c r="P50" s="501">
        <f>O50/M50*100-100</f>
        <v>23.787206140020857</v>
      </c>
      <c r="Q50" s="499">
        <v>29157</v>
      </c>
      <c r="R50" s="500">
        <v>-7.812697609712913</v>
      </c>
      <c r="S50" s="499">
        <v>20612</v>
      </c>
      <c r="T50" s="500">
        <v>-29.306855986555547</v>
      </c>
      <c r="U50" s="499">
        <v>26384</v>
      </c>
      <c r="V50" s="498">
        <f>U50/S50*100-100</f>
        <v>28.003104987385996</v>
      </c>
      <c r="W50" s="492"/>
    </row>
    <row r="51" spans="1:23" s="491" customFormat="1" ht="18" customHeight="1">
      <c r="A51" s="502" t="s">
        <v>265</v>
      </c>
      <c r="B51" s="499">
        <v>285210</v>
      </c>
      <c r="C51" s="500">
        <v>0.6271569445905817</v>
      </c>
      <c r="D51" s="500">
        <v>-12.924675768751683</v>
      </c>
      <c r="E51" s="499">
        <v>307119</v>
      </c>
      <c r="F51" s="500">
        <v>0.6534914819644317</v>
      </c>
      <c r="G51" s="500">
        <v>7.681708214999475</v>
      </c>
      <c r="H51" s="499">
        <v>277500</v>
      </c>
      <c r="I51" s="500">
        <f>H51/H$6*100</f>
        <v>0.5964642117389057</v>
      </c>
      <c r="J51" s="500">
        <f>H51/E51*100-100</f>
        <v>-9.64414445215047</v>
      </c>
      <c r="K51" s="499">
        <v>135467</v>
      </c>
      <c r="L51" s="500">
        <v>-11.8931012728207</v>
      </c>
      <c r="M51" s="499">
        <v>152257</v>
      </c>
      <c r="N51" s="500">
        <v>12.394162415938936</v>
      </c>
      <c r="O51" s="499">
        <v>146833</v>
      </c>
      <c r="P51" s="501">
        <f>O51/M51*100-100</f>
        <v>-3.56239778795063</v>
      </c>
      <c r="Q51" s="499">
        <v>149743</v>
      </c>
      <c r="R51" s="500">
        <v>-13.83731033252586</v>
      </c>
      <c r="S51" s="499">
        <v>154862</v>
      </c>
      <c r="T51" s="500">
        <v>3.418523737336642</v>
      </c>
      <c r="U51" s="499">
        <v>130667</v>
      </c>
      <c r="V51" s="498">
        <f>U51/S51*100-100</f>
        <v>-15.623587452054082</v>
      </c>
      <c r="W51" s="492"/>
    </row>
    <row r="52" spans="1:23" s="491" customFormat="1" ht="18" customHeight="1">
      <c r="A52" s="502" t="s">
        <v>264</v>
      </c>
      <c r="B52" s="499">
        <v>288267</v>
      </c>
      <c r="C52" s="500">
        <v>0.633879074879188</v>
      </c>
      <c r="D52" s="500">
        <v>-11.80719574129597</v>
      </c>
      <c r="E52" s="499">
        <v>309847</v>
      </c>
      <c r="F52" s="500">
        <v>0.6592961529968295</v>
      </c>
      <c r="G52" s="500">
        <v>7.486115302826903</v>
      </c>
      <c r="H52" s="499">
        <v>321214</v>
      </c>
      <c r="I52" s="500">
        <f>H52/H$6*100</f>
        <v>0.6904239830973005</v>
      </c>
      <c r="J52" s="500">
        <f>H52/E52*100-100</f>
        <v>3.6685848176680764</v>
      </c>
      <c r="K52" s="499">
        <v>194200</v>
      </c>
      <c r="L52" s="500">
        <v>-13.15391701771803</v>
      </c>
      <c r="M52" s="499">
        <v>217387</v>
      </c>
      <c r="N52" s="500">
        <v>11.939752832131816</v>
      </c>
      <c r="O52" s="499">
        <v>233037</v>
      </c>
      <c r="P52" s="501">
        <f>O52/M52*100-100</f>
        <v>7.199142543022347</v>
      </c>
      <c r="Q52" s="499">
        <v>94067</v>
      </c>
      <c r="R52" s="500">
        <v>-8.890417062162214</v>
      </c>
      <c r="S52" s="499">
        <v>92460</v>
      </c>
      <c r="T52" s="500">
        <v>-1.7083568095081176</v>
      </c>
      <c r="U52" s="499">
        <v>88177</v>
      </c>
      <c r="V52" s="498">
        <f>U52/S52*100-100</f>
        <v>-4.632273415531046</v>
      </c>
      <c r="W52" s="492"/>
    </row>
    <row r="53" spans="1:23" s="491" customFormat="1" ht="18" customHeight="1">
      <c r="A53" s="502" t="s">
        <v>263</v>
      </c>
      <c r="B53" s="499">
        <v>167836</v>
      </c>
      <c r="C53" s="500">
        <v>0.36905968567828923</v>
      </c>
      <c r="D53" s="500">
        <v>0.8787430728359027</v>
      </c>
      <c r="E53" s="499">
        <v>161545</v>
      </c>
      <c r="F53" s="500">
        <v>0.3437373834049477</v>
      </c>
      <c r="G53" s="500">
        <v>-3.7483019137729627</v>
      </c>
      <c r="H53" s="499">
        <v>157829</v>
      </c>
      <c r="I53" s="500">
        <f>H53/H$6*100</f>
        <v>0.33924090116951267</v>
      </c>
      <c r="J53" s="500">
        <f>H53/E53*100-100</f>
        <v>-2.3002878454919653</v>
      </c>
      <c r="K53" s="499">
        <v>132508</v>
      </c>
      <c r="L53" s="500">
        <v>-0.48066812869889475</v>
      </c>
      <c r="M53" s="499">
        <v>149833</v>
      </c>
      <c r="N53" s="500">
        <v>13.074682283333843</v>
      </c>
      <c r="O53" s="499">
        <v>140509</v>
      </c>
      <c r="P53" s="501">
        <f>O53/M53*100-100</f>
        <v>-6.22292819338864</v>
      </c>
      <c r="Q53" s="499">
        <v>35328</v>
      </c>
      <c r="R53" s="500">
        <v>6.3263709143441815</v>
      </c>
      <c r="S53" s="499">
        <v>11712</v>
      </c>
      <c r="T53" s="500">
        <v>-66.84782608695653</v>
      </c>
      <c r="U53" s="499">
        <v>17320</v>
      </c>
      <c r="V53" s="498">
        <f>U53/S53*100-100</f>
        <v>47.88251366120218</v>
      </c>
      <c r="W53" s="492"/>
    </row>
    <row r="54" spans="1:23" s="491" customFormat="1" ht="18" customHeight="1">
      <c r="A54" s="502" t="s">
        <v>262</v>
      </c>
      <c r="B54" s="499">
        <v>1316860</v>
      </c>
      <c r="C54" s="500">
        <v>2.895683510583617</v>
      </c>
      <c r="D54" s="500">
        <v>-6.6774196291645325</v>
      </c>
      <c r="E54" s="499">
        <v>1262937</v>
      </c>
      <c r="F54" s="500">
        <v>2.687292455880989</v>
      </c>
      <c r="G54" s="500">
        <v>-4.0948164573303245</v>
      </c>
      <c r="H54" s="499">
        <v>1267737</v>
      </c>
      <c r="I54" s="500">
        <f>H54/H$6*100</f>
        <v>2.7249000014315143</v>
      </c>
      <c r="J54" s="500">
        <f>H54/E54*100-100</f>
        <v>0.380066464122919</v>
      </c>
      <c r="K54" s="499">
        <v>730581</v>
      </c>
      <c r="L54" s="500">
        <v>-8.38868484311186</v>
      </c>
      <c r="M54" s="499">
        <v>712106</v>
      </c>
      <c r="N54" s="500">
        <v>-2.528809262764838</v>
      </c>
      <c r="O54" s="499">
        <v>752376</v>
      </c>
      <c r="P54" s="501">
        <f>O54/M54*100-100</f>
        <v>5.655056971855316</v>
      </c>
      <c r="Q54" s="499">
        <v>586279</v>
      </c>
      <c r="R54" s="500">
        <v>-4.453353541773623</v>
      </c>
      <c r="S54" s="499">
        <v>550831</v>
      </c>
      <c r="T54" s="500">
        <v>-6.046268073732804</v>
      </c>
      <c r="U54" s="499">
        <v>515361</v>
      </c>
      <c r="V54" s="498">
        <f>U54/S54*100-100</f>
        <v>-6.439361619080984</v>
      </c>
      <c r="W54" s="492"/>
    </row>
    <row r="55" spans="1:23" s="491" customFormat="1" ht="18" customHeight="1">
      <c r="A55" s="502"/>
      <c r="B55" s="499"/>
      <c r="C55" s="500"/>
      <c r="D55" s="500"/>
      <c r="E55" s="499"/>
      <c r="F55" s="500"/>
      <c r="G55" s="500"/>
      <c r="H55" s="499"/>
      <c r="I55" s="500"/>
      <c r="J55" s="500"/>
      <c r="K55" s="499"/>
      <c r="L55" s="500"/>
      <c r="M55" s="499"/>
      <c r="N55" s="500"/>
      <c r="O55" s="499"/>
      <c r="P55" s="501"/>
      <c r="Q55" s="499"/>
      <c r="R55" s="500"/>
      <c r="S55" s="499"/>
      <c r="T55" s="500"/>
      <c r="U55" s="499"/>
      <c r="V55" s="498"/>
      <c r="W55" s="492"/>
    </row>
    <row r="56" spans="1:23" s="491" customFormat="1" ht="18" customHeight="1">
      <c r="A56" s="502" t="s">
        <v>261</v>
      </c>
      <c r="B56" s="499">
        <v>246345</v>
      </c>
      <c r="C56" s="500">
        <v>0.5416955138850912</v>
      </c>
      <c r="D56" s="500">
        <v>-12.290914528636435</v>
      </c>
      <c r="E56" s="499">
        <v>246656</v>
      </c>
      <c r="F56" s="500">
        <v>0.5248375873046568</v>
      </c>
      <c r="G56" s="500">
        <v>0.1262457123140308</v>
      </c>
      <c r="H56" s="499">
        <v>234248</v>
      </c>
      <c r="I56" s="500">
        <f>H56/H$6*100</f>
        <v>0.5034974726897845</v>
      </c>
      <c r="J56" s="500">
        <f>H56/E56*100-100</f>
        <v>-5.0304878048780495</v>
      </c>
      <c r="K56" s="499">
        <v>148976</v>
      </c>
      <c r="L56" s="500">
        <v>-12.567125812112295</v>
      </c>
      <c r="M56" s="499">
        <v>138730</v>
      </c>
      <c r="N56" s="500">
        <v>-6.877617871334991</v>
      </c>
      <c r="O56" s="499">
        <v>128453</v>
      </c>
      <c r="P56" s="501">
        <f>O56/M56*100-100</f>
        <v>-7.407914654364589</v>
      </c>
      <c r="Q56" s="499">
        <v>97369</v>
      </c>
      <c r="R56" s="500">
        <v>-11.864913058826716</v>
      </c>
      <c r="S56" s="499">
        <v>107926</v>
      </c>
      <c r="T56" s="500">
        <v>10.842259856833294</v>
      </c>
      <c r="U56" s="499">
        <v>105795</v>
      </c>
      <c r="V56" s="498">
        <f>U56/S56*100-100</f>
        <v>-1.9745010470137032</v>
      </c>
      <c r="W56" s="492"/>
    </row>
    <row r="57" spans="1:23" s="491" customFormat="1" ht="18" customHeight="1">
      <c r="A57" s="502" t="s">
        <v>260</v>
      </c>
      <c r="B57" s="499">
        <v>269238</v>
      </c>
      <c r="C57" s="500">
        <v>0.5920356279502087</v>
      </c>
      <c r="D57" s="500">
        <v>0.8302717763771312</v>
      </c>
      <c r="E57" s="499">
        <v>258664</v>
      </c>
      <c r="F57" s="500">
        <v>0.5503883533446247</v>
      </c>
      <c r="G57" s="500">
        <v>-3.9273802360736596</v>
      </c>
      <c r="H57" s="499">
        <v>280820</v>
      </c>
      <c r="I57" s="500">
        <f>H57/H$6*100</f>
        <v>0.6036002880739442</v>
      </c>
      <c r="J57" s="500">
        <f>H57/E57*100-100</f>
        <v>8.565552222187861</v>
      </c>
      <c r="K57" s="499">
        <v>191582</v>
      </c>
      <c r="L57" s="500">
        <v>-4.114552834542025</v>
      </c>
      <c r="M57" s="499">
        <v>186364</v>
      </c>
      <c r="N57" s="500">
        <v>-2.7236379200551255</v>
      </c>
      <c r="O57" s="499">
        <v>209605</v>
      </c>
      <c r="P57" s="501">
        <f>O57/M57*100-100</f>
        <v>12.470756154622137</v>
      </c>
      <c r="Q57" s="499">
        <v>77656</v>
      </c>
      <c r="R57" s="500">
        <v>15.528578654527053</v>
      </c>
      <c r="S57" s="499">
        <v>72300</v>
      </c>
      <c r="T57" s="500">
        <v>-6.897084578139484</v>
      </c>
      <c r="U57" s="499">
        <v>71215</v>
      </c>
      <c r="V57" s="498">
        <f>U57/S57*100-100</f>
        <v>-1.500691562932218</v>
      </c>
      <c r="W57" s="492"/>
    </row>
    <row r="58" spans="1:23" s="491" customFormat="1" ht="18" customHeight="1">
      <c r="A58" s="502" t="s">
        <v>259</v>
      </c>
      <c r="B58" s="499">
        <v>329153</v>
      </c>
      <c r="C58" s="500">
        <v>0.7237845439599724</v>
      </c>
      <c r="D58" s="500">
        <v>-7.702035780382474</v>
      </c>
      <c r="E58" s="499">
        <v>332542</v>
      </c>
      <c r="F58" s="500">
        <v>0.7075868454749333</v>
      </c>
      <c r="G58" s="500">
        <v>1.0296123687160588</v>
      </c>
      <c r="H58" s="499">
        <v>326159</v>
      </c>
      <c r="I58" s="500">
        <f>H58/H$6*100</f>
        <v>0.7010528678794586</v>
      </c>
      <c r="J58" s="500">
        <f>H58/E58*100-100</f>
        <v>-1.9194567904204547</v>
      </c>
      <c r="K58" s="499">
        <v>257378</v>
      </c>
      <c r="L58" s="500">
        <v>1.3187522635300013</v>
      </c>
      <c r="M58" s="499">
        <v>266076</v>
      </c>
      <c r="N58" s="500">
        <v>3.3794652223577657</v>
      </c>
      <c r="O58" s="499">
        <v>263064</v>
      </c>
      <c r="P58" s="501">
        <f>O58/M58*100-100</f>
        <v>-1.1320073963829884</v>
      </c>
      <c r="Q58" s="499">
        <v>71775</v>
      </c>
      <c r="R58" s="500">
        <v>-30.038404553961314</v>
      </c>
      <c r="S58" s="499">
        <v>66466</v>
      </c>
      <c r="T58" s="500">
        <v>-7.3967258794845065</v>
      </c>
      <c r="U58" s="499">
        <v>63095</v>
      </c>
      <c r="V58" s="498">
        <f>U58/S58*100-100</f>
        <v>-5.071766015707283</v>
      </c>
      <c r="W58" s="492"/>
    </row>
    <row r="59" spans="1:23" s="491" customFormat="1" ht="18" customHeight="1">
      <c r="A59" s="502" t="s">
        <v>258</v>
      </c>
      <c r="B59" s="499">
        <v>255981</v>
      </c>
      <c r="C59" s="500">
        <v>0.5628844073953988</v>
      </c>
      <c r="D59" s="500">
        <v>-12.379984186151589</v>
      </c>
      <c r="E59" s="499">
        <v>267737</v>
      </c>
      <c r="F59" s="500">
        <v>0.569693991276056</v>
      </c>
      <c r="G59" s="500">
        <v>4.592528351713597</v>
      </c>
      <c r="H59" s="499">
        <v>219092</v>
      </c>
      <c r="I59" s="500">
        <f>H59/H$6*100</f>
        <v>0.47092085433621744</v>
      </c>
      <c r="J59" s="500">
        <f>H59/E59*100-100</f>
        <v>-18.168949379428327</v>
      </c>
      <c r="K59" s="499">
        <v>189228</v>
      </c>
      <c r="L59" s="500">
        <v>-9.10235040374296</v>
      </c>
      <c r="M59" s="499">
        <v>189042</v>
      </c>
      <c r="N59" s="500">
        <v>-0.09829412137737847</v>
      </c>
      <c r="O59" s="499">
        <v>171390</v>
      </c>
      <c r="P59" s="501">
        <f>O59/M59*100-100</f>
        <v>-9.337607515790154</v>
      </c>
      <c r="Q59" s="499">
        <v>66753</v>
      </c>
      <c r="R59" s="500">
        <v>-20.505644738722424</v>
      </c>
      <c r="S59" s="499">
        <v>78695</v>
      </c>
      <c r="T59" s="500">
        <v>17.889832666696634</v>
      </c>
      <c r="U59" s="499">
        <v>47702</v>
      </c>
      <c r="V59" s="498">
        <f>U59/S59*100-100</f>
        <v>-39.383696549971404</v>
      </c>
      <c r="W59" s="492"/>
    </row>
    <row r="60" spans="1:23" s="491" customFormat="1" ht="18" customHeight="1">
      <c r="A60" s="502" t="s">
        <v>257</v>
      </c>
      <c r="B60" s="499">
        <v>271615</v>
      </c>
      <c r="C60" s="500">
        <v>0.5972624855544015</v>
      </c>
      <c r="D60" s="500">
        <v>-11.510493702475358</v>
      </c>
      <c r="E60" s="499">
        <v>294716</v>
      </c>
      <c r="F60" s="500">
        <v>0.6271002301994649</v>
      </c>
      <c r="G60" s="500">
        <v>8.505053108259858</v>
      </c>
      <c r="H60" s="499">
        <v>303851</v>
      </c>
      <c r="I60" s="500">
        <f>H60/H$6*100</f>
        <v>0.6531035935173991</v>
      </c>
      <c r="J60" s="500">
        <f>H60/E60*100-100</f>
        <v>3.0995941855888276</v>
      </c>
      <c r="K60" s="499">
        <v>197769</v>
      </c>
      <c r="L60" s="500">
        <v>-7.5405099626924965</v>
      </c>
      <c r="M60" s="499">
        <v>234317</v>
      </c>
      <c r="N60" s="500">
        <v>18.48014602895296</v>
      </c>
      <c r="O60" s="499">
        <v>241139</v>
      </c>
      <c r="P60" s="501">
        <f>O60/M60*100-100</f>
        <v>2.911440484471896</v>
      </c>
      <c r="Q60" s="499">
        <v>73846</v>
      </c>
      <c r="R60" s="500">
        <v>-20.63666064826755</v>
      </c>
      <c r="S60" s="499">
        <v>60399</v>
      </c>
      <c r="T60" s="500">
        <v>-18.209517103160636</v>
      </c>
      <c r="U60" s="499">
        <v>62712</v>
      </c>
      <c r="V60" s="498">
        <f>U60/S60*100-100</f>
        <v>3.8295336015496986</v>
      </c>
      <c r="W60" s="492"/>
    </row>
    <row r="61" spans="1:23" s="491" customFormat="1" ht="18" customHeight="1">
      <c r="A61" s="502"/>
      <c r="B61" s="499"/>
      <c r="C61" s="500"/>
      <c r="D61" s="500"/>
      <c r="E61" s="499"/>
      <c r="F61" s="500"/>
      <c r="G61" s="500"/>
      <c r="H61" s="499"/>
      <c r="I61" s="500"/>
      <c r="J61" s="500"/>
      <c r="K61" s="499"/>
      <c r="L61" s="500"/>
      <c r="M61" s="499"/>
      <c r="N61" s="500"/>
      <c r="O61" s="499"/>
      <c r="P61" s="501"/>
      <c r="Q61" s="499"/>
      <c r="R61" s="500"/>
      <c r="S61" s="499"/>
      <c r="T61" s="500"/>
      <c r="U61" s="499"/>
      <c r="V61" s="498"/>
      <c r="W61" s="492"/>
    </row>
    <row r="62" spans="1:23" s="491" customFormat="1" ht="18" customHeight="1">
      <c r="A62" s="502" t="s">
        <v>256</v>
      </c>
      <c r="B62" s="499">
        <v>357520</v>
      </c>
      <c r="C62" s="500">
        <v>0.7861616031346194</v>
      </c>
      <c r="D62" s="500">
        <v>-2.501015841675951</v>
      </c>
      <c r="E62" s="499">
        <v>361174</v>
      </c>
      <c r="F62" s="500">
        <v>0.7685103575715657</v>
      </c>
      <c r="G62" s="500">
        <v>1.0220407249944117</v>
      </c>
      <c r="H62" s="499">
        <v>366279</v>
      </c>
      <c r="I62" s="500">
        <f>H62/H$6*100</f>
        <v>0.7872876216631158</v>
      </c>
      <c r="J62" s="500">
        <f>H62/E62*100-100</f>
        <v>1.4134461506088485</v>
      </c>
      <c r="K62" s="499">
        <v>279621</v>
      </c>
      <c r="L62" s="500">
        <v>-6.200185170276143</v>
      </c>
      <c r="M62" s="499">
        <v>288690</v>
      </c>
      <c r="N62" s="500">
        <v>3.2433186348664833</v>
      </c>
      <c r="O62" s="499">
        <v>309718</v>
      </c>
      <c r="P62" s="501">
        <f>O62/M62*100-100</f>
        <v>7.283937787938612</v>
      </c>
      <c r="Q62" s="499">
        <v>77899</v>
      </c>
      <c r="R62" s="500">
        <v>13.576916908452034</v>
      </c>
      <c r="S62" s="499">
        <v>72484</v>
      </c>
      <c r="T62" s="500">
        <v>-6.951308745940253</v>
      </c>
      <c r="U62" s="499">
        <v>56561</v>
      </c>
      <c r="V62" s="498">
        <f>U62/S62*100-100</f>
        <v>-21.96760664422493</v>
      </c>
      <c r="W62" s="492"/>
    </row>
    <row r="63" spans="1:23" s="491" customFormat="1" ht="18" customHeight="1">
      <c r="A63" s="502" t="s">
        <v>255</v>
      </c>
      <c r="B63" s="499">
        <v>290416</v>
      </c>
      <c r="C63" s="500">
        <v>0.6386045763480185</v>
      </c>
      <c r="D63" s="500">
        <v>13.9690762106585</v>
      </c>
      <c r="E63" s="499">
        <v>304941</v>
      </c>
      <c r="F63" s="500">
        <v>0.6488571075111464</v>
      </c>
      <c r="G63" s="500">
        <v>5.001446201311225</v>
      </c>
      <c r="H63" s="499">
        <v>288986</v>
      </c>
      <c r="I63" s="500">
        <f>H63/H$6*100</f>
        <v>0.6211524565534393</v>
      </c>
      <c r="J63" s="500">
        <f>H63/E63*100-100</f>
        <v>-5.232159663672647</v>
      </c>
      <c r="K63" s="499">
        <v>268513</v>
      </c>
      <c r="L63" s="500">
        <v>15.260428739451058</v>
      </c>
      <c r="M63" s="499">
        <v>287987</v>
      </c>
      <c r="N63" s="500">
        <v>7.252535259000496</v>
      </c>
      <c r="O63" s="499">
        <v>264555</v>
      </c>
      <c r="P63" s="501">
        <f>O63/M63*100-100</f>
        <v>-8.136478382704766</v>
      </c>
      <c r="Q63" s="499">
        <v>21903</v>
      </c>
      <c r="R63" s="500">
        <v>0.20587427944003878</v>
      </c>
      <c r="S63" s="499">
        <v>16954</v>
      </c>
      <c r="T63" s="500">
        <v>-22.59507829977629</v>
      </c>
      <c r="U63" s="499">
        <v>24431</v>
      </c>
      <c r="V63" s="498">
        <f>U63/S63*100-100</f>
        <v>44.1016869175416</v>
      </c>
      <c r="W63" s="492"/>
    </row>
    <row r="64" spans="1:23" s="491" customFormat="1" ht="8.25" customHeight="1" thickBot="1">
      <c r="A64" s="497"/>
      <c r="B64" s="494"/>
      <c r="C64" s="495"/>
      <c r="D64" s="495"/>
      <c r="E64" s="494"/>
      <c r="F64" s="495"/>
      <c r="G64" s="495"/>
      <c r="H64" s="494"/>
      <c r="I64" s="495"/>
      <c r="J64" s="495"/>
      <c r="K64" s="494"/>
      <c r="L64" s="495"/>
      <c r="M64" s="494"/>
      <c r="N64" s="495"/>
      <c r="O64" s="494"/>
      <c r="P64" s="496"/>
      <c r="Q64" s="494"/>
      <c r="R64" s="495"/>
      <c r="S64" s="494"/>
      <c r="T64" s="495"/>
      <c r="U64" s="494"/>
      <c r="V64" s="493"/>
      <c r="W64" s="492"/>
    </row>
    <row r="65" ht="18" customHeight="1">
      <c r="A65" s="468" t="s">
        <v>25</v>
      </c>
    </row>
    <row r="66" ht="18" customHeight="1"/>
    <row r="67" ht="18" customHeight="1"/>
    <row r="68" spans="2:22" ht="18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>
      <c r="A81" s="6"/>
    </row>
    <row r="82" ht="18" customHeight="1">
      <c r="A82" s="6"/>
    </row>
    <row r="83" ht="18" customHeight="1">
      <c r="A83" s="6"/>
    </row>
    <row r="84" ht="18" customHeight="1">
      <c r="A84" s="6"/>
    </row>
    <row r="85" ht="18" customHeight="1">
      <c r="A85" s="6"/>
    </row>
    <row r="86" ht="18" customHeight="1">
      <c r="A86" s="6"/>
    </row>
    <row r="87" ht="18" customHeight="1">
      <c r="A87" s="6"/>
    </row>
    <row r="88" ht="18" customHeight="1">
      <c r="A88" s="6"/>
    </row>
    <row r="89" ht="18" customHeight="1">
      <c r="A89" s="6"/>
    </row>
    <row r="90" ht="18" customHeight="1">
      <c r="A90" s="6"/>
    </row>
    <row r="91" ht="18" customHeight="1">
      <c r="A91" s="6"/>
    </row>
    <row r="92" ht="18" customHeight="1">
      <c r="A92" s="6"/>
    </row>
    <row r="93" ht="18" customHeight="1">
      <c r="A93" s="6"/>
    </row>
    <row r="94" ht="18" customHeight="1">
      <c r="A94" s="6"/>
    </row>
    <row r="95" ht="18" customHeight="1">
      <c r="A95" s="6"/>
    </row>
    <row r="96" ht="18" customHeight="1">
      <c r="A96" s="6"/>
    </row>
    <row r="97" ht="18" customHeight="1">
      <c r="A97" s="6"/>
    </row>
    <row r="98" ht="18" customHeight="1">
      <c r="A98" s="6"/>
    </row>
    <row r="99" ht="18" customHeight="1">
      <c r="A99" s="6"/>
    </row>
    <row r="100" ht="18" customHeight="1">
      <c r="A100" s="6"/>
    </row>
    <row r="101" ht="18" customHeight="1">
      <c r="A101" s="6"/>
    </row>
    <row r="102" ht="18" customHeight="1">
      <c r="A102" s="6"/>
    </row>
    <row r="103" ht="18" customHeight="1">
      <c r="A103" s="6"/>
    </row>
    <row r="104" ht="18" customHeight="1">
      <c r="A104" s="6"/>
    </row>
    <row r="105" ht="18" customHeight="1">
      <c r="A105" s="6"/>
    </row>
    <row r="106" ht="18" customHeight="1">
      <c r="A106" s="6"/>
    </row>
    <row r="107" ht="18" customHeight="1">
      <c r="A107" s="6"/>
    </row>
    <row r="108" ht="18" customHeight="1">
      <c r="A108" s="6"/>
    </row>
    <row r="109" ht="18" customHeight="1">
      <c r="A109" s="6"/>
    </row>
    <row r="110" ht="18" customHeight="1">
      <c r="A110" s="6"/>
    </row>
    <row r="111" ht="18" customHeight="1">
      <c r="A111" s="6"/>
    </row>
    <row r="112" ht="18" customHeight="1">
      <c r="A112" s="6"/>
    </row>
    <row r="113" ht="18" customHeight="1">
      <c r="A113" s="6"/>
    </row>
    <row r="114" ht="18" customHeight="1">
      <c r="A114" s="6"/>
    </row>
    <row r="115" ht="18" customHeight="1">
      <c r="A115" s="6"/>
    </row>
    <row r="116" ht="18" customHeight="1">
      <c r="A116" s="6"/>
    </row>
    <row r="117" ht="18" customHeight="1">
      <c r="A117" s="6"/>
    </row>
    <row r="118" ht="18" customHeight="1">
      <c r="A118" s="6"/>
    </row>
    <row r="119" ht="18" customHeight="1">
      <c r="A119" s="6"/>
    </row>
    <row r="120" ht="18" customHeight="1">
      <c r="A120" s="6"/>
    </row>
    <row r="121" ht="18" customHeight="1">
      <c r="A121" s="6"/>
    </row>
    <row r="122" ht="18" customHeight="1">
      <c r="A122" s="6"/>
    </row>
    <row r="123" ht="18" customHeight="1">
      <c r="A123" s="6"/>
    </row>
    <row r="124" ht="18" customHeight="1">
      <c r="A124" s="6"/>
    </row>
    <row r="125" ht="18" customHeight="1">
      <c r="A125" s="6"/>
    </row>
    <row r="126" ht="18" customHeight="1">
      <c r="A126" s="6"/>
    </row>
    <row r="127" ht="18" customHeight="1">
      <c r="A127" s="6"/>
    </row>
    <row r="128" ht="18" customHeight="1">
      <c r="A128" s="6"/>
    </row>
    <row r="129" ht="18" customHeight="1">
      <c r="A129" s="6"/>
    </row>
    <row r="130" ht="18" customHeight="1">
      <c r="A130" s="6"/>
    </row>
    <row r="131" ht="18" customHeight="1">
      <c r="A131" s="6"/>
    </row>
    <row r="132" ht="18" customHeight="1">
      <c r="A132" s="6"/>
    </row>
    <row r="133" ht="18" customHeight="1">
      <c r="A133" s="6"/>
    </row>
    <row r="134" ht="18" customHeight="1">
      <c r="A134" s="6"/>
    </row>
    <row r="135" ht="18" customHeight="1">
      <c r="A135" s="6"/>
    </row>
    <row r="136" ht="18" customHeight="1">
      <c r="A136" s="6"/>
    </row>
    <row r="137" ht="18" customHeight="1">
      <c r="A137" s="6"/>
    </row>
    <row r="138" ht="18" customHeight="1">
      <c r="A138" s="6"/>
    </row>
    <row r="139" ht="18" customHeight="1">
      <c r="A139" s="6"/>
    </row>
    <row r="140" ht="18" customHeight="1">
      <c r="A140" s="6"/>
    </row>
    <row r="141" ht="18" customHeight="1">
      <c r="A141" s="6"/>
    </row>
    <row r="142" ht="18" customHeight="1">
      <c r="A142" s="6"/>
    </row>
    <row r="143" ht="18" customHeight="1">
      <c r="A143" s="6"/>
    </row>
    <row r="144" ht="18" customHeight="1">
      <c r="A144" s="6"/>
    </row>
    <row r="145" ht="18" customHeight="1">
      <c r="A145" s="6"/>
    </row>
    <row r="146" ht="18" customHeight="1">
      <c r="A146" s="6"/>
    </row>
    <row r="147" ht="18" customHeight="1">
      <c r="A147" s="6"/>
    </row>
    <row r="148" ht="18" customHeight="1">
      <c r="A148" s="6"/>
    </row>
    <row r="149" ht="18" customHeight="1">
      <c r="A149" s="6"/>
    </row>
    <row r="150" ht="18" customHeight="1">
      <c r="A150" s="6"/>
    </row>
    <row r="151" ht="18" customHeight="1">
      <c r="A151" s="6"/>
    </row>
    <row r="152" ht="18" customHeight="1">
      <c r="A152" s="6"/>
    </row>
    <row r="153" ht="18" customHeight="1">
      <c r="A153" s="6"/>
    </row>
    <row r="154" ht="18" customHeight="1">
      <c r="A154" s="6"/>
    </row>
    <row r="155" ht="18" customHeight="1">
      <c r="A155" s="6"/>
    </row>
    <row r="156" ht="18" customHeight="1">
      <c r="A156" s="6"/>
    </row>
    <row r="157" ht="18" customHeight="1">
      <c r="A157" s="6"/>
    </row>
    <row r="158" ht="18" customHeight="1">
      <c r="A158" s="6"/>
    </row>
    <row r="159" ht="18" customHeight="1">
      <c r="A159" s="6"/>
    </row>
    <row r="160" ht="18" customHeight="1">
      <c r="A160" s="6"/>
    </row>
    <row r="161" ht="18" customHeight="1">
      <c r="A161" s="6"/>
    </row>
    <row r="162" ht="18" customHeight="1">
      <c r="A162" s="6"/>
    </row>
    <row r="163" ht="18" customHeight="1">
      <c r="A163" s="6"/>
    </row>
    <row r="164" ht="18" customHeight="1">
      <c r="A164" s="6"/>
    </row>
    <row r="165" ht="18" customHeight="1">
      <c r="A165" s="6"/>
    </row>
    <row r="166" ht="18" customHeight="1">
      <c r="A166" s="6"/>
    </row>
    <row r="167" ht="18" customHeight="1">
      <c r="A167" s="6"/>
    </row>
    <row r="168" ht="18" customHeight="1">
      <c r="A168" s="6"/>
    </row>
    <row r="169" ht="18" customHeight="1">
      <c r="A169" s="6"/>
    </row>
    <row r="170" ht="18" customHeight="1">
      <c r="A170" s="6"/>
    </row>
    <row r="171" ht="18" customHeight="1">
      <c r="A171" s="6"/>
    </row>
    <row r="172" ht="18" customHeight="1">
      <c r="A172" s="6"/>
    </row>
    <row r="173" ht="18" customHeight="1">
      <c r="A173" s="6"/>
    </row>
    <row r="174" ht="18" customHeight="1">
      <c r="A174" s="6"/>
    </row>
    <row r="175" ht="18" customHeight="1">
      <c r="A175" s="6"/>
    </row>
    <row r="176" ht="18" customHeight="1">
      <c r="A176" s="6"/>
    </row>
    <row r="177" ht="18" customHeight="1">
      <c r="A177" s="6"/>
    </row>
    <row r="178" ht="18" customHeight="1">
      <c r="A178" s="6"/>
    </row>
    <row r="179" ht="18" customHeight="1">
      <c r="A179" s="6"/>
    </row>
    <row r="180" ht="18" customHeight="1">
      <c r="A180" s="6"/>
    </row>
    <row r="181" ht="18" customHeight="1">
      <c r="A181" s="6"/>
    </row>
    <row r="182" ht="18" customHeight="1">
      <c r="A182" s="6"/>
    </row>
    <row r="183" ht="18" customHeight="1">
      <c r="A183" s="6"/>
    </row>
    <row r="184" ht="18" customHeight="1">
      <c r="A184" s="6"/>
    </row>
    <row r="185" ht="18" customHeight="1">
      <c r="A185" s="6"/>
    </row>
    <row r="186" ht="18" customHeight="1">
      <c r="A186" s="6"/>
    </row>
    <row r="187" ht="18" customHeight="1">
      <c r="A187" s="6"/>
    </row>
    <row r="188" ht="18" customHeight="1">
      <c r="A188" s="6"/>
    </row>
    <row r="189" ht="18" customHeight="1">
      <c r="A189" s="6"/>
    </row>
    <row r="190" ht="18" customHeight="1">
      <c r="A190" s="6"/>
    </row>
    <row r="191" ht="18" customHeight="1">
      <c r="A191" s="6"/>
    </row>
    <row r="192" ht="18" customHeight="1">
      <c r="A192" s="6"/>
    </row>
    <row r="193" ht="18" customHeight="1">
      <c r="A193" s="6"/>
    </row>
    <row r="194" ht="18" customHeight="1">
      <c r="A194" s="6"/>
    </row>
    <row r="195" ht="18" customHeight="1">
      <c r="A195" s="6"/>
    </row>
    <row r="196" ht="18" customHeight="1">
      <c r="A196" s="6"/>
    </row>
    <row r="197" ht="18" customHeight="1">
      <c r="A197" s="6"/>
    </row>
    <row r="198" ht="18" customHeight="1">
      <c r="A198" s="6"/>
    </row>
    <row r="199" ht="18" customHeight="1">
      <c r="A199" s="6"/>
    </row>
    <row r="200" ht="18" customHeight="1">
      <c r="A200" s="6"/>
    </row>
    <row r="201" ht="18" customHeight="1">
      <c r="A201" s="6"/>
    </row>
    <row r="202" ht="18" customHeight="1">
      <c r="A202" s="6"/>
    </row>
    <row r="203" ht="18" customHeight="1">
      <c r="A203" s="6"/>
    </row>
    <row r="204" ht="18" customHeight="1">
      <c r="A204" s="6"/>
    </row>
    <row r="205" ht="18" customHeight="1">
      <c r="A205" s="6"/>
    </row>
    <row r="206" ht="18" customHeight="1">
      <c r="A206" s="6"/>
    </row>
    <row r="207" ht="18" customHeight="1">
      <c r="A207" s="6"/>
    </row>
    <row r="208" ht="18" customHeight="1">
      <c r="A208" s="6"/>
    </row>
    <row r="209" ht="18" customHeight="1">
      <c r="A209" s="6"/>
    </row>
    <row r="210" ht="18" customHeight="1">
      <c r="A210" s="6"/>
    </row>
    <row r="211" ht="18" customHeight="1">
      <c r="A211" s="6"/>
    </row>
    <row r="212" ht="18" customHeight="1">
      <c r="A212" s="6"/>
    </row>
    <row r="213" ht="18" customHeight="1">
      <c r="A213" s="6"/>
    </row>
    <row r="214" ht="18" customHeight="1">
      <c r="A214" s="6"/>
    </row>
    <row r="215" ht="18" customHeight="1">
      <c r="A215" s="6"/>
    </row>
    <row r="216" ht="18" customHeight="1">
      <c r="A216" s="6"/>
    </row>
    <row r="217" ht="18" customHeight="1">
      <c r="A217" s="6"/>
    </row>
    <row r="218" ht="18" customHeight="1">
      <c r="A218" s="6"/>
    </row>
    <row r="219" ht="18" customHeight="1">
      <c r="A219" s="6"/>
    </row>
    <row r="220" ht="18" customHeight="1">
      <c r="A220" s="6"/>
    </row>
    <row r="221" ht="18" customHeight="1">
      <c r="A221" s="6"/>
    </row>
    <row r="222" ht="18" customHeight="1">
      <c r="A222" s="6"/>
    </row>
    <row r="223" ht="18" customHeight="1">
      <c r="A223" s="6"/>
    </row>
    <row r="224" ht="18" customHeight="1">
      <c r="A224" s="6"/>
    </row>
    <row r="225" ht="18" customHeight="1">
      <c r="A225" s="6"/>
    </row>
    <row r="226" ht="18" customHeight="1">
      <c r="A226" s="6"/>
    </row>
    <row r="227" ht="18" customHeight="1">
      <c r="A227" s="6"/>
    </row>
    <row r="228" ht="18" customHeight="1">
      <c r="A228" s="6"/>
    </row>
    <row r="229" ht="18" customHeight="1">
      <c r="A229" s="6"/>
    </row>
    <row r="230" ht="18" customHeight="1">
      <c r="A230" s="6"/>
    </row>
    <row r="231" ht="18" customHeight="1">
      <c r="A231" s="6"/>
    </row>
    <row r="232" ht="18" customHeight="1">
      <c r="A232" s="6"/>
    </row>
    <row r="233" ht="18" customHeight="1">
      <c r="A233" s="6"/>
    </row>
    <row r="234" ht="18" customHeight="1">
      <c r="A234" s="6"/>
    </row>
    <row r="235" ht="18" customHeight="1">
      <c r="A235" s="6"/>
    </row>
    <row r="236" ht="18" customHeight="1">
      <c r="A236" s="6"/>
    </row>
    <row r="237" ht="18" customHeight="1">
      <c r="A237" s="6"/>
    </row>
    <row r="238" ht="18" customHeight="1">
      <c r="A238" s="6"/>
    </row>
    <row r="239" ht="18" customHeight="1">
      <c r="A239" s="6"/>
    </row>
    <row r="240" ht="18" customHeight="1">
      <c r="A240" s="6"/>
    </row>
    <row r="241" ht="18" customHeight="1">
      <c r="A241" s="6"/>
    </row>
    <row r="242" ht="18" customHeight="1">
      <c r="A242" s="6"/>
    </row>
    <row r="243" ht="18" customHeight="1">
      <c r="A243" s="6"/>
    </row>
    <row r="244" ht="18" customHeight="1">
      <c r="A244" s="6"/>
    </row>
    <row r="245" ht="18" customHeight="1">
      <c r="A245" s="6"/>
    </row>
    <row r="246" ht="18" customHeight="1">
      <c r="A246" s="6"/>
    </row>
    <row r="247" ht="18" customHeight="1">
      <c r="A247" s="6"/>
    </row>
    <row r="248" ht="18" customHeight="1">
      <c r="A248" s="6"/>
    </row>
    <row r="249" ht="18" customHeight="1">
      <c r="A249" s="6"/>
    </row>
    <row r="250" ht="18" customHeight="1">
      <c r="A250" s="6"/>
    </row>
    <row r="251" ht="18" customHeight="1">
      <c r="A251" s="6"/>
    </row>
    <row r="252" ht="18" customHeight="1">
      <c r="A252" s="6"/>
    </row>
    <row r="253" ht="18" customHeight="1">
      <c r="A253" s="6"/>
    </row>
    <row r="254" ht="18" customHeight="1">
      <c r="A254" s="6"/>
    </row>
    <row r="255" ht="18" customHeight="1">
      <c r="A255" s="6"/>
    </row>
    <row r="256" ht="18" customHeight="1">
      <c r="A256" s="6"/>
    </row>
    <row r="257" ht="18" customHeight="1">
      <c r="A257" s="6"/>
    </row>
    <row r="258" ht="18" customHeight="1">
      <c r="A258" s="6"/>
    </row>
    <row r="259" ht="18" customHeight="1">
      <c r="A259" s="6"/>
    </row>
    <row r="260" ht="18" customHeight="1">
      <c r="A260" s="6"/>
    </row>
    <row r="261" ht="18" customHeight="1">
      <c r="A261" s="6"/>
    </row>
    <row r="262" ht="18" customHeight="1">
      <c r="A262" s="6"/>
    </row>
    <row r="263" ht="18" customHeight="1">
      <c r="A263" s="6"/>
    </row>
    <row r="264" ht="18" customHeight="1">
      <c r="A264" s="6"/>
    </row>
    <row r="265" ht="18" customHeight="1">
      <c r="A265" s="6"/>
    </row>
    <row r="266" ht="18" customHeight="1">
      <c r="A266" s="6"/>
    </row>
    <row r="267" ht="18" customHeight="1">
      <c r="A267" s="6"/>
    </row>
    <row r="268" ht="18" customHeight="1">
      <c r="A268" s="6"/>
    </row>
    <row r="269" ht="18" customHeight="1">
      <c r="A269" s="6"/>
    </row>
    <row r="270" ht="18" customHeight="1">
      <c r="A270" s="6"/>
    </row>
    <row r="271" ht="18" customHeight="1">
      <c r="A271" s="6"/>
    </row>
    <row r="272" ht="18" customHeight="1">
      <c r="A272" s="6"/>
    </row>
    <row r="273" ht="18" customHeight="1">
      <c r="A273" s="6"/>
    </row>
    <row r="274" ht="18" customHeight="1">
      <c r="A274" s="6"/>
    </row>
    <row r="275" ht="18" customHeight="1">
      <c r="A275" s="6"/>
    </row>
    <row r="276" ht="18" customHeight="1">
      <c r="A276" s="6"/>
    </row>
    <row r="277" ht="18" customHeight="1">
      <c r="A277" s="6"/>
    </row>
    <row r="278" ht="18" customHeight="1">
      <c r="A278" s="6"/>
    </row>
    <row r="279" ht="18" customHeight="1">
      <c r="A279" s="6"/>
    </row>
    <row r="280" ht="18" customHeight="1">
      <c r="A280" s="6"/>
    </row>
    <row r="281" ht="18" customHeight="1">
      <c r="A281" s="6"/>
    </row>
    <row r="282" ht="18" customHeight="1">
      <c r="A282" s="6"/>
    </row>
    <row r="283" ht="18" customHeight="1">
      <c r="A283" s="6"/>
    </row>
    <row r="284" ht="18" customHeight="1">
      <c r="A284" s="6"/>
    </row>
    <row r="285" ht="18" customHeight="1">
      <c r="A285" s="6"/>
    </row>
    <row r="286" ht="18" customHeight="1">
      <c r="A286" s="6"/>
    </row>
    <row r="287" ht="18" customHeight="1">
      <c r="A287" s="6"/>
    </row>
    <row r="288" ht="18" customHeight="1">
      <c r="A288" s="6"/>
    </row>
    <row r="289" ht="18" customHeight="1">
      <c r="A289" s="6"/>
    </row>
    <row r="290" ht="18" customHeight="1">
      <c r="A290" s="6"/>
    </row>
    <row r="291" ht="18" customHeight="1">
      <c r="A291" s="6"/>
    </row>
    <row r="292" ht="18" customHeight="1">
      <c r="A292" s="6"/>
    </row>
    <row r="293" ht="18" customHeight="1">
      <c r="A293" s="6"/>
    </row>
    <row r="294" ht="18" customHeight="1">
      <c r="A294" s="6"/>
    </row>
    <row r="295" ht="18" customHeight="1">
      <c r="A295" s="6"/>
    </row>
    <row r="296" ht="18" customHeight="1">
      <c r="A296" s="6"/>
    </row>
    <row r="297" ht="18" customHeight="1">
      <c r="A297" s="6"/>
    </row>
    <row r="298" ht="18" customHeight="1">
      <c r="A298" s="6"/>
    </row>
    <row r="299" ht="18" customHeight="1">
      <c r="A299" s="6"/>
    </row>
    <row r="300" ht="18" customHeight="1">
      <c r="A300" s="6"/>
    </row>
    <row r="301" ht="18" customHeight="1">
      <c r="A301" s="6"/>
    </row>
    <row r="302" ht="18" customHeight="1">
      <c r="A302" s="6"/>
    </row>
    <row r="303" ht="18" customHeight="1">
      <c r="A303" s="6"/>
    </row>
    <row r="304" ht="18" customHeight="1">
      <c r="A304" s="6"/>
    </row>
    <row r="305" ht="18" customHeight="1">
      <c r="A305" s="6"/>
    </row>
    <row r="306" ht="18" customHeight="1">
      <c r="A306" s="6"/>
    </row>
    <row r="307" ht="18" customHeight="1">
      <c r="A307" s="6"/>
    </row>
    <row r="308" ht="18" customHeight="1">
      <c r="A308" s="6"/>
    </row>
    <row r="309" ht="18" customHeight="1">
      <c r="A309" s="6"/>
    </row>
    <row r="310" ht="18" customHeight="1">
      <c r="A310" s="6"/>
    </row>
    <row r="311" ht="18" customHeight="1">
      <c r="A311" s="6"/>
    </row>
    <row r="312" ht="18" customHeight="1">
      <c r="A312" s="6"/>
    </row>
    <row r="313" ht="18" customHeight="1">
      <c r="A313" s="6"/>
    </row>
    <row r="314" ht="18" customHeight="1">
      <c r="A314" s="6"/>
    </row>
    <row r="315" ht="18" customHeight="1">
      <c r="A315" s="6"/>
    </row>
    <row r="316" ht="18" customHeight="1">
      <c r="A316" s="6"/>
    </row>
    <row r="317" ht="18" customHeight="1">
      <c r="A317" s="6"/>
    </row>
    <row r="318" ht="18" customHeight="1">
      <c r="A318" s="6"/>
    </row>
    <row r="319" ht="18" customHeight="1">
      <c r="A319" s="6"/>
    </row>
    <row r="320" ht="18" customHeight="1">
      <c r="A320" s="6"/>
    </row>
    <row r="321" ht="18" customHeight="1">
      <c r="A321" s="6"/>
    </row>
    <row r="322" ht="18" customHeight="1">
      <c r="A322" s="6"/>
    </row>
    <row r="323" ht="18" customHeight="1">
      <c r="A323" s="6"/>
    </row>
    <row r="324" ht="18" customHeight="1">
      <c r="A324" s="6"/>
    </row>
    <row r="325" ht="18" customHeight="1">
      <c r="A325" s="6"/>
    </row>
    <row r="326" ht="18" customHeight="1">
      <c r="A326" s="6"/>
    </row>
    <row r="327" ht="18" customHeight="1">
      <c r="A327" s="6"/>
    </row>
    <row r="328" ht="18" customHeight="1">
      <c r="A328" s="6"/>
    </row>
    <row r="329" ht="18" customHeight="1">
      <c r="A329" s="6"/>
    </row>
    <row r="330" ht="18" customHeight="1">
      <c r="A330" s="6"/>
    </row>
    <row r="331" ht="18" customHeight="1">
      <c r="A331" s="6"/>
    </row>
  </sheetData>
  <sheetProtection/>
  <mergeCells count="12">
    <mergeCell ref="O4:P4"/>
    <mergeCell ref="S4:T4"/>
    <mergeCell ref="E4:G4"/>
    <mergeCell ref="H4:J4"/>
    <mergeCell ref="B3:J3"/>
    <mergeCell ref="K3:P3"/>
    <mergeCell ref="B4:D4"/>
    <mergeCell ref="Q3:V3"/>
    <mergeCell ref="K4:L4"/>
    <mergeCell ref="Q4:R4"/>
    <mergeCell ref="U4:V4"/>
    <mergeCell ref="M4:N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511" customWidth="1"/>
  </cols>
  <sheetData>
    <row r="1" spans="1:22" s="508" customFormat="1" ht="25.5">
      <c r="A1" s="510" t="s">
        <v>317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</row>
    <row r="2" spans="2:22" s="5" customFormat="1" ht="19.5" thickBot="1"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507" t="s">
        <v>245</v>
      </c>
    </row>
    <row r="3" spans="1:23" s="5" customFormat="1" ht="27.75" customHeight="1">
      <c r="A3" s="430"/>
      <c r="B3" s="585" t="s">
        <v>316</v>
      </c>
      <c r="C3" s="586"/>
      <c r="D3" s="586"/>
      <c r="E3" s="586"/>
      <c r="F3" s="586"/>
      <c r="G3" s="586"/>
      <c r="H3" s="586"/>
      <c r="I3" s="586"/>
      <c r="J3" s="587"/>
      <c r="K3" s="585" t="s">
        <v>315</v>
      </c>
      <c r="L3" s="586"/>
      <c r="M3" s="586"/>
      <c r="N3" s="586"/>
      <c r="O3" s="586"/>
      <c r="P3" s="587"/>
      <c r="Q3" s="585" t="s">
        <v>314</v>
      </c>
      <c r="R3" s="586"/>
      <c r="S3" s="586"/>
      <c r="T3" s="586"/>
      <c r="U3" s="586"/>
      <c r="V3" s="588"/>
      <c r="W3" s="199"/>
    </row>
    <row r="4" spans="1:23" s="5" customFormat="1" ht="23.25" customHeight="1">
      <c r="A4" s="506"/>
      <c r="B4" s="593" t="s">
        <v>305</v>
      </c>
      <c r="C4" s="594"/>
      <c r="D4" s="595"/>
      <c r="E4" s="593" t="s">
        <v>313</v>
      </c>
      <c r="F4" s="594"/>
      <c r="G4" s="595"/>
      <c r="H4" s="593" t="s">
        <v>312</v>
      </c>
      <c r="I4" s="594"/>
      <c r="J4" s="595"/>
      <c r="K4" s="596" t="s">
        <v>305</v>
      </c>
      <c r="L4" s="597"/>
      <c r="M4" s="596" t="s">
        <v>313</v>
      </c>
      <c r="N4" s="597"/>
      <c r="O4" s="596" t="s">
        <v>312</v>
      </c>
      <c r="P4" s="597"/>
      <c r="Q4" s="593" t="s">
        <v>305</v>
      </c>
      <c r="R4" s="595"/>
      <c r="S4" s="593" t="s">
        <v>313</v>
      </c>
      <c r="T4" s="595"/>
      <c r="U4" s="596" t="s">
        <v>312</v>
      </c>
      <c r="V4" s="599"/>
      <c r="W4" s="199"/>
    </row>
    <row r="5" spans="1:23" s="6" customFormat="1" ht="18" customHeight="1">
      <c r="A5" s="504"/>
      <c r="B5" s="76"/>
      <c r="C5" s="162" t="s">
        <v>40</v>
      </c>
      <c r="D5" s="120" t="s">
        <v>39</v>
      </c>
      <c r="E5" s="76"/>
      <c r="F5" s="162" t="s">
        <v>40</v>
      </c>
      <c r="G5" s="120" t="s">
        <v>39</v>
      </c>
      <c r="H5" s="76"/>
      <c r="I5" s="162" t="s">
        <v>40</v>
      </c>
      <c r="J5" s="120" t="s">
        <v>39</v>
      </c>
      <c r="K5" s="76"/>
      <c r="L5" s="120" t="s">
        <v>39</v>
      </c>
      <c r="M5" s="76"/>
      <c r="N5" s="120" t="s">
        <v>39</v>
      </c>
      <c r="O5" s="76"/>
      <c r="P5" s="120" t="s">
        <v>39</v>
      </c>
      <c r="Q5" s="76"/>
      <c r="R5" s="120" t="s">
        <v>39</v>
      </c>
      <c r="S5" s="76"/>
      <c r="T5" s="120" t="s">
        <v>39</v>
      </c>
      <c r="U5" s="76"/>
      <c r="V5" s="118" t="s">
        <v>39</v>
      </c>
      <c r="W5" s="485"/>
    </row>
    <row r="6" spans="1:23" s="6" customFormat="1" ht="18" customHeight="1">
      <c r="A6" s="503" t="s">
        <v>302</v>
      </c>
      <c r="B6" s="207">
        <v>45476655</v>
      </c>
      <c r="C6" s="195">
        <v>100</v>
      </c>
      <c r="D6" s="195">
        <v>-12.229214786450697</v>
      </c>
      <c r="E6" s="207">
        <v>46996634</v>
      </c>
      <c r="F6" s="195">
        <v>100</v>
      </c>
      <c r="G6" s="195">
        <v>3.3423280582092048</v>
      </c>
      <c r="H6" s="198">
        <v>46524166</v>
      </c>
      <c r="I6" s="195">
        <f>H6/H$6*100</f>
        <v>100</v>
      </c>
      <c r="J6" s="197">
        <f>H6/E6*100-100</f>
        <v>-1.005323062072918</v>
      </c>
      <c r="K6" s="207">
        <v>31453271</v>
      </c>
      <c r="L6" s="195">
        <v>-18.03831332520906</v>
      </c>
      <c r="M6" s="207">
        <v>33352330</v>
      </c>
      <c r="N6" s="195">
        <v>6.037715441424197</v>
      </c>
      <c r="O6" s="207">
        <v>33392224</v>
      </c>
      <c r="P6" s="197">
        <f>O6/M6*100-100</f>
        <v>0.11961383207710696</v>
      </c>
      <c r="Q6" s="207">
        <v>14023384</v>
      </c>
      <c r="R6" s="195">
        <v>4.360866914924074</v>
      </c>
      <c r="S6" s="207">
        <v>13644304</v>
      </c>
      <c r="T6" s="195">
        <v>-2.7031991707565055</v>
      </c>
      <c r="U6" s="207">
        <v>13131942</v>
      </c>
      <c r="V6" s="194">
        <f>U6/S6*100-100</f>
        <v>-3.7551347434064724</v>
      </c>
      <c r="W6" s="475"/>
    </row>
    <row r="7" spans="1:23" s="6" customFormat="1" ht="18" customHeight="1">
      <c r="A7" s="503"/>
      <c r="B7" s="207"/>
      <c r="C7" s="195"/>
      <c r="D7" s="195"/>
      <c r="E7" s="207"/>
      <c r="F7" s="195"/>
      <c r="G7" s="195"/>
      <c r="H7" s="198"/>
      <c r="I7" s="195"/>
      <c r="J7" s="195"/>
      <c r="K7" s="207"/>
      <c r="L7" s="195"/>
      <c r="M7" s="207"/>
      <c r="N7" s="195"/>
      <c r="O7" s="207"/>
      <c r="P7" s="197"/>
      <c r="Q7" s="207"/>
      <c r="R7" s="195"/>
      <c r="S7" s="207"/>
      <c r="T7" s="195"/>
      <c r="U7" s="207"/>
      <c r="V7" s="194"/>
      <c r="W7" s="475"/>
    </row>
    <row r="8" spans="1:23" s="491" customFormat="1" ht="18" customHeight="1">
      <c r="A8" s="502" t="s">
        <v>301</v>
      </c>
      <c r="B8" s="499">
        <v>2458519</v>
      </c>
      <c r="C8" s="500">
        <v>5.406112212958495</v>
      </c>
      <c r="D8" s="500">
        <v>18.14191143822069</v>
      </c>
      <c r="E8" s="499">
        <v>2126226</v>
      </c>
      <c r="F8" s="500">
        <v>4.524209116763553</v>
      </c>
      <c r="G8" s="500">
        <v>-13.51598258951833</v>
      </c>
      <c r="H8" s="512">
        <v>1957284</v>
      </c>
      <c r="I8" s="500">
        <f>H8/H$6*100</f>
        <v>4.2070265160690905</v>
      </c>
      <c r="J8" s="500">
        <f>H8/E8*100-100</f>
        <v>-7.945627604967669</v>
      </c>
      <c r="K8" s="499">
        <v>1131851</v>
      </c>
      <c r="L8" s="500">
        <v>-5.081890226005285</v>
      </c>
      <c r="M8" s="499">
        <v>1189652</v>
      </c>
      <c r="N8" s="500">
        <v>5.106767586899693</v>
      </c>
      <c r="O8" s="499">
        <v>1135792</v>
      </c>
      <c r="P8" s="501">
        <f>O8/M8*100-100</f>
        <v>-4.527374391838961</v>
      </c>
      <c r="Q8" s="499">
        <v>1326668</v>
      </c>
      <c r="R8" s="500">
        <v>49.30908976318403</v>
      </c>
      <c r="S8" s="499">
        <v>936573</v>
      </c>
      <c r="T8" s="500">
        <v>-29.40411617676766</v>
      </c>
      <c r="U8" s="499">
        <v>821493</v>
      </c>
      <c r="V8" s="498">
        <f>U8/S8*100-100</f>
        <v>-12.287349731414423</v>
      </c>
      <c r="W8" s="492"/>
    </row>
    <row r="9" spans="1:23" s="491" customFormat="1" ht="18" customHeight="1">
      <c r="A9" s="502" t="s">
        <v>300</v>
      </c>
      <c r="B9" s="499">
        <v>546570</v>
      </c>
      <c r="C9" s="500">
        <v>1.2018693987057756</v>
      </c>
      <c r="D9" s="500">
        <v>1.779469436551011</v>
      </c>
      <c r="E9" s="499">
        <v>525630</v>
      </c>
      <c r="F9" s="500">
        <v>1.1184418015979614</v>
      </c>
      <c r="G9" s="500">
        <v>-3.831165267028922</v>
      </c>
      <c r="H9" s="512">
        <v>537196</v>
      </c>
      <c r="I9" s="500">
        <f>H9/H$6*100</f>
        <v>1.1546601394208764</v>
      </c>
      <c r="J9" s="500">
        <f>H9/E9*100-100</f>
        <v>2.2004071304910298</v>
      </c>
      <c r="K9" s="499">
        <v>315352</v>
      </c>
      <c r="L9" s="500">
        <v>3.6966886981684155</v>
      </c>
      <c r="M9" s="499">
        <v>310166</v>
      </c>
      <c r="N9" s="500">
        <v>-1.6445115299728599</v>
      </c>
      <c r="O9" s="499">
        <v>314516</v>
      </c>
      <c r="P9" s="501">
        <f>O9/M9*100-100</f>
        <v>1.4024748038147266</v>
      </c>
      <c r="Q9" s="499">
        <v>231218</v>
      </c>
      <c r="R9" s="500">
        <v>-0.7239034108473987</v>
      </c>
      <c r="S9" s="499">
        <v>215464</v>
      </c>
      <c r="T9" s="500">
        <v>-6.813483379321681</v>
      </c>
      <c r="U9" s="499">
        <v>222680</v>
      </c>
      <c r="V9" s="498">
        <f>U9/S9*100-100</f>
        <v>3.3490513496454213</v>
      </c>
      <c r="W9" s="492"/>
    </row>
    <row r="10" spans="1:23" s="491" customFormat="1" ht="18" customHeight="1">
      <c r="A10" s="502" t="s">
        <v>299</v>
      </c>
      <c r="B10" s="499">
        <v>497463</v>
      </c>
      <c r="C10" s="500">
        <v>1.0938865226565146</v>
      </c>
      <c r="D10" s="500">
        <v>-9.778064736106145</v>
      </c>
      <c r="E10" s="499">
        <v>368454</v>
      </c>
      <c r="F10" s="500">
        <v>0.7840008286550906</v>
      </c>
      <c r="G10" s="500">
        <v>-25.93338600056687</v>
      </c>
      <c r="H10" s="512">
        <v>480616</v>
      </c>
      <c r="I10" s="500">
        <f>H10/H$6*100</f>
        <v>1.0330459228436248</v>
      </c>
      <c r="J10" s="500">
        <f>H10/E10*100-100</f>
        <v>30.44124911115091</v>
      </c>
      <c r="K10" s="499">
        <v>264191</v>
      </c>
      <c r="L10" s="500">
        <v>-13.081913710627262</v>
      </c>
      <c r="M10" s="499">
        <v>199190</v>
      </c>
      <c r="N10" s="500">
        <v>-24.603790439492627</v>
      </c>
      <c r="O10" s="499">
        <v>277118</v>
      </c>
      <c r="P10" s="501">
        <f>O10/M10*100-100</f>
        <v>39.122445905918966</v>
      </c>
      <c r="Q10" s="499">
        <v>233272</v>
      </c>
      <c r="R10" s="500">
        <v>-5.719355112499642</v>
      </c>
      <c r="S10" s="499">
        <v>169264</v>
      </c>
      <c r="T10" s="500">
        <v>-27.43921259302445</v>
      </c>
      <c r="U10" s="499">
        <v>203498</v>
      </c>
      <c r="V10" s="498">
        <f>U10/S10*100-100</f>
        <v>20.225210322336707</v>
      </c>
      <c r="W10" s="492"/>
    </row>
    <row r="11" spans="1:23" s="491" customFormat="1" ht="18" customHeight="1">
      <c r="A11" s="502" t="s">
        <v>298</v>
      </c>
      <c r="B11" s="499">
        <v>826950</v>
      </c>
      <c r="C11" s="500">
        <v>1.8184055093761844</v>
      </c>
      <c r="D11" s="500">
        <v>-5.855847137992711</v>
      </c>
      <c r="E11" s="499">
        <v>651074</v>
      </c>
      <c r="F11" s="500">
        <v>1.3853630453619294</v>
      </c>
      <c r="G11" s="500">
        <v>-21.26803313380495</v>
      </c>
      <c r="H11" s="512">
        <v>1146410</v>
      </c>
      <c r="I11" s="500">
        <f>H11/H$6*100</f>
        <v>2.4641172503769333</v>
      </c>
      <c r="J11" s="500">
        <f>H11/E11*100-100</f>
        <v>76.07983117126471</v>
      </c>
      <c r="K11" s="499">
        <v>572282</v>
      </c>
      <c r="L11" s="500">
        <v>-12.197464493550768</v>
      </c>
      <c r="M11" s="499">
        <v>442064</v>
      </c>
      <c r="N11" s="500">
        <v>-22.754166652105084</v>
      </c>
      <c r="O11" s="499">
        <v>802427</v>
      </c>
      <c r="P11" s="501">
        <f>O11/M11*100-100</f>
        <v>81.51828694487676</v>
      </c>
      <c r="Q11" s="499">
        <v>254668</v>
      </c>
      <c r="R11" s="500">
        <v>12.384600448359251</v>
      </c>
      <c r="S11" s="499">
        <v>209009</v>
      </c>
      <c r="T11" s="500">
        <v>-17.928832833335946</v>
      </c>
      <c r="U11" s="499">
        <v>343983</v>
      </c>
      <c r="V11" s="498">
        <f>U11/S11*100-100</f>
        <v>64.57808036974484</v>
      </c>
      <c r="W11" s="492"/>
    </row>
    <row r="12" spans="1:23" s="491" customFormat="1" ht="18" customHeight="1">
      <c r="A12" s="502" t="s">
        <v>297</v>
      </c>
      <c r="B12" s="499">
        <v>333852</v>
      </c>
      <c r="C12" s="500">
        <v>0.7341173179953538</v>
      </c>
      <c r="D12" s="500">
        <v>-25.159554793368983</v>
      </c>
      <c r="E12" s="499">
        <v>345721</v>
      </c>
      <c r="F12" s="500">
        <v>0.7356292793224297</v>
      </c>
      <c r="G12" s="500">
        <v>3.555168158345623</v>
      </c>
      <c r="H12" s="512">
        <v>348918</v>
      </c>
      <c r="I12" s="500">
        <f>H12/H$6*100</f>
        <v>0.7499715309243802</v>
      </c>
      <c r="J12" s="500">
        <f>H12/E12*100-100</f>
        <v>0.9247341064037187</v>
      </c>
      <c r="K12" s="499">
        <v>163615</v>
      </c>
      <c r="L12" s="500">
        <v>-37.08833357044807</v>
      </c>
      <c r="M12" s="499">
        <v>174169</v>
      </c>
      <c r="N12" s="500">
        <v>6.450508816428808</v>
      </c>
      <c r="O12" s="499">
        <v>200351</v>
      </c>
      <c r="P12" s="501">
        <f>O12/M12*100-100</f>
        <v>15.032525880036047</v>
      </c>
      <c r="Q12" s="499">
        <v>170237</v>
      </c>
      <c r="R12" s="500">
        <v>-8.481619663036113</v>
      </c>
      <c r="S12" s="499">
        <v>171552</v>
      </c>
      <c r="T12" s="500">
        <v>0.7724525220721716</v>
      </c>
      <c r="U12" s="499">
        <v>148567</v>
      </c>
      <c r="V12" s="498">
        <f>U12/S12*100-100</f>
        <v>-13.39826991232978</v>
      </c>
      <c r="W12" s="492"/>
    </row>
    <row r="13" spans="1:23" s="491" customFormat="1" ht="18" customHeight="1">
      <c r="A13" s="502"/>
      <c r="B13" s="499"/>
      <c r="C13" s="500"/>
      <c r="D13" s="500"/>
      <c r="E13" s="499"/>
      <c r="F13" s="500"/>
      <c r="G13" s="500"/>
      <c r="H13" s="512"/>
      <c r="I13" s="500"/>
      <c r="J13" s="500"/>
      <c r="K13" s="499"/>
      <c r="L13" s="500"/>
      <c r="M13" s="499"/>
      <c r="N13" s="500"/>
      <c r="O13" s="499"/>
      <c r="P13" s="501"/>
      <c r="Q13" s="499"/>
      <c r="R13" s="500"/>
      <c r="S13" s="499"/>
      <c r="T13" s="500"/>
      <c r="U13" s="499"/>
      <c r="V13" s="498"/>
      <c r="W13" s="492"/>
    </row>
    <row r="14" spans="1:23" s="491" customFormat="1" ht="18" customHeight="1">
      <c r="A14" s="502" t="s">
        <v>296</v>
      </c>
      <c r="B14" s="499">
        <v>318335</v>
      </c>
      <c r="C14" s="500">
        <v>0.699996514695287</v>
      </c>
      <c r="D14" s="500">
        <v>-14.817411408341783</v>
      </c>
      <c r="E14" s="499">
        <v>342162</v>
      </c>
      <c r="F14" s="500">
        <v>0.7280563965495912</v>
      </c>
      <c r="G14" s="500">
        <v>7.484882278103271</v>
      </c>
      <c r="H14" s="512">
        <v>339133</v>
      </c>
      <c r="I14" s="500">
        <f>H14/H$6*100</f>
        <v>0.7289394505212624</v>
      </c>
      <c r="J14" s="500">
        <f>H14/E14*100-100</f>
        <v>-0.8852531841642275</v>
      </c>
      <c r="K14" s="499">
        <v>170964</v>
      </c>
      <c r="L14" s="500">
        <v>-25.966214431400402</v>
      </c>
      <c r="M14" s="499">
        <v>188484</v>
      </c>
      <c r="N14" s="500">
        <v>10.247771460658385</v>
      </c>
      <c r="O14" s="499">
        <v>197904</v>
      </c>
      <c r="P14" s="501">
        <f>O14/M14*100-100</f>
        <v>4.997771694149094</v>
      </c>
      <c r="Q14" s="499">
        <v>147370</v>
      </c>
      <c r="R14" s="500">
        <v>3.213290190640265</v>
      </c>
      <c r="S14" s="499">
        <v>153678</v>
      </c>
      <c r="T14" s="500">
        <v>4.2803827101852505</v>
      </c>
      <c r="U14" s="499">
        <v>141229</v>
      </c>
      <c r="V14" s="498">
        <f>U14/S14*100-100</f>
        <v>-8.100704069548016</v>
      </c>
      <c r="W14" s="492"/>
    </row>
    <row r="15" spans="1:23" s="491" customFormat="1" ht="18" customHeight="1">
      <c r="A15" s="502" t="s">
        <v>295</v>
      </c>
      <c r="B15" s="499">
        <v>638613</v>
      </c>
      <c r="C15" s="500">
        <v>1.404265551193244</v>
      </c>
      <c r="D15" s="500">
        <v>-16.55619014766353</v>
      </c>
      <c r="E15" s="499">
        <v>662390</v>
      </c>
      <c r="F15" s="500">
        <v>1.4094413655241778</v>
      </c>
      <c r="G15" s="500">
        <v>3.7232251770634264</v>
      </c>
      <c r="H15" s="512">
        <v>993453</v>
      </c>
      <c r="I15" s="500">
        <f>H15/H$6*100</f>
        <v>2.135348326287031</v>
      </c>
      <c r="J15" s="500">
        <f>H15/E15*100-100</f>
        <v>49.98007216292518</v>
      </c>
      <c r="K15" s="499">
        <v>423263</v>
      </c>
      <c r="L15" s="500">
        <v>-22.526837929109433</v>
      </c>
      <c r="M15" s="499">
        <v>468678</v>
      </c>
      <c r="N15" s="500">
        <v>10.729735412733916</v>
      </c>
      <c r="O15" s="499">
        <v>768799</v>
      </c>
      <c r="P15" s="501">
        <f>O15/M15*100-100</f>
        <v>64.03564920905185</v>
      </c>
      <c r="Q15" s="499">
        <v>215350</v>
      </c>
      <c r="R15" s="500">
        <v>-1.6608291816409206</v>
      </c>
      <c r="S15" s="499">
        <v>193711</v>
      </c>
      <c r="T15" s="500">
        <v>-10.048293475737168</v>
      </c>
      <c r="U15" s="499">
        <v>224655</v>
      </c>
      <c r="V15" s="498">
        <f>U15/S15*100-100</f>
        <v>15.97431224865909</v>
      </c>
      <c r="W15" s="492"/>
    </row>
    <row r="16" spans="1:23" s="491" customFormat="1" ht="18" customHeight="1">
      <c r="A16" s="502" t="s">
        <v>294</v>
      </c>
      <c r="B16" s="499">
        <v>866125</v>
      </c>
      <c r="C16" s="500">
        <v>1.9045486085113341</v>
      </c>
      <c r="D16" s="500">
        <v>-25.980130327956417</v>
      </c>
      <c r="E16" s="499">
        <v>872659</v>
      </c>
      <c r="F16" s="500">
        <v>1.8568542589667165</v>
      </c>
      <c r="G16" s="500">
        <v>0.7543945735315276</v>
      </c>
      <c r="H16" s="512">
        <v>1165983</v>
      </c>
      <c r="I16" s="500">
        <f>H16/H$6*100</f>
        <v>2.506187859444917</v>
      </c>
      <c r="J16" s="500">
        <f>H16/E16*100-100</f>
        <v>33.6126711579208</v>
      </c>
      <c r="K16" s="499">
        <v>568073</v>
      </c>
      <c r="L16" s="500">
        <v>-37.414768877543715</v>
      </c>
      <c r="M16" s="499">
        <v>590157</v>
      </c>
      <c r="N16" s="500">
        <v>3.887528539465876</v>
      </c>
      <c r="O16" s="499">
        <v>865358</v>
      </c>
      <c r="P16" s="501">
        <f>O16/M16*100-100</f>
        <v>46.63182847954019</v>
      </c>
      <c r="Q16" s="499">
        <v>298052</v>
      </c>
      <c r="R16" s="500">
        <v>13.566981398078084</v>
      </c>
      <c r="S16" s="499">
        <v>282502</v>
      </c>
      <c r="T16" s="500">
        <v>-5.217210419658315</v>
      </c>
      <c r="U16" s="499">
        <v>300626</v>
      </c>
      <c r="V16" s="498">
        <f>U16/S16*100-100</f>
        <v>6.415529801558932</v>
      </c>
      <c r="W16" s="492"/>
    </row>
    <row r="17" spans="1:23" s="491" customFormat="1" ht="18" customHeight="1">
      <c r="A17" s="502" t="s">
        <v>293</v>
      </c>
      <c r="B17" s="499">
        <v>589542</v>
      </c>
      <c r="C17" s="500">
        <v>1.2963618366390404</v>
      </c>
      <c r="D17" s="500">
        <v>-26.05481964054792</v>
      </c>
      <c r="E17" s="499">
        <v>657728</v>
      </c>
      <c r="F17" s="500">
        <v>1.3995215061572281</v>
      </c>
      <c r="G17" s="500">
        <v>11.565927448765322</v>
      </c>
      <c r="H17" s="512">
        <v>717828</v>
      </c>
      <c r="I17" s="500">
        <f>H17/H$6*100</f>
        <v>1.542914278140956</v>
      </c>
      <c r="J17" s="500">
        <f>H17/E17*100-100</f>
        <v>9.137515812007393</v>
      </c>
      <c r="K17" s="499">
        <v>401710</v>
      </c>
      <c r="L17" s="500">
        <v>-32.695884113139144</v>
      </c>
      <c r="M17" s="499">
        <v>434468</v>
      </c>
      <c r="N17" s="500">
        <v>8.154638918622894</v>
      </c>
      <c r="O17" s="499">
        <v>544493</v>
      </c>
      <c r="P17" s="501">
        <f>O17/M17*100-100</f>
        <v>25.324074500308427</v>
      </c>
      <c r="Q17" s="499">
        <v>187832</v>
      </c>
      <c r="R17" s="500">
        <v>-6.2766015837454034</v>
      </c>
      <c r="S17" s="499">
        <v>223260</v>
      </c>
      <c r="T17" s="500">
        <v>18.86153584053835</v>
      </c>
      <c r="U17" s="499">
        <v>173336</v>
      </c>
      <c r="V17" s="498">
        <f>U17/S17*100-100</f>
        <v>-22.36137239093435</v>
      </c>
      <c r="W17" s="492"/>
    </row>
    <row r="18" spans="1:23" s="491" customFormat="1" ht="18" customHeight="1">
      <c r="A18" s="502" t="s">
        <v>292</v>
      </c>
      <c r="B18" s="499">
        <v>684013</v>
      </c>
      <c r="C18" s="500">
        <v>1.5040969921820329</v>
      </c>
      <c r="D18" s="500">
        <v>-17.904122478960332</v>
      </c>
      <c r="E18" s="499">
        <v>730104</v>
      </c>
      <c r="F18" s="500">
        <v>1.5535240247205788</v>
      </c>
      <c r="G18" s="500">
        <v>6.738322224869989</v>
      </c>
      <c r="H18" s="512">
        <v>714991</v>
      </c>
      <c r="I18" s="500">
        <f>H18/H$6*100</f>
        <v>1.5368163719474306</v>
      </c>
      <c r="J18" s="500">
        <f>H18/E18*100-100</f>
        <v>-2.069979071474748</v>
      </c>
      <c r="K18" s="499">
        <v>482972</v>
      </c>
      <c r="L18" s="500">
        <v>-24.775286236505877</v>
      </c>
      <c r="M18" s="499">
        <v>524406</v>
      </c>
      <c r="N18" s="500">
        <v>8.578965240220967</v>
      </c>
      <c r="O18" s="499">
        <v>515542</v>
      </c>
      <c r="P18" s="501">
        <f>O18/M18*100-100</f>
        <v>-1.6902933986262525</v>
      </c>
      <c r="Q18" s="499">
        <v>201041</v>
      </c>
      <c r="R18" s="500">
        <v>5.17502053371976</v>
      </c>
      <c r="S18" s="499">
        <v>205698</v>
      </c>
      <c r="T18" s="500">
        <v>2.316442914629363</v>
      </c>
      <c r="U18" s="499">
        <v>199449</v>
      </c>
      <c r="V18" s="498">
        <f>U18/S18*100-100</f>
        <v>-3.0379488376163124</v>
      </c>
      <c r="W18" s="492"/>
    </row>
    <row r="19" spans="1:23" s="491" customFormat="1" ht="18" customHeight="1">
      <c r="A19" s="502"/>
      <c r="B19" s="499"/>
      <c r="C19" s="500"/>
      <c r="D19" s="500"/>
      <c r="E19" s="499"/>
      <c r="F19" s="500"/>
      <c r="G19" s="500"/>
      <c r="H19" s="512"/>
      <c r="I19" s="500"/>
      <c r="J19" s="500"/>
      <c r="K19" s="499"/>
      <c r="L19" s="500"/>
      <c r="M19" s="499"/>
      <c r="N19" s="500"/>
      <c r="O19" s="499"/>
      <c r="P19" s="501"/>
      <c r="Q19" s="499"/>
      <c r="R19" s="500"/>
      <c r="S19" s="499"/>
      <c r="T19" s="500"/>
      <c r="U19" s="499"/>
      <c r="V19" s="498"/>
      <c r="W19" s="492"/>
    </row>
    <row r="20" spans="1:23" s="491" customFormat="1" ht="18" customHeight="1">
      <c r="A20" s="502" t="s">
        <v>291</v>
      </c>
      <c r="B20" s="499">
        <v>1545309</v>
      </c>
      <c r="C20" s="500">
        <v>3.398026965703612</v>
      </c>
      <c r="D20" s="500">
        <v>-20.321527293314375</v>
      </c>
      <c r="E20" s="499">
        <v>1865142</v>
      </c>
      <c r="F20" s="500">
        <v>3.9686714584708342</v>
      </c>
      <c r="G20" s="500">
        <v>20.697025643415003</v>
      </c>
      <c r="H20" s="512">
        <v>1815749</v>
      </c>
      <c r="I20" s="500">
        <f>H20/H$6*100</f>
        <v>3.9028082738764196</v>
      </c>
      <c r="J20" s="500">
        <f>H20/E20*100-100</f>
        <v>-2.6482165969132723</v>
      </c>
      <c r="K20" s="499">
        <v>1190780</v>
      </c>
      <c r="L20" s="500">
        <v>-25.060384421259855</v>
      </c>
      <c r="M20" s="499">
        <v>1470026</v>
      </c>
      <c r="N20" s="500">
        <v>23.450679386620536</v>
      </c>
      <c r="O20" s="499">
        <v>1417393</v>
      </c>
      <c r="P20" s="501">
        <f>O20/M20*100-100</f>
        <v>-3.580412863445943</v>
      </c>
      <c r="Q20" s="499">
        <v>354529</v>
      </c>
      <c r="R20" s="500">
        <v>1.1653754512120287</v>
      </c>
      <c r="S20" s="499">
        <v>395116</v>
      </c>
      <c r="T20" s="500">
        <v>11.448146696038975</v>
      </c>
      <c r="U20" s="499">
        <v>398356</v>
      </c>
      <c r="V20" s="498">
        <f>U20/S20*100-100</f>
        <v>0.8200123508033101</v>
      </c>
      <c r="W20" s="492"/>
    </row>
    <row r="21" spans="1:23" s="491" customFormat="1" ht="18" customHeight="1">
      <c r="A21" s="502" t="s">
        <v>290</v>
      </c>
      <c r="B21" s="499">
        <v>1637702</v>
      </c>
      <c r="C21" s="500">
        <v>3.6011927438374696</v>
      </c>
      <c r="D21" s="500">
        <v>-24.731456578049944</v>
      </c>
      <c r="E21" s="499">
        <v>1577395</v>
      </c>
      <c r="F21" s="500">
        <v>3.3563999498347057</v>
      </c>
      <c r="G21" s="500">
        <v>-3.6824159706710873</v>
      </c>
      <c r="H21" s="512">
        <v>1857791</v>
      </c>
      <c r="I21" s="500">
        <f>H21/H$6*100</f>
        <v>3.993174214020301</v>
      </c>
      <c r="J21" s="500">
        <f>H21/E21*100-100</f>
        <v>17.775889995847578</v>
      </c>
      <c r="K21" s="499">
        <v>1206749</v>
      </c>
      <c r="L21" s="500">
        <v>-32.196427407555575</v>
      </c>
      <c r="M21" s="499">
        <v>1201935</v>
      </c>
      <c r="N21" s="500">
        <v>-0.3989230569074351</v>
      </c>
      <c r="O21" s="499">
        <v>1441279</v>
      </c>
      <c r="P21" s="501">
        <f>O21/M21*100-100</f>
        <v>19.913223260825248</v>
      </c>
      <c r="Q21" s="499">
        <v>430952</v>
      </c>
      <c r="R21" s="500">
        <v>8.815271184728829</v>
      </c>
      <c r="S21" s="499">
        <v>375460</v>
      </c>
      <c r="T21" s="500">
        <v>-12.876608067719843</v>
      </c>
      <c r="U21" s="499">
        <v>416512</v>
      </c>
      <c r="V21" s="498">
        <f>U21/S21*100-100</f>
        <v>10.933787886858795</v>
      </c>
      <c r="W21" s="492"/>
    </row>
    <row r="22" spans="1:23" s="491" customFormat="1" ht="18" customHeight="1">
      <c r="A22" s="502" t="s">
        <v>289</v>
      </c>
      <c r="B22" s="499">
        <v>7296272</v>
      </c>
      <c r="C22" s="500">
        <v>16.043994440664118</v>
      </c>
      <c r="D22" s="500">
        <v>-1.9261201626384974</v>
      </c>
      <c r="E22" s="499">
        <v>6848788</v>
      </c>
      <c r="F22" s="500">
        <v>14.572933031757126</v>
      </c>
      <c r="G22" s="500">
        <v>-6.1330498643690845</v>
      </c>
      <c r="H22" s="512">
        <v>6937020</v>
      </c>
      <c r="I22" s="500">
        <f>H22/H$6*100</f>
        <v>14.91057357159288</v>
      </c>
      <c r="J22" s="500">
        <f>H22/E22*100-100</f>
        <v>1.2882863362101489</v>
      </c>
      <c r="K22" s="499">
        <v>5615289</v>
      </c>
      <c r="L22" s="500">
        <v>-6.072662730563849</v>
      </c>
      <c r="M22" s="499">
        <v>5301306</v>
      </c>
      <c r="N22" s="500">
        <v>-5.591573292131528</v>
      </c>
      <c r="O22" s="499">
        <v>5580935</v>
      </c>
      <c r="P22" s="501">
        <f>O22/M22*100-100</f>
        <v>5.274719097520503</v>
      </c>
      <c r="Q22" s="499">
        <v>1680984</v>
      </c>
      <c r="R22" s="500">
        <v>15.03865910593376</v>
      </c>
      <c r="S22" s="499">
        <v>1547482</v>
      </c>
      <c r="T22" s="500">
        <v>-7.941895937141581</v>
      </c>
      <c r="U22" s="499">
        <v>1356085</v>
      </c>
      <c r="V22" s="498">
        <f>U22/S22*100-100</f>
        <v>-12.368286028528928</v>
      </c>
      <c r="W22" s="492"/>
    </row>
    <row r="23" spans="1:23" s="491" customFormat="1" ht="18" customHeight="1">
      <c r="A23" s="502" t="s">
        <v>288</v>
      </c>
      <c r="B23" s="499">
        <v>2888921</v>
      </c>
      <c r="C23" s="500">
        <v>6.352536262836393</v>
      </c>
      <c r="D23" s="500">
        <v>-13.09288876427884</v>
      </c>
      <c r="E23" s="499">
        <v>2897511</v>
      </c>
      <c r="F23" s="500">
        <v>6.165358565892188</v>
      </c>
      <c r="G23" s="500">
        <v>0.2973428487660357</v>
      </c>
      <c r="H23" s="512">
        <v>2994629</v>
      </c>
      <c r="I23" s="500">
        <f>H23/H$6*100</f>
        <v>6.436717210578262</v>
      </c>
      <c r="J23" s="500">
        <f>H23/E23*100-100</f>
        <v>3.3517732978407935</v>
      </c>
      <c r="K23" s="499">
        <v>2339487</v>
      </c>
      <c r="L23" s="500">
        <v>-14.039792136443623</v>
      </c>
      <c r="M23" s="499">
        <v>2294009</v>
      </c>
      <c r="N23" s="500">
        <v>-1.9439304428705952</v>
      </c>
      <c r="O23" s="499">
        <v>2398556</v>
      </c>
      <c r="P23" s="501">
        <f>O23/M23*100-100</f>
        <v>4.557392756523626</v>
      </c>
      <c r="Q23" s="499">
        <v>549434</v>
      </c>
      <c r="R23" s="500">
        <v>-8.815958709163468</v>
      </c>
      <c r="S23" s="499">
        <v>603502</v>
      </c>
      <c r="T23" s="500">
        <v>9.840672401052728</v>
      </c>
      <c r="U23" s="499">
        <v>596073</v>
      </c>
      <c r="V23" s="498">
        <f>U23/S23*100-100</f>
        <v>-1.2309818360171079</v>
      </c>
      <c r="W23" s="492"/>
    </row>
    <row r="24" spans="1:23" s="491" customFormat="1" ht="18" customHeight="1">
      <c r="A24" s="502" t="s">
        <v>287</v>
      </c>
      <c r="B24" s="499">
        <v>1339185</v>
      </c>
      <c r="C24" s="500">
        <v>2.944774632171166</v>
      </c>
      <c r="D24" s="500">
        <v>-0.28807479073812203</v>
      </c>
      <c r="E24" s="499">
        <v>1236445</v>
      </c>
      <c r="F24" s="500">
        <v>2.6309224613830855</v>
      </c>
      <c r="G24" s="500">
        <v>-7.671830254968498</v>
      </c>
      <c r="H24" s="512">
        <v>1239214</v>
      </c>
      <c r="I24" s="500">
        <f>H24/H$6*100</f>
        <v>2.663592078147086</v>
      </c>
      <c r="J24" s="500">
        <f>H24/E24*100-100</f>
        <v>0.22394849750698143</v>
      </c>
      <c r="K24" s="499">
        <v>865309</v>
      </c>
      <c r="L24" s="500">
        <v>-0.010399827131763573</v>
      </c>
      <c r="M24" s="499">
        <v>769741</v>
      </c>
      <c r="N24" s="500">
        <v>-11.044378366571934</v>
      </c>
      <c r="O24" s="499">
        <v>770114</v>
      </c>
      <c r="P24" s="501">
        <f>O24/M24*100-100</f>
        <v>0.048457857902860724</v>
      </c>
      <c r="Q24" s="499">
        <v>473876</v>
      </c>
      <c r="R24" s="500">
        <v>-0.7911567972699913</v>
      </c>
      <c r="S24" s="499">
        <v>466704</v>
      </c>
      <c r="T24" s="500">
        <v>-1.5134760992327188</v>
      </c>
      <c r="U24" s="499">
        <v>469100</v>
      </c>
      <c r="V24" s="498">
        <f>U24/S24*100-100</f>
        <v>0.5133875004285358</v>
      </c>
      <c r="W24" s="492"/>
    </row>
    <row r="25" spans="1:23" s="491" customFormat="1" ht="18" customHeight="1">
      <c r="A25" s="502"/>
      <c r="B25" s="499"/>
      <c r="C25" s="500"/>
      <c r="D25" s="500"/>
      <c r="E25" s="499"/>
      <c r="F25" s="500"/>
      <c r="G25" s="500"/>
      <c r="H25" s="512"/>
      <c r="I25" s="500"/>
      <c r="J25" s="500"/>
      <c r="K25" s="499"/>
      <c r="L25" s="500"/>
      <c r="M25" s="499"/>
      <c r="N25" s="500"/>
      <c r="O25" s="499"/>
      <c r="P25" s="501"/>
      <c r="Q25" s="499"/>
      <c r="R25" s="500"/>
      <c r="S25" s="499"/>
      <c r="T25" s="500"/>
      <c r="U25" s="499"/>
      <c r="V25" s="498"/>
      <c r="W25" s="492"/>
    </row>
    <row r="26" spans="1:23" s="491" customFormat="1" ht="18" customHeight="1">
      <c r="A26" s="502" t="s">
        <v>286</v>
      </c>
      <c r="B26" s="499">
        <v>517627</v>
      </c>
      <c r="C26" s="500">
        <v>1.1382257556102136</v>
      </c>
      <c r="D26" s="500">
        <v>-4.315203587622989</v>
      </c>
      <c r="E26" s="499">
        <v>523600</v>
      </c>
      <c r="F26" s="500">
        <v>1.1141223433150553</v>
      </c>
      <c r="G26" s="500">
        <v>1.153919714388934</v>
      </c>
      <c r="H26" s="512">
        <v>513695</v>
      </c>
      <c r="I26" s="500">
        <f>H26/H$6*100</f>
        <v>1.1041466063034853</v>
      </c>
      <c r="J26" s="500">
        <f>H26/E26*100-100</f>
        <v>-1.891711229946523</v>
      </c>
      <c r="K26" s="499">
        <v>330425</v>
      </c>
      <c r="L26" s="500">
        <v>-13.701241887250731</v>
      </c>
      <c r="M26" s="499">
        <v>306100</v>
      </c>
      <c r="N26" s="500">
        <v>-7.361731103881368</v>
      </c>
      <c r="O26" s="499">
        <v>307076</v>
      </c>
      <c r="P26" s="501">
        <f>O26/M26*100-100</f>
        <v>0.3188500490035864</v>
      </c>
      <c r="Q26" s="499">
        <v>187202</v>
      </c>
      <c r="R26" s="500">
        <v>18.41707414271889</v>
      </c>
      <c r="S26" s="499">
        <v>217500</v>
      </c>
      <c r="T26" s="500">
        <v>16.184656146836033</v>
      </c>
      <c r="U26" s="499">
        <v>206619</v>
      </c>
      <c r="V26" s="498">
        <f>U26/S26*100-100</f>
        <v>-5.002758620689647</v>
      </c>
      <c r="W26" s="492"/>
    </row>
    <row r="27" spans="1:23" s="491" customFormat="1" ht="18" customHeight="1">
      <c r="A27" s="502" t="s">
        <v>311</v>
      </c>
      <c r="B27" s="499">
        <v>370931</v>
      </c>
      <c r="C27" s="500">
        <v>0.8156514589738406</v>
      </c>
      <c r="D27" s="500">
        <v>-19.182568075751576</v>
      </c>
      <c r="E27" s="499">
        <v>408120</v>
      </c>
      <c r="F27" s="500">
        <v>0.8684026179406806</v>
      </c>
      <c r="G27" s="500">
        <v>10.025853865004535</v>
      </c>
      <c r="H27" s="512">
        <v>443948</v>
      </c>
      <c r="I27" s="500">
        <f>H27/H$6*100</f>
        <v>0.9542309689119413</v>
      </c>
      <c r="J27" s="500">
        <f>H27/E27*100-100</f>
        <v>8.778790551798494</v>
      </c>
      <c r="K27" s="499">
        <v>225632</v>
      </c>
      <c r="L27" s="500">
        <v>-25.873556119163695</v>
      </c>
      <c r="M27" s="499">
        <v>248349</v>
      </c>
      <c r="N27" s="500">
        <v>10.068164090199971</v>
      </c>
      <c r="O27" s="499">
        <v>276376</v>
      </c>
      <c r="P27" s="501">
        <f>O27/M27*100-100</f>
        <v>11.285328308147015</v>
      </c>
      <c r="Q27" s="499">
        <v>145299</v>
      </c>
      <c r="R27" s="500">
        <v>-6.007659167065583</v>
      </c>
      <c r="S27" s="499">
        <v>159771</v>
      </c>
      <c r="T27" s="500">
        <v>9.960151136621718</v>
      </c>
      <c r="U27" s="499">
        <v>167573</v>
      </c>
      <c r="V27" s="498">
        <f>U27/S27*100-100</f>
        <v>4.8832391360134295</v>
      </c>
      <c r="W27" s="492"/>
    </row>
    <row r="28" spans="1:23" s="491" customFormat="1" ht="18" customHeight="1">
      <c r="A28" s="502" t="s">
        <v>284</v>
      </c>
      <c r="B28" s="499">
        <v>502707</v>
      </c>
      <c r="C28" s="500">
        <v>1.105417713769845</v>
      </c>
      <c r="D28" s="500">
        <v>-3.7335983638578085</v>
      </c>
      <c r="E28" s="499">
        <v>554027</v>
      </c>
      <c r="F28" s="500">
        <v>1.1788652778835182</v>
      </c>
      <c r="G28" s="500">
        <v>10.208729936125806</v>
      </c>
      <c r="H28" s="512">
        <v>471887</v>
      </c>
      <c r="I28" s="500">
        <f>H28/H$6*100</f>
        <v>1.0142836305759892</v>
      </c>
      <c r="J28" s="500">
        <f>H28/E28*100-100</f>
        <v>-14.825992235035486</v>
      </c>
      <c r="K28" s="499">
        <v>352725</v>
      </c>
      <c r="L28" s="500">
        <v>0.5785637703310158</v>
      </c>
      <c r="M28" s="499">
        <v>379430</v>
      </c>
      <c r="N28" s="500">
        <v>7.571053937203203</v>
      </c>
      <c r="O28" s="499">
        <v>309927</v>
      </c>
      <c r="P28" s="501">
        <f>O28/M28*100-100</f>
        <v>-18.31773976754606</v>
      </c>
      <c r="Q28" s="499">
        <v>149983</v>
      </c>
      <c r="R28" s="500">
        <v>-12.54992507594443</v>
      </c>
      <c r="S28" s="499">
        <v>174598</v>
      </c>
      <c r="T28" s="500">
        <v>16.41186001080122</v>
      </c>
      <c r="U28" s="499">
        <v>161960</v>
      </c>
      <c r="V28" s="498">
        <f>U28/S28*100-100</f>
        <v>-7.238341790856708</v>
      </c>
      <c r="W28" s="492"/>
    </row>
    <row r="29" spans="1:23" s="491" customFormat="1" ht="18" customHeight="1">
      <c r="A29" s="502" t="s">
        <v>283</v>
      </c>
      <c r="B29" s="499">
        <v>272433</v>
      </c>
      <c r="C29" s="500">
        <v>0.5990612106365343</v>
      </c>
      <c r="D29" s="500">
        <v>-13.837468570615314</v>
      </c>
      <c r="E29" s="499">
        <v>320814</v>
      </c>
      <c r="F29" s="500">
        <v>0.6826318667843319</v>
      </c>
      <c r="G29" s="500">
        <v>17.75886181189503</v>
      </c>
      <c r="H29" s="512">
        <v>350977</v>
      </c>
      <c r="I29" s="500">
        <f>H29/H$6*100</f>
        <v>0.7543971879044538</v>
      </c>
      <c r="J29" s="500">
        <f>H29/E29*100-100</f>
        <v>9.402021108804476</v>
      </c>
      <c r="K29" s="499">
        <v>150617</v>
      </c>
      <c r="L29" s="500">
        <v>-27.984412728011662</v>
      </c>
      <c r="M29" s="499">
        <v>185530</v>
      </c>
      <c r="N29" s="500">
        <v>23.179986322925032</v>
      </c>
      <c r="O29" s="499">
        <v>211321</v>
      </c>
      <c r="P29" s="501">
        <f>O29/M29*100-100</f>
        <v>13.901255861585724</v>
      </c>
      <c r="Q29" s="499">
        <v>121817</v>
      </c>
      <c r="R29" s="500">
        <v>13.806182793187531</v>
      </c>
      <c r="S29" s="499">
        <v>135284</v>
      </c>
      <c r="T29" s="500">
        <v>11.055107251040482</v>
      </c>
      <c r="U29" s="499">
        <v>139656</v>
      </c>
      <c r="V29" s="498">
        <f>U29/S29*100-100</f>
        <v>3.2317199373170524</v>
      </c>
      <c r="W29" s="492"/>
    </row>
    <row r="30" spans="1:23" s="491" customFormat="1" ht="18" customHeight="1">
      <c r="A30" s="502" t="s">
        <v>282</v>
      </c>
      <c r="B30" s="499">
        <v>641289</v>
      </c>
      <c r="C30" s="500">
        <v>1.4101498889924953</v>
      </c>
      <c r="D30" s="500">
        <v>-12.027101549875027</v>
      </c>
      <c r="E30" s="499">
        <v>678069</v>
      </c>
      <c r="F30" s="500">
        <v>1.4428033292767306</v>
      </c>
      <c r="G30" s="500">
        <v>5.735323699611257</v>
      </c>
      <c r="H30" s="512">
        <v>698437</v>
      </c>
      <c r="I30" s="500">
        <f>H30/H$6*100</f>
        <v>1.5012348636190491</v>
      </c>
      <c r="J30" s="500">
        <f>H30/E30*100-100</f>
        <v>3.003824094598045</v>
      </c>
      <c r="K30" s="499">
        <v>410597</v>
      </c>
      <c r="L30" s="500">
        <v>-17.829983269694125</v>
      </c>
      <c r="M30" s="499">
        <v>430710</v>
      </c>
      <c r="N30" s="500">
        <v>4.898477095546255</v>
      </c>
      <c r="O30" s="499">
        <v>452690</v>
      </c>
      <c r="P30" s="501">
        <f>O30/M30*100-100</f>
        <v>5.103201690232424</v>
      </c>
      <c r="Q30" s="499">
        <v>230692</v>
      </c>
      <c r="R30" s="500">
        <v>0.6202294238234458</v>
      </c>
      <c r="S30" s="499">
        <v>247359</v>
      </c>
      <c r="T30" s="500">
        <v>7.2247845612331645</v>
      </c>
      <c r="U30" s="499">
        <v>245747</v>
      </c>
      <c r="V30" s="498">
        <f>U30/S30*100-100</f>
        <v>-0.6516843939375576</v>
      </c>
      <c r="W30" s="492"/>
    </row>
    <row r="31" spans="1:23" s="491" customFormat="1" ht="18" customHeight="1">
      <c r="A31" s="502"/>
      <c r="B31" s="499"/>
      <c r="C31" s="500"/>
      <c r="D31" s="500"/>
      <c r="E31" s="499"/>
      <c r="F31" s="500"/>
      <c r="G31" s="500"/>
      <c r="H31" s="512"/>
      <c r="I31" s="500"/>
      <c r="J31" s="500"/>
      <c r="K31" s="499"/>
      <c r="L31" s="500"/>
      <c r="M31" s="499"/>
      <c r="N31" s="500"/>
      <c r="O31" s="499"/>
      <c r="P31" s="501"/>
      <c r="Q31" s="499"/>
      <c r="R31" s="500"/>
      <c r="S31" s="499"/>
      <c r="T31" s="500"/>
      <c r="U31" s="499"/>
      <c r="V31" s="498"/>
      <c r="W31" s="492"/>
    </row>
    <row r="32" spans="1:23" s="491" customFormat="1" ht="18" customHeight="1">
      <c r="A32" s="502" t="s">
        <v>281</v>
      </c>
      <c r="B32" s="499">
        <v>649037</v>
      </c>
      <c r="C32" s="500">
        <v>1.4271872018731369</v>
      </c>
      <c r="D32" s="500">
        <v>-16.720408239205383</v>
      </c>
      <c r="E32" s="499">
        <v>698209</v>
      </c>
      <c r="F32" s="500">
        <v>1.4856574621918668</v>
      </c>
      <c r="G32" s="500">
        <v>7.576147430731979</v>
      </c>
      <c r="H32" s="512">
        <v>705435</v>
      </c>
      <c r="I32" s="500">
        <f>H32/H$6*100</f>
        <v>1.5162765088577839</v>
      </c>
      <c r="J32" s="500">
        <f>H32/E32*100-100</f>
        <v>1.0349336659939894</v>
      </c>
      <c r="K32" s="499">
        <v>424136</v>
      </c>
      <c r="L32" s="500">
        <v>-18.99153885822335</v>
      </c>
      <c r="M32" s="499">
        <v>440428</v>
      </c>
      <c r="N32" s="500">
        <v>3.841220740517187</v>
      </c>
      <c r="O32" s="499">
        <v>452304</v>
      </c>
      <c r="P32" s="501">
        <f>O32/M32*100-100</f>
        <v>2.6964679811456165</v>
      </c>
      <c r="Q32" s="499">
        <v>224901</v>
      </c>
      <c r="R32" s="500">
        <v>-12.071452867145993</v>
      </c>
      <c r="S32" s="499">
        <v>257781</v>
      </c>
      <c r="T32" s="500">
        <v>14.6197660303867</v>
      </c>
      <c r="U32" s="499">
        <v>253131</v>
      </c>
      <c r="V32" s="498">
        <f>U32/S32*100-100</f>
        <v>-1.8038567621352968</v>
      </c>
      <c r="W32" s="492"/>
    </row>
    <row r="33" spans="1:23" s="491" customFormat="1" ht="18" customHeight="1">
      <c r="A33" s="502" t="s">
        <v>280</v>
      </c>
      <c r="B33" s="499">
        <v>1481824</v>
      </c>
      <c r="C33" s="500">
        <v>3.2584278681006773</v>
      </c>
      <c r="D33" s="500">
        <v>-16.178602641083586</v>
      </c>
      <c r="E33" s="499">
        <v>1354534</v>
      </c>
      <c r="F33" s="500">
        <v>2.882193648166377</v>
      </c>
      <c r="G33" s="500">
        <v>-8.590088971429807</v>
      </c>
      <c r="H33" s="512">
        <v>1439100</v>
      </c>
      <c r="I33" s="500">
        <f>H33/H$6*100</f>
        <v>3.0932311607692227</v>
      </c>
      <c r="J33" s="500">
        <f>H33/E33*100-100</f>
        <v>6.243180311457678</v>
      </c>
      <c r="K33" s="499">
        <v>1046212</v>
      </c>
      <c r="L33" s="500">
        <v>-17.59748463339099</v>
      </c>
      <c r="M33" s="499">
        <v>932936</v>
      </c>
      <c r="N33" s="500">
        <v>-10.827251073396212</v>
      </c>
      <c r="O33" s="499">
        <v>1018244</v>
      </c>
      <c r="P33" s="501">
        <f>O33/M33*100-100</f>
        <v>9.144035603728454</v>
      </c>
      <c r="Q33" s="499">
        <v>435612</v>
      </c>
      <c r="R33" s="500">
        <v>-12.562475160478357</v>
      </c>
      <c r="S33" s="499">
        <v>421599</v>
      </c>
      <c r="T33" s="500">
        <v>-3.216853530205782</v>
      </c>
      <c r="U33" s="499">
        <v>420855</v>
      </c>
      <c r="V33" s="498">
        <f>U33/S33*100-100</f>
        <v>-0.17647100680979122</v>
      </c>
      <c r="W33" s="492"/>
    </row>
    <row r="34" spans="1:23" s="491" customFormat="1" ht="18" customHeight="1">
      <c r="A34" s="502" t="s">
        <v>279</v>
      </c>
      <c r="B34" s="499">
        <v>2946781</v>
      </c>
      <c r="C34" s="500">
        <v>6.479766376836643</v>
      </c>
      <c r="D34" s="500">
        <v>-11.238969560565607</v>
      </c>
      <c r="E34" s="499">
        <v>2540018</v>
      </c>
      <c r="F34" s="500">
        <v>5.404680684152827</v>
      </c>
      <c r="G34" s="500">
        <v>-13.803638614474579</v>
      </c>
      <c r="H34" s="512">
        <v>2723904</v>
      </c>
      <c r="I34" s="500">
        <f>H34/H$6*100</f>
        <v>5.854815323288117</v>
      </c>
      <c r="J34" s="500">
        <f>H34/E34*100-100</f>
        <v>7.239554995279548</v>
      </c>
      <c r="K34" s="499">
        <v>2165224</v>
      </c>
      <c r="L34" s="500">
        <v>-16.137145929121715</v>
      </c>
      <c r="M34" s="499">
        <v>1860523</v>
      </c>
      <c r="N34" s="500">
        <v>-14.072493192390255</v>
      </c>
      <c r="O34" s="499">
        <v>2064939</v>
      </c>
      <c r="P34" s="501">
        <f>O34/M34*100-100</f>
        <v>10.987018166397291</v>
      </c>
      <c r="Q34" s="499">
        <v>781557</v>
      </c>
      <c r="R34" s="500">
        <v>5.896149400914027</v>
      </c>
      <c r="S34" s="499">
        <v>679495</v>
      </c>
      <c r="T34" s="500">
        <v>-13.058804412218166</v>
      </c>
      <c r="U34" s="499">
        <v>658966</v>
      </c>
      <c r="V34" s="498">
        <f>U34/S34*100-100</f>
        <v>-3.0212142841374856</v>
      </c>
      <c r="W34" s="492"/>
    </row>
    <row r="35" spans="1:23" s="491" customFormat="1" ht="18" customHeight="1">
      <c r="A35" s="502" t="s">
        <v>278</v>
      </c>
      <c r="B35" s="499">
        <v>715841</v>
      </c>
      <c r="C35" s="500">
        <v>1.574084549534261</v>
      </c>
      <c r="D35" s="500">
        <v>-10.168183438160398</v>
      </c>
      <c r="E35" s="499">
        <v>638175</v>
      </c>
      <c r="F35" s="500">
        <v>1.3579163988637994</v>
      </c>
      <c r="G35" s="500">
        <v>-10.849616046021396</v>
      </c>
      <c r="H35" s="512">
        <v>719916</v>
      </c>
      <c r="I35" s="500">
        <f>H35/H$6*100</f>
        <v>1.5474022683179318</v>
      </c>
      <c r="J35" s="500">
        <f>H35/E35*100-100</f>
        <v>12.808555646962034</v>
      </c>
      <c r="K35" s="499">
        <v>515856</v>
      </c>
      <c r="L35" s="500">
        <v>-14.073837174438836</v>
      </c>
      <c r="M35" s="499">
        <v>438845</v>
      </c>
      <c r="N35" s="500">
        <v>-14.928778573865571</v>
      </c>
      <c r="O35" s="499">
        <v>519265</v>
      </c>
      <c r="P35" s="501">
        <f>O35/M35*100-100</f>
        <v>18.325376841481614</v>
      </c>
      <c r="Q35" s="499">
        <v>199985</v>
      </c>
      <c r="R35" s="500">
        <v>1.763179320170977</v>
      </c>
      <c r="S35" s="499">
        <v>199330</v>
      </c>
      <c r="T35" s="500">
        <v>-0.32752456434232613</v>
      </c>
      <c r="U35" s="499">
        <v>200652</v>
      </c>
      <c r="V35" s="498">
        <f>U35/S35*100-100</f>
        <v>0.6632217930065707</v>
      </c>
      <c r="W35" s="492"/>
    </row>
    <row r="36" spans="1:23" s="491" customFormat="1" ht="18" customHeight="1">
      <c r="A36" s="502" t="s">
        <v>277</v>
      </c>
      <c r="B36" s="499">
        <v>516032</v>
      </c>
      <c r="C36" s="500">
        <v>1.1347184615930965</v>
      </c>
      <c r="D36" s="500">
        <v>-27.742094481154595</v>
      </c>
      <c r="E36" s="499">
        <v>530235</v>
      </c>
      <c r="F36" s="500">
        <v>1.1282403756830757</v>
      </c>
      <c r="G36" s="500">
        <v>2.7523486915540047</v>
      </c>
      <c r="H36" s="512">
        <v>537370</v>
      </c>
      <c r="I36" s="500">
        <f>H36/H$6*100</f>
        <v>1.155034138602291</v>
      </c>
      <c r="J36" s="500">
        <f>H36/E36*100-100</f>
        <v>1.3456297679330902</v>
      </c>
      <c r="K36" s="499">
        <v>391293</v>
      </c>
      <c r="L36" s="500">
        <v>-32.6375463308067</v>
      </c>
      <c r="M36" s="499">
        <v>407382</v>
      </c>
      <c r="N36" s="500">
        <v>4.11175257415799</v>
      </c>
      <c r="O36" s="499">
        <v>423703</v>
      </c>
      <c r="P36" s="501">
        <f>O36/M36*100-100</f>
        <v>4.006313484640955</v>
      </c>
      <c r="Q36" s="499">
        <v>124738</v>
      </c>
      <c r="R36" s="500">
        <v>-6.406254689516487</v>
      </c>
      <c r="S36" s="499">
        <v>122853</v>
      </c>
      <c r="T36" s="500">
        <v>-1.511167406884823</v>
      </c>
      <c r="U36" s="499">
        <v>113668</v>
      </c>
      <c r="V36" s="498">
        <f>U36/S36*100-100</f>
        <v>-7.476414902362976</v>
      </c>
      <c r="W36" s="492"/>
    </row>
    <row r="37" spans="1:23" s="491" customFormat="1" ht="18" customHeight="1">
      <c r="A37" s="502"/>
      <c r="B37" s="499"/>
      <c r="C37" s="500"/>
      <c r="D37" s="500"/>
      <c r="E37" s="499"/>
      <c r="F37" s="500"/>
      <c r="G37" s="500"/>
      <c r="H37" s="512"/>
      <c r="I37" s="500"/>
      <c r="J37" s="500"/>
      <c r="K37" s="499"/>
      <c r="L37" s="500"/>
      <c r="M37" s="499"/>
      <c r="N37" s="500"/>
      <c r="O37" s="499"/>
      <c r="P37" s="501"/>
      <c r="Q37" s="499"/>
      <c r="R37" s="500"/>
      <c r="S37" s="499"/>
      <c r="T37" s="500"/>
      <c r="U37" s="499"/>
      <c r="V37" s="498"/>
      <c r="W37" s="492"/>
    </row>
    <row r="38" spans="1:23" s="491" customFormat="1" ht="18" customHeight="1">
      <c r="A38" s="502" t="s">
        <v>276</v>
      </c>
      <c r="B38" s="499">
        <v>707657</v>
      </c>
      <c r="C38" s="500">
        <v>1.5560885029912601</v>
      </c>
      <c r="D38" s="500">
        <v>-21.623381729618018</v>
      </c>
      <c r="E38" s="499">
        <v>784808</v>
      </c>
      <c r="F38" s="500">
        <v>1.6699238502910656</v>
      </c>
      <c r="G38" s="500">
        <v>10.902315669879627</v>
      </c>
      <c r="H38" s="512">
        <v>787117</v>
      </c>
      <c r="I38" s="500">
        <f>H38/H$6*100</f>
        <v>1.6918454809055579</v>
      </c>
      <c r="J38" s="500">
        <f>H38/E38*100-100</f>
        <v>0.29421208754243366</v>
      </c>
      <c r="K38" s="499">
        <v>523410</v>
      </c>
      <c r="L38" s="500">
        <v>-25.051656664676287</v>
      </c>
      <c r="M38" s="499">
        <v>561966</v>
      </c>
      <c r="N38" s="500">
        <v>7.366309394165185</v>
      </c>
      <c r="O38" s="499">
        <v>566655</v>
      </c>
      <c r="P38" s="501">
        <f>O38/M38*100-100</f>
        <v>0.8343921162490346</v>
      </c>
      <c r="Q38" s="499">
        <v>184247</v>
      </c>
      <c r="R38" s="500">
        <v>-9.918203908415762</v>
      </c>
      <c r="S38" s="499">
        <v>222842</v>
      </c>
      <c r="T38" s="500">
        <v>20.947423838651375</v>
      </c>
      <c r="U38" s="499">
        <v>220462</v>
      </c>
      <c r="V38" s="498">
        <f>U38/S38*100-100</f>
        <v>-1.0680212886260136</v>
      </c>
      <c r="W38" s="492"/>
    </row>
    <row r="39" spans="1:23" s="491" customFormat="1" ht="18" customHeight="1">
      <c r="A39" s="502" t="s">
        <v>275</v>
      </c>
      <c r="B39" s="499">
        <v>2765543</v>
      </c>
      <c r="C39" s="500">
        <v>6.081236625692896</v>
      </c>
      <c r="D39" s="500">
        <v>-27.097966893949817</v>
      </c>
      <c r="E39" s="499">
        <v>5104154</v>
      </c>
      <c r="F39" s="500">
        <v>10.860679937205715</v>
      </c>
      <c r="G39" s="500">
        <v>84.56245301555606</v>
      </c>
      <c r="H39" s="512">
        <v>2883560</v>
      </c>
      <c r="I39" s="500">
        <f>H39/H$6*100</f>
        <v>6.197983215862483</v>
      </c>
      <c r="J39" s="500">
        <f>H39/E39*100-100</f>
        <v>-43.505623067015605</v>
      </c>
      <c r="K39" s="499">
        <v>2199414</v>
      </c>
      <c r="L39" s="500">
        <v>-29.304979219769024</v>
      </c>
      <c r="M39" s="499">
        <v>4583394</v>
      </c>
      <c r="N39" s="500">
        <v>108.39159885314905</v>
      </c>
      <c r="O39" s="499">
        <v>2370850</v>
      </c>
      <c r="P39" s="501">
        <f>O39/M39*100-100</f>
        <v>-48.27304831310596</v>
      </c>
      <c r="Q39" s="499">
        <v>566129</v>
      </c>
      <c r="R39" s="500">
        <v>-17.035622589305603</v>
      </c>
      <c r="S39" s="499">
        <v>520760</v>
      </c>
      <c r="T39" s="500">
        <v>-8.013897892529798</v>
      </c>
      <c r="U39" s="499">
        <v>512710</v>
      </c>
      <c r="V39" s="498">
        <f>U39/S39*100-100</f>
        <v>-1.545817651125276</v>
      </c>
      <c r="W39" s="492"/>
    </row>
    <row r="40" spans="1:23" s="491" customFormat="1" ht="18" customHeight="1">
      <c r="A40" s="502" t="s">
        <v>274</v>
      </c>
      <c r="B40" s="499">
        <v>1711784</v>
      </c>
      <c r="C40" s="500">
        <v>3.764093907082656</v>
      </c>
      <c r="D40" s="500">
        <v>-16.910667210957527</v>
      </c>
      <c r="E40" s="499">
        <v>1698646</v>
      </c>
      <c r="F40" s="500">
        <v>3.6143992780419123</v>
      </c>
      <c r="G40" s="500">
        <v>-0.7675033765942487</v>
      </c>
      <c r="H40" s="512">
        <v>1692183</v>
      </c>
      <c r="I40" s="500">
        <f>H40/H$6*100</f>
        <v>3.637212970136853</v>
      </c>
      <c r="J40" s="500">
        <f>H40/E40*100-100</f>
        <v>-0.3804795113284314</v>
      </c>
      <c r="K40" s="499">
        <v>1331929</v>
      </c>
      <c r="L40" s="500">
        <v>-21.92820646283684</v>
      </c>
      <c r="M40" s="499">
        <v>1249982</v>
      </c>
      <c r="N40" s="500">
        <v>-6.152505126023982</v>
      </c>
      <c r="O40" s="499">
        <v>1303238</v>
      </c>
      <c r="P40" s="501">
        <f>O40/M40*100-100</f>
        <v>4.260541351795453</v>
      </c>
      <c r="Q40" s="499">
        <v>379855</v>
      </c>
      <c r="R40" s="500">
        <v>7.260646859169498</v>
      </c>
      <c r="S40" s="499">
        <v>448664</v>
      </c>
      <c r="T40" s="500">
        <v>18.11454370746732</v>
      </c>
      <c r="U40" s="499">
        <v>388945</v>
      </c>
      <c r="V40" s="498">
        <f>U40/S40*100-100</f>
        <v>-13.310406005384877</v>
      </c>
      <c r="W40" s="492"/>
    </row>
    <row r="41" spans="1:23" s="491" customFormat="1" ht="18" customHeight="1">
      <c r="A41" s="502" t="s">
        <v>273</v>
      </c>
      <c r="B41" s="499">
        <v>263892</v>
      </c>
      <c r="C41" s="500">
        <v>0.5802801459342162</v>
      </c>
      <c r="D41" s="500">
        <v>-20.47637272067044</v>
      </c>
      <c r="E41" s="499">
        <v>343761</v>
      </c>
      <c r="F41" s="500">
        <v>0.7314587678768654</v>
      </c>
      <c r="G41" s="500">
        <v>30.26579055067981</v>
      </c>
      <c r="H41" s="512">
        <v>306919</v>
      </c>
      <c r="I41" s="500">
        <f>H41/H$6*100</f>
        <v>0.6596980158655612</v>
      </c>
      <c r="J41" s="500">
        <f>H41/E41*100-100</f>
        <v>-10.717329772719992</v>
      </c>
      <c r="K41" s="499">
        <v>174445</v>
      </c>
      <c r="L41" s="500">
        <v>-29.24243223181729</v>
      </c>
      <c r="M41" s="499">
        <v>238063</v>
      </c>
      <c r="N41" s="500">
        <v>36.46880105477371</v>
      </c>
      <c r="O41" s="499">
        <v>212778</v>
      </c>
      <c r="P41" s="501">
        <f>O41/M41*100-100</f>
        <v>-10.621138102099025</v>
      </c>
      <c r="Q41" s="499">
        <v>89448</v>
      </c>
      <c r="R41" s="500">
        <v>4.860378420201172</v>
      </c>
      <c r="S41" s="499">
        <v>105697</v>
      </c>
      <c r="T41" s="500">
        <v>18.165861729720064</v>
      </c>
      <c r="U41" s="499">
        <v>94140</v>
      </c>
      <c r="V41" s="498">
        <f>U41/S41*100-100</f>
        <v>-10.934085167980172</v>
      </c>
      <c r="W41" s="492"/>
    </row>
    <row r="42" spans="1:23" s="491" customFormat="1" ht="18" customHeight="1">
      <c r="A42" s="502" t="s">
        <v>272</v>
      </c>
      <c r="B42" s="499">
        <v>407761</v>
      </c>
      <c r="C42" s="500">
        <v>0.8966380662781817</v>
      </c>
      <c r="D42" s="500">
        <v>-1.7422064574894307</v>
      </c>
      <c r="E42" s="499">
        <v>364215</v>
      </c>
      <c r="F42" s="500">
        <v>0.7749810337480765</v>
      </c>
      <c r="G42" s="500">
        <v>-10.679294979166727</v>
      </c>
      <c r="H42" s="512">
        <v>379286</v>
      </c>
      <c r="I42" s="500">
        <f>H42/H$6*100</f>
        <v>0.8152451351841535</v>
      </c>
      <c r="J42" s="500">
        <f>H42/E42*100-100</f>
        <v>4.137940502175908</v>
      </c>
      <c r="K42" s="499">
        <v>288201</v>
      </c>
      <c r="L42" s="500">
        <v>6.242949724624538</v>
      </c>
      <c r="M42" s="499">
        <v>234571</v>
      </c>
      <c r="N42" s="500">
        <v>-18.608540567173605</v>
      </c>
      <c r="O42" s="499">
        <v>239126</v>
      </c>
      <c r="P42" s="501">
        <f>O42/M42*100-100</f>
        <v>1.9418427682876427</v>
      </c>
      <c r="Q42" s="499">
        <v>119560</v>
      </c>
      <c r="R42" s="500">
        <v>-16.813358845016523</v>
      </c>
      <c r="S42" s="499">
        <v>129644</v>
      </c>
      <c r="T42" s="500">
        <v>8.434258949481418</v>
      </c>
      <c r="U42" s="499">
        <v>140160</v>
      </c>
      <c r="V42" s="498">
        <f>U42/S42*100-100</f>
        <v>8.111443645675848</v>
      </c>
      <c r="W42" s="492"/>
    </row>
    <row r="43" spans="1:23" s="491" customFormat="1" ht="18" customHeight="1">
      <c r="A43" s="502"/>
      <c r="B43" s="499"/>
      <c r="C43" s="500"/>
      <c r="D43" s="500"/>
      <c r="E43" s="499"/>
      <c r="F43" s="500"/>
      <c r="G43" s="500"/>
      <c r="H43" s="512"/>
      <c r="I43" s="500"/>
      <c r="J43" s="500"/>
      <c r="K43" s="499"/>
      <c r="L43" s="500"/>
      <c r="M43" s="499"/>
      <c r="N43" s="500"/>
      <c r="O43" s="499"/>
      <c r="P43" s="501"/>
      <c r="Q43" s="499"/>
      <c r="R43" s="500"/>
      <c r="S43" s="499"/>
      <c r="T43" s="500"/>
      <c r="U43" s="499"/>
      <c r="V43" s="498"/>
      <c r="W43" s="492"/>
    </row>
    <row r="44" spans="1:23" s="491" customFormat="1" ht="18" customHeight="1">
      <c r="A44" s="502" t="s">
        <v>271</v>
      </c>
      <c r="B44" s="499">
        <v>178703</v>
      </c>
      <c r="C44" s="500">
        <v>0.39295546253346914</v>
      </c>
      <c r="D44" s="500">
        <v>-18.224957671715558</v>
      </c>
      <c r="E44" s="499">
        <v>183214</v>
      </c>
      <c r="F44" s="500">
        <v>0.3898449408100163</v>
      </c>
      <c r="G44" s="500">
        <v>2.5243000956894974</v>
      </c>
      <c r="H44" s="512">
        <v>176865</v>
      </c>
      <c r="I44" s="500">
        <f>H44/H$6*100</f>
        <v>0.38015727138451016</v>
      </c>
      <c r="J44" s="500">
        <f>H44/E44*100-100</f>
        <v>-3.465346534653463</v>
      </c>
      <c r="K44" s="499">
        <v>81692</v>
      </c>
      <c r="L44" s="500">
        <v>-27.228997229620788</v>
      </c>
      <c r="M44" s="499">
        <v>78879</v>
      </c>
      <c r="N44" s="500">
        <v>-3.443421632473189</v>
      </c>
      <c r="O44" s="499">
        <v>89456</v>
      </c>
      <c r="P44" s="501">
        <f>O44/M44*100-100</f>
        <v>13.409145653469238</v>
      </c>
      <c r="Q44" s="499">
        <v>97011</v>
      </c>
      <c r="R44" s="500">
        <v>-8.714430894308947</v>
      </c>
      <c r="S44" s="499">
        <v>104334</v>
      </c>
      <c r="T44" s="500">
        <v>7.548628506045702</v>
      </c>
      <c r="U44" s="499">
        <v>87410</v>
      </c>
      <c r="V44" s="498">
        <f>U44/S44*100-100</f>
        <v>-16.22098261352963</v>
      </c>
      <c r="W44" s="492"/>
    </row>
    <row r="45" spans="1:23" s="491" customFormat="1" ht="18" customHeight="1">
      <c r="A45" s="502" t="s">
        <v>270</v>
      </c>
      <c r="B45" s="499">
        <v>458691</v>
      </c>
      <c r="C45" s="500">
        <v>1.0086295924799218</v>
      </c>
      <c r="D45" s="500">
        <v>2.166770981127627</v>
      </c>
      <c r="E45" s="499">
        <v>437545</v>
      </c>
      <c r="F45" s="500">
        <v>0.9310134849231969</v>
      </c>
      <c r="G45" s="500">
        <v>-4.610075192231804</v>
      </c>
      <c r="H45" s="512">
        <v>379251</v>
      </c>
      <c r="I45" s="500">
        <f>H45/H$6*100</f>
        <v>0.8151699054637541</v>
      </c>
      <c r="J45" s="500">
        <f>H45/E45*100-100</f>
        <v>-13.32297249425774</v>
      </c>
      <c r="K45" s="499">
        <v>254283</v>
      </c>
      <c r="L45" s="500">
        <v>-0.4135678451000331</v>
      </c>
      <c r="M45" s="499">
        <v>205785</v>
      </c>
      <c r="N45" s="500">
        <v>-19.07245077335095</v>
      </c>
      <c r="O45" s="499">
        <v>200148</v>
      </c>
      <c r="P45" s="501">
        <f>O45/M45*100-100</f>
        <v>-2.739266710401637</v>
      </c>
      <c r="Q45" s="499">
        <v>204407</v>
      </c>
      <c r="R45" s="500">
        <v>5.5690410279717355</v>
      </c>
      <c r="S45" s="499">
        <v>231760</v>
      </c>
      <c r="T45" s="500">
        <v>13.381635658270014</v>
      </c>
      <c r="U45" s="499">
        <v>179104</v>
      </c>
      <c r="V45" s="498">
        <f>U45/S45*100-100</f>
        <v>-22.72005522954781</v>
      </c>
      <c r="W45" s="492"/>
    </row>
    <row r="46" spans="1:23" s="491" customFormat="1" ht="18" customHeight="1">
      <c r="A46" s="502" t="s">
        <v>269</v>
      </c>
      <c r="B46" s="499">
        <v>620024</v>
      </c>
      <c r="C46" s="500">
        <v>1.3633896336482971</v>
      </c>
      <c r="D46" s="500">
        <v>-7.400089310650216</v>
      </c>
      <c r="E46" s="499">
        <v>558051</v>
      </c>
      <c r="F46" s="500">
        <v>1.1874275932186973</v>
      </c>
      <c r="G46" s="500">
        <v>-9.995258248067813</v>
      </c>
      <c r="H46" s="512">
        <v>616210</v>
      </c>
      <c r="I46" s="500">
        <f>H46/H$6*100</f>
        <v>1.3244944573536257</v>
      </c>
      <c r="J46" s="500">
        <f>H46/E46*100-100</f>
        <v>10.421807325853734</v>
      </c>
      <c r="K46" s="499">
        <v>439846</v>
      </c>
      <c r="L46" s="500">
        <v>-13.094351328442528</v>
      </c>
      <c r="M46" s="499">
        <v>385805</v>
      </c>
      <c r="N46" s="500">
        <v>-12.28634567553189</v>
      </c>
      <c r="O46" s="499">
        <v>427923</v>
      </c>
      <c r="P46" s="501">
        <f>O46/M46*100-100</f>
        <v>10.91691398504426</v>
      </c>
      <c r="Q46" s="499">
        <v>180178</v>
      </c>
      <c r="R46" s="500">
        <v>10.232299193040205</v>
      </c>
      <c r="S46" s="499">
        <v>172246</v>
      </c>
      <c r="T46" s="500">
        <v>-4.402313267990536</v>
      </c>
      <c r="U46" s="499">
        <v>188287</v>
      </c>
      <c r="V46" s="498">
        <f>U46/S46*100-100</f>
        <v>9.312843259059719</v>
      </c>
      <c r="W46" s="492"/>
    </row>
    <row r="47" spans="1:23" s="491" customFormat="1" ht="18" customHeight="1">
      <c r="A47" s="502" t="s">
        <v>268</v>
      </c>
      <c r="B47" s="499">
        <v>863727</v>
      </c>
      <c r="C47" s="500">
        <v>1.899275573368358</v>
      </c>
      <c r="D47" s="500">
        <v>-17.159693509079347</v>
      </c>
      <c r="E47" s="499">
        <v>876323</v>
      </c>
      <c r="F47" s="500">
        <v>1.8646505619955673</v>
      </c>
      <c r="G47" s="500">
        <v>1.4583311625085287</v>
      </c>
      <c r="H47" s="512">
        <v>884705</v>
      </c>
      <c r="I47" s="500">
        <f>H47/H$6*100</f>
        <v>1.901603136744031</v>
      </c>
      <c r="J47" s="500">
        <f>H47/E47*100-100</f>
        <v>0.9564966342318968</v>
      </c>
      <c r="K47" s="499">
        <v>545664</v>
      </c>
      <c r="L47" s="500">
        <v>-27.522822453070034</v>
      </c>
      <c r="M47" s="499">
        <v>580146</v>
      </c>
      <c r="N47" s="500">
        <v>6.319273399014776</v>
      </c>
      <c r="O47" s="499">
        <v>605605</v>
      </c>
      <c r="P47" s="501">
        <f>O47/M47*100-100</f>
        <v>4.388378097927074</v>
      </c>
      <c r="Q47" s="499">
        <v>318062</v>
      </c>
      <c r="R47" s="500">
        <v>9.765878439005533</v>
      </c>
      <c r="S47" s="499">
        <v>296176</v>
      </c>
      <c r="T47" s="500">
        <v>-6.881048349064017</v>
      </c>
      <c r="U47" s="499">
        <v>279101</v>
      </c>
      <c r="V47" s="498">
        <f>U47/S47*100-100</f>
        <v>-5.765153152179778</v>
      </c>
      <c r="W47" s="492"/>
    </row>
    <row r="48" spans="1:23" s="491" customFormat="1" ht="18" customHeight="1">
      <c r="A48" s="502" t="s">
        <v>267</v>
      </c>
      <c r="B48" s="499">
        <v>521113</v>
      </c>
      <c r="C48" s="500">
        <v>1.1458912270482515</v>
      </c>
      <c r="D48" s="500">
        <v>-14.21485753041749</v>
      </c>
      <c r="E48" s="499">
        <v>598771</v>
      </c>
      <c r="F48" s="500">
        <v>1.2740720963122594</v>
      </c>
      <c r="G48" s="500">
        <v>14.902334042712411</v>
      </c>
      <c r="H48" s="512">
        <v>618554</v>
      </c>
      <c r="I48" s="500">
        <f>H48/H$6*100</f>
        <v>1.3295326991998095</v>
      </c>
      <c r="J48" s="500">
        <f>H48/E48*100-100</f>
        <v>3.3039342252714192</v>
      </c>
      <c r="K48" s="499">
        <v>325509</v>
      </c>
      <c r="L48" s="500">
        <v>-22.84706601785726</v>
      </c>
      <c r="M48" s="499">
        <v>391562</v>
      </c>
      <c r="N48" s="500">
        <v>20.292219262754642</v>
      </c>
      <c r="O48" s="499">
        <v>402730</v>
      </c>
      <c r="P48" s="501">
        <f>O48/M48*100-100</f>
        <v>2.8521664512899605</v>
      </c>
      <c r="Q48" s="499">
        <v>195604</v>
      </c>
      <c r="R48" s="500">
        <v>5.4116683372673435</v>
      </c>
      <c r="S48" s="499">
        <v>207210</v>
      </c>
      <c r="T48" s="500">
        <v>5.933416494550215</v>
      </c>
      <c r="U48" s="499">
        <v>215824</v>
      </c>
      <c r="V48" s="498">
        <f>U48/S48*100-100</f>
        <v>4.157135273394147</v>
      </c>
      <c r="W48" s="492"/>
    </row>
    <row r="49" spans="1:23" s="491" customFormat="1" ht="18" customHeight="1">
      <c r="A49" s="502"/>
      <c r="B49" s="499"/>
      <c r="C49" s="500"/>
      <c r="D49" s="500"/>
      <c r="E49" s="499"/>
      <c r="F49" s="500"/>
      <c r="G49" s="500"/>
      <c r="H49" s="512"/>
      <c r="I49" s="500"/>
      <c r="J49" s="500"/>
      <c r="K49" s="499"/>
      <c r="L49" s="500"/>
      <c r="M49" s="499"/>
      <c r="N49" s="500"/>
      <c r="O49" s="499"/>
      <c r="P49" s="501"/>
      <c r="Q49" s="499"/>
      <c r="R49" s="500"/>
      <c r="S49" s="499"/>
      <c r="T49" s="500"/>
      <c r="U49" s="499"/>
      <c r="V49" s="498"/>
      <c r="W49" s="492"/>
    </row>
    <row r="50" spans="1:23" s="491" customFormat="1" ht="18" customHeight="1">
      <c r="A50" s="502" t="s">
        <v>266</v>
      </c>
      <c r="B50" s="499">
        <v>229488</v>
      </c>
      <c r="C50" s="500">
        <v>0.5046281438245622</v>
      </c>
      <c r="D50" s="500">
        <v>-12.610290057615487</v>
      </c>
      <c r="E50" s="499">
        <v>244498</v>
      </c>
      <c r="F50" s="500">
        <v>0.5202457690906118</v>
      </c>
      <c r="G50" s="500">
        <v>6.540647005507921</v>
      </c>
      <c r="H50" s="512">
        <v>267765</v>
      </c>
      <c r="I50" s="500">
        <f>H50/H$6*100</f>
        <v>0.5755396023649301</v>
      </c>
      <c r="J50" s="500">
        <f>H50/E50*100-100</f>
        <v>9.516233261621764</v>
      </c>
      <c r="K50" s="499">
        <v>113485</v>
      </c>
      <c r="L50" s="500">
        <v>-27.787852756832436</v>
      </c>
      <c r="M50" s="499">
        <v>137883</v>
      </c>
      <c r="N50" s="500">
        <v>21.498876503502657</v>
      </c>
      <c r="O50" s="499">
        <v>163301</v>
      </c>
      <c r="P50" s="501">
        <f>O50/M50*100-100</f>
        <v>18.434469804109284</v>
      </c>
      <c r="Q50" s="499">
        <v>116003</v>
      </c>
      <c r="R50" s="500">
        <v>10.009673014187086</v>
      </c>
      <c r="S50" s="499">
        <v>106615</v>
      </c>
      <c r="T50" s="500">
        <v>-8.092894149289236</v>
      </c>
      <c r="U50" s="499">
        <v>104464</v>
      </c>
      <c r="V50" s="498">
        <f>U50/S50*100-100</f>
        <v>-2.017539745814375</v>
      </c>
      <c r="W50" s="492"/>
    </row>
    <row r="51" spans="1:23" s="491" customFormat="1" ht="18" customHeight="1">
      <c r="A51" s="502" t="s">
        <v>265</v>
      </c>
      <c r="B51" s="499">
        <v>307764</v>
      </c>
      <c r="C51" s="500">
        <v>0.6767516212439108</v>
      </c>
      <c r="D51" s="500">
        <v>-18.522322941375805</v>
      </c>
      <c r="E51" s="499">
        <v>320792</v>
      </c>
      <c r="F51" s="500">
        <v>0.6825850549211673</v>
      </c>
      <c r="G51" s="500">
        <v>4.233113684511508</v>
      </c>
      <c r="H51" s="512">
        <v>323400</v>
      </c>
      <c r="I51" s="500">
        <f>H51/H$6*100</f>
        <v>0.6951226164913951</v>
      </c>
      <c r="J51" s="500">
        <f>H51/E51*100-100</f>
        <v>0.8129878550587222</v>
      </c>
      <c r="K51" s="499">
        <v>222902</v>
      </c>
      <c r="L51" s="500">
        <v>-23.070657707187948</v>
      </c>
      <c r="M51" s="499">
        <v>214531</v>
      </c>
      <c r="N51" s="500">
        <v>-3.7554620416146918</v>
      </c>
      <c r="O51" s="499">
        <v>217235</v>
      </c>
      <c r="P51" s="501">
        <f>O51/M51*100-100</f>
        <v>1.2604239014408165</v>
      </c>
      <c r="Q51" s="499">
        <v>84862</v>
      </c>
      <c r="R51" s="500">
        <v>-3.542890917150686</v>
      </c>
      <c r="S51" s="499">
        <v>106261</v>
      </c>
      <c r="T51" s="500">
        <v>25.216233414249018</v>
      </c>
      <c r="U51" s="499">
        <v>106165</v>
      </c>
      <c r="V51" s="498">
        <f>U51/S51*100-100</f>
        <v>-0.09034358795794617</v>
      </c>
      <c r="W51" s="492"/>
    </row>
    <row r="52" spans="1:23" s="491" customFormat="1" ht="18" customHeight="1">
      <c r="A52" s="502" t="s">
        <v>264</v>
      </c>
      <c r="B52" s="499">
        <v>484235</v>
      </c>
      <c r="C52" s="500">
        <v>1.064799071083834</v>
      </c>
      <c r="D52" s="500">
        <v>-5.970134762515045</v>
      </c>
      <c r="E52" s="499">
        <v>488541</v>
      </c>
      <c r="F52" s="500">
        <v>1.0395233837385034</v>
      </c>
      <c r="G52" s="500">
        <v>0.8892376635311336</v>
      </c>
      <c r="H52" s="512">
        <v>466453</v>
      </c>
      <c r="I52" s="500">
        <f>H52/H$6*100</f>
        <v>1.0026036791288209</v>
      </c>
      <c r="J52" s="500">
        <f>H52/E52*100-100</f>
        <v>-4.521217257098172</v>
      </c>
      <c r="K52" s="499">
        <v>317199</v>
      </c>
      <c r="L52" s="500">
        <v>-14.135477968047041</v>
      </c>
      <c r="M52" s="499">
        <v>312987</v>
      </c>
      <c r="N52" s="500">
        <v>-1.3278730386917914</v>
      </c>
      <c r="O52" s="499">
        <v>308899</v>
      </c>
      <c r="P52" s="501">
        <f>O52/M52*100-100</f>
        <v>-1.3061245355238498</v>
      </c>
      <c r="Q52" s="499">
        <v>167035</v>
      </c>
      <c r="R52" s="500">
        <v>14.7517896154216</v>
      </c>
      <c r="S52" s="499">
        <v>175554</v>
      </c>
      <c r="T52" s="500">
        <v>5.100128715538659</v>
      </c>
      <c r="U52" s="499">
        <v>157554</v>
      </c>
      <c r="V52" s="498">
        <f>U52/S52*100-100</f>
        <v>-10.253255408592238</v>
      </c>
      <c r="W52" s="492"/>
    </row>
    <row r="53" spans="1:23" s="491" customFormat="1" ht="18" customHeight="1">
      <c r="A53" s="502" t="s">
        <v>263</v>
      </c>
      <c r="B53" s="499">
        <v>229692</v>
      </c>
      <c r="C53" s="500">
        <v>0.5050767256298864</v>
      </c>
      <c r="D53" s="500">
        <v>-7.096805507244028</v>
      </c>
      <c r="E53" s="499">
        <v>254808</v>
      </c>
      <c r="F53" s="500">
        <v>0.5421835104190653</v>
      </c>
      <c r="G53" s="500">
        <v>10.934642913118438</v>
      </c>
      <c r="H53" s="512">
        <v>229130</v>
      </c>
      <c r="I53" s="500">
        <f>H53/H$6*100</f>
        <v>0.49249673814679457</v>
      </c>
      <c r="J53" s="500">
        <f>H53/E53*100-100</f>
        <v>-10.077391604659198</v>
      </c>
      <c r="K53" s="499">
        <v>98202</v>
      </c>
      <c r="L53" s="500">
        <v>-23.500817948118723</v>
      </c>
      <c r="M53" s="499">
        <v>100407</v>
      </c>
      <c r="N53" s="500">
        <v>2.2453717846887145</v>
      </c>
      <c r="O53" s="499">
        <v>99939</v>
      </c>
      <c r="P53" s="501">
        <f>O53/M53*100-100</f>
        <v>-0.46610296094893044</v>
      </c>
      <c r="Q53" s="499">
        <v>131490</v>
      </c>
      <c r="R53" s="500">
        <v>10.618501194602416</v>
      </c>
      <c r="S53" s="499">
        <v>154401</v>
      </c>
      <c r="T53" s="500">
        <v>17.424138717773218</v>
      </c>
      <c r="U53" s="499">
        <v>129191</v>
      </c>
      <c r="V53" s="498">
        <f>U53/S53*100-100</f>
        <v>-16.32761445845557</v>
      </c>
      <c r="W53" s="492"/>
    </row>
    <row r="54" spans="1:23" s="491" customFormat="1" ht="18" customHeight="1">
      <c r="A54" s="502" t="s">
        <v>262</v>
      </c>
      <c r="B54" s="499">
        <v>1633511</v>
      </c>
      <c r="C54" s="500">
        <v>3.5919770264545625</v>
      </c>
      <c r="D54" s="500">
        <v>-15.868396086966811</v>
      </c>
      <c r="E54" s="499">
        <v>1667796</v>
      </c>
      <c r="F54" s="500">
        <v>3.5487562790135136</v>
      </c>
      <c r="G54" s="500">
        <v>2.098853328811373</v>
      </c>
      <c r="H54" s="512">
        <v>1591840</v>
      </c>
      <c r="I54" s="500">
        <f>H54/H$6*100</f>
        <v>3.4215336605926474</v>
      </c>
      <c r="J54" s="500">
        <f>H54/E54*100-100</f>
        <v>-4.554274023921394</v>
      </c>
      <c r="K54" s="499">
        <v>1157381</v>
      </c>
      <c r="L54" s="500">
        <v>-19.539936626405847</v>
      </c>
      <c r="M54" s="499">
        <v>1193720</v>
      </c>
      <c r="N54" s="500">
        <v>3.1397612367923813</v>
      </c>
      <c r="O54" s="499">
        <v>1158221</v>
      </c>
      <c r="P54" s="501">
        <f>O54/M54*100-100</f>
        <v>-2.9738129544616925</v>
      </c>
      <c r="Q54" s="499">
        <v>476130</v>
      </c>
      <c r="R54" s="500">
        <v>-5.372048652516099</v>
      </c>
      <c r="S54" s="499">
        <v>474076</v>
      </c>
      <c r="T54" s="500">
        <v>-0.4313947871379611</v>
      </c>
      <c r="U54" s="499">
        <v>433618</v>
      </c>
      <c r="V54" s="498">
        <f>U54/S54*100-100</f>
        <v>-8.534074705321515</v>
      </c>
      <c r="W54" s="492"/>
    </row>
    <row r="55" spans="1:23" s="491" customFormat="1" ht="18" customHeight="1">
      <c r="A55" s="502"/>
      <c r="B55" s="499"/>
      <c r="C55" s="500"/>
      <c r="D55" s="500"/>
      <c r="E55" s="499"/>
      <c r="F55" s="500"/>
      <c r="G55" s="500"/>
      <c r="H55" s="512"/>
      <c r="I55" s="500"/>
      <c r="J55" s="500"/>
      <c r="K55" s="499"/>
      <c r="L55" s="500"/>
      <c r="M55" s="499"/>
      <c r="N55" s="500"/>
      <c r="O55" s="499"/>
      <c r="P55" s="501"/>
      <c r="Q55" s="499"/>
      <c r="R55" s="500"/>
      <c r="S55" s="499"/>
      <c r="T55" s="500"/>
      <c r="U55" s="499"/>
      <c r="V55" s="498"/>
      <c r="W55" s="492"/>
    </row>
    <row r="56" spans="1:23" s="491" customFormat="1" ht="18" customHeight="1">
      <c r="A56" s="502" t="s">
        <v>261</v>
      </c>
      <c r="B56" s="499">
        <v>356528</v>
      </c>
      <c r="C56" s="500">
        <v>0.78398026415971</v>
      </c>
      <c r="D56" s="500">
        <v>-21.106764148772328</v>
      </c>
      <c r="E56" s="499">
        <v>329782</v>
      </c>
      <c r="F56" s="500">
        <v>0.7017140844597509</v>
      </c>
      <c r="G56" s="500">
        <v>-7.501795090427677</v>
      </c>
      <c r="H56" s="512">
        <v>322334</v>
      </c>
      <c r="I56" s="500">
        <f>H56/H$6*100</f>
        <v>0.6928313341500845</v>
      </c>
      <c r="J56" s="500">
        <f>H56/E56*100-100</f>
        <v>-2.2584616504236124</v>
      </c>
      <c r="K56" s="499">
        <v>205345</v>
      </c>
      <c r="L56" s="500">
        <v>-28.587078241394423</v>
      </c>
      <c r="M56" s="499">
        <v>188705</v>
      </c>
      <c r="N56" s="500">
        <v>-8.103435681414211</v>
      </c>
      <c r="O56" s="499">
        <v>199615</v>
      </c>
      <c r="P56" s="501">
        <f>O56/M56*100-100</f>
        <v>5.781510823772564</v>
      </c>
      <c r="Q56" s="499">
        <v>151183</v>
      </c>
      <c r="R56" s="500">
        <v>-8.020515191706309</v>
      </c>
      <c r="S56" s="499">
        <v>141077</v>
      </c>
      <c r="T56" s="500">
        <v>-6.684614010834551</v>
      </c>
      <c r="U56" s="499">
        <v>122719</v>
      </c>
      <c r="V56" s="498">
        <f>U56/S56*100-100</f>
        <v>-13.012751901443892</v>
      </c>
      <c r="W56" s="492"/>
    </row>
    <row r="57" spans="1:23" s="491" customFormat="1" ht="18" customHeight="1">
      <c r="A57" s="502" t="s">
        <v>260</v>
      </c>
      <c r="B57" s="499">
        <v>394793</v>
      </c>
      <c r="C57" s="500">
        <v>0.8681223366142474</v>
      </c>
      <c r="D57" s="500">
        <v>-9.570613134940999</v>
      </c>
      <c r="E57" s="499">
        <v>393877</v>
      </c>
      <c r="F57" s="500">
        <v>0.8380961921655921</v>
      </c>
      <c r="G57" s="500">
        <v>-0.23202032457515998</v>
      </c>
      <c r="H57" s="512">
        <v>417768</v>
      </c>
      <c r="I57" s="500">
        <f>H57/H$6*100</f>
        <v>0.8979591380531141</v>
      </c>
      <c r="J57" s="500">
        <f>H57/E57*100-100</f>
        <v>6.065599159128368</v>
      </c>
      <c r="K57" s="499">
        <v>221932</v>
      </c>
      <c r="L57" s="500">
        <v>-17.48727539066131</v>
      </c>
      <c r="M57" s="499">
        <v>202971</v>
      </c>
      <c r="N57" s="500">
        <v>-8.543607951985294</v>
      </c>
      <c r="O57" s="499">
        <v>222353</v>
      </c>
      <c r="P57" s="501">
        <f>O57/M57*100-100</f>
        <v>9.549147415147985</v>
      </c>
      <c r="Q57" s="499">
        <v>172862</v>
      </c>
      <c r="R57" s="500">
        <v>3.13407991217656</v>
      </c>
      <c r="S57" s="499">
        <v>190905</v>
      </c>
      <c r="T57" s="500">
        <v>10.437805879834784</v>
      </c>
      <c r="U57" s="499">
        <v>195415</v>
      </c>
      <c r="V57" s="498">
        <f>U57/S57*100-100</f>
        <v>2.3624315759147123</v>
      </c>
      <c r="W57" s="492"/>
    </row>
    <row r="58" spans="1:23" s="491" customFormat="1" ht="18" customHeight="1">
      <c r="A58" s="502" t="s">
        <v>259</v>
      </c>
      <c r="B58" s="499">
        <v>503664</v>
      </c>
      <c r="C58" s="500">
        <v>1.1075220901801155</v>
      </c>
      <c r="D58" s="500">
        <v>-11.936691995929607</v>
      </c>
      <c r="E58" s="499">
        <v>535946</v>
      </c>
      <c r="F58" s="500">
        <v>1.140392309798187</v>
      </c>
      <c r="G58" s="500">
        <v>6.409431684615143</v>
      </c>
      <c r="H58" s="512">
        <v>510454</v>
      </c>
      <c r="I58" s="500">
        <f>H58/H$6*100</f>
        <v>1.0971803341944915</v>
      </c>
      <c r="J58" s="500">
        <f>H58/E58*100-100</f>
        <v>-4.756449343777163</v>
      </c>
      <c r="K58" s="499">
        <v>255407</v>
      </c>
      <c r="L58" s="500">
        <v>-25.129129657315403</v>
      </c>
      <c r="M58" s="499">
        <v>289912</v>
      </c>
      <c r="N58" s="500">
        <v>13.509809832933328</v>
      </c>
      <c r="O58" s="499">
        <v>318826</v>
      </c>
      <c r="P58" s="501">
        <f>O58/M58*100-100</f>
        <v>9.97337122989046</v>
      </c>
      <c r="Q58" s="499">
        <v>248257</v>
      </c>
      <c r="R58" s="500">
        <v>7.561827351345741</v>
      </c>
      <c r="S58" s="499">
        <v>246033</v>
      </c>
      <c r="T58" s="500">
        <v>-0.8958458371768074</v>
      </c>
      <c r="U58" s="499">
        <v>191628</v>
      </c>
      <c r="V58" s="498">
        <f>U58/S58*100-100</f>
        <v>-22.112887295606683</v>
      </c>
      <c r="W58" s="492"/>
    </row>
    <row r="59" spans="1:23" s="491" customFormat="1" ht="18" customHeight="1">
      <c r="A59" s="502" t="s">
        <v>258</v>
      </c>
      <c r="B59" s="499">
        <v>438578</v>
      </c>
      <c r="C59" s="500">
        <v>0.9644025049775539</v>
      </c>
      <c r="D59" s="500">
        <v>-16.145721802441187</v>
      </c>
      <c r="E59" s="499">
        <v>427731</v>
      </c>
      <c r="F59" s="500">
        <v>0.9101311383279066</v>
      </c>
      <c r="G59" s="500">
        <v>-2.473220270966621</v>
      </c>
      <c r="H59" s="512">
        <v>394049</v>
      </c>
      <c r="I59" s="500">
        <f>H59/H$6*100</f>
        <v>0.8469770312486633</v>
      </c>
      <c r="J59" s="500">
        <f>H59/E59*100-100</f>
        <v>-7.87457537564498</v>
      </c>
      <c r="K59" s="499">
        <v>294366</v>
      </c>
      <c r="L59" s="500">
        <v>-18.053661008078663</v>
      </c>
      <c r="M59" s="499">
        <v>254064</v>
      </c>
      <c r="N59" s="500">
        <v>-13.691119218931533</v>
      </c>
      <c r="O59" s="499">
        <v>253911</v>
      </c>
      <c r="P59" s="501">
        <f>O59/M59*100-100</f>
        <v>-0.06022104666540429</v>
      </c>
      <c r="Q59" s="499">
        <v>144213</v>
      </c>
      <c r="R59" s="500">
        <v>-11.961100325995389</v>
      </c>
      <c r="S59" s="499">
        <v>173667</v>
      </c>
      <c r="T59" s="500">
        <v>20.423956231407715</v>
      </c>
      <c r="U59" s="499">
        <v>140138</v>
      </c>
      <c r="V59" s="498">
        <f>U59/S59*100-100</f>
        <v>-19.30648885510776</v>
      </c>
      <c r="W59" s="492"/>
    </row>
    <row r="60" spans="1:23" s="491" customFormat="1" ht="18" customHeight="1">
      <c r="A60" s="502" t="s">
        <v>257</v>
      </c>
      <c r="B60" s="499">
        <v>373338</v>
      </c>
      <c r="C60" s="500">
        <v>0.820944284490581</v>
      </c>
      <c r="D60" s="500">
        <v>-8.131265656451319</v>
      </c>
      <c r="E60" s="499">
        <v>446857</v>
      </c>
      <c r="F60" s="500">
        <v>0.9508276699135516</v>
      </c>
      <c r="G60" s="500">
        <v>19.692343131425133</v>
      </c>
      <c r="H60" s="512">
        <v>441381</v>
      </c>
      <c r="I60" s="500">
        <f>H60/H$6*100</f>
        <v>0.9487134062757837</v>
      </c>
      <c r="J60" s="500">
        <f>H60/E60*100-100</f>
        <v>-1.2254479620997358</v>
      </c>
      <c r="K60" s="499">
        <v>187421</v>
      </c>
      <c r="L60" s="500">
        <v>-19.79827718272732</v>
      </c>
      <c r="M60" s="499">
        <v>235060</v>
      </c>
      <c r="N60" s="500">
        <v>25.41817619156872</v>
      </c>
      <c r="O60" s="499">
        <v>244922</v>
      </c>
      <c r="P60" s="501">
        <f>O60/M60*100-100</f>
        <v>4.195524546924176</v>
      </c>
      <c r="Q60" s="499">
        <v>185917</v>
      </c>
      <c r="R60" s="500">
        <v>7.656272619357821</v>
      </c>
      <c r="S60" s="499">
        <v>211797</v>
      </c>
      <c r="T60" s="500">
        <v>13.92019019239767</v>
      </c>
      <c r="U60" s="499">
        <v>196459</v>
      </c>
      <c r="V60" s="498">
        <f>U60/S60*100-100</f>
        <v>-7.241840063834715</v>
      </c>
      <c r="W60" s="492"/>
    </row>
    <row r="61" spans="1:23" s="491" customFormat="1" ht="18" customHeight="1">
      <c r="A61" s="502"/>
      <c r="B61" s="499"/>
      <c r="C61" s="500"/>
      <c r="D61" s="500"/>
      <c r="E61" s="499"/>
      <c r="F61" s="500"/>
      <c r="G61" s="500"/>
      <c r="H61" s="512"/>
      <c r="I61" s="500"/>
      <c r="J61" s="500"/>
      <c r="K61" s="499"/>
      <c r="L61" s="500"/>
      <c r="M61" s="499"/>
      <c r="N61" s="500"/>
      <c r="O61" s="499"/>
      <c r="P61" s="501"/>
      <c r="Q61" s="499"/>
      <c r="R61" s="500"/>
      <c r="S61" s="499"/>
      <c r="T61" s="500"/>
      <c r="U61" s="499"/>
      <c r="V61" s="498"/>
      <c r="W61" s="492"/>
    </row>
    <row r="62" spans="1:23" s="491" customFormat="1" ht="18" customHeight="1">
      <c r="A62" s="502" t="s">
        <v>256</v>
      </c>
      <c r="B62" s="499">
        <v>505285</v>
      </c>
      <c r="C62" s="500">
        <v>1.1110865563881074</v>
      </c>
      <c r="D62" s="500">
        <v>-15.37611267888694</v>
      </c>
      <c r="E62" s="499">
        <v>541964</v>
      </c>
      <c r="F62" s="500">
        <v>1.153197482185639</v>
      </c>
      <c r="G62" s="500">
        <v>7.259071613050054</v>
      </c>
      <c r="H62" s="512">
        <v>560897</v>
      </c>
      <c r="I62" s="500">
        <f>H62/H$6*100</f>
        <v>1.2056035566548362</v>
      </c>
      <c r="J62" s="500">
        <f>H62/E62*100-100</f>
        <v>3.493405466045701</v>
      </c>
      <c r="K62" s="499">
        <v>266623</v>
      </c>
      <c r="L62" s="500">
        <v>-21.492110137126673</v>
      </c>
      <c r="M62" s="499">
        <v>287314</v>
      </c>
      <c r="N62" s="500">
        <v>7.760395764806489</v>
      </c>
      <c r="O62" s="499">
        <v>301241</v>
      </c>
      <c r="P62" s="501">
        <f>O62/M62*100-100</f>
        <v>4.847309911803819</v>
      </c>
      <c r="Q62" s="499">
        <v>238662</v>
      </c>
      <c r="R62" s="500">
        <v>-7.30924880185799</v>
      </c>
      <c r="S62" s="499">
        <v>254650</v>
      </c>
      <c r="T62" s="500">
        <v>6.699013667865003</v>
      </c>
      <c r="U62" s="499">
        <v>259656</v>
      </c>
      <c r="V62" s="498">
        <f>U62/S62*100-100</f>
        <v>1.9658354604358976</v>
      </c>
      <c r="W62" s="492"/>
    </row>
    <row r="63" spans="1:23" s="491" customFormat="1" ht="18" customHeight="1">
      <c r="A63" s="502" t="s">
        <v>255</v>
      </c>
      <c r="B63" s="499">
        <v>439009</v>
      </c>
      <c r="C63" s="500">
        <v>0.9653502439878219</v>
      </c>
      <c r="D63" s="500">
        <v>12.44013133967492</v>
      </c>
      <c r="E63" s="499">
        <v>441323</v>
      </c>
      <c r="F63" s="500">
        <v>0.9390523585157184</v>
      </c>
      <c r="G63" s="500">
        <v>0.5270962554298393</v>
      </c>
      <c r="H63" s="512">
        <v>423159</v>
      </c>
      <c r="I63" s="500">
        <f>H63/H$6*100</f>
        <v>0.9095466644152203</v>
      </c>
      <c r="J63" s="500">
        <f>H63/E63*100-100</f>
        <v>-4.115806336855314</v>
      </c>
      <c r="K63" s="499">
        <v>224011</v>
      </c>
      <c r="L63" s="500">
        <v>8.187560973253866</v>
      </c>
      <c r="M63" s="499">
        <v>235937</v>
      </c>
      <c r="N63" s="500">
        <v>5.32384570400562</v>
      </c>
      <c r="O63" s="499">
        <v>218836</v>
      </c>
      <c r="P63" s="501">
        <f>O63/M63*100-100</f>
        <v>-7.248121320522003</v>
      </c>
      <c r="Q63" s="499">
        <v>214998</v>
      </c>
      <c r="R63" s="500">
        <v>17.24115366368379</v>
      </c>
      <c r="S63" s="499">
        <v>205387</v>
      </c>
      <c r="T63" s="500">
        <v>-4.470274142085046</v>
      </c>
      <c r="U63" s="499">
        <v>204323</v>
      </c>
      <c r="V63" s="498">
        <f>U63/S63*100-100</f>
        <v>-0.5180464196857741</v>
      </c>
      <c r="W63" s="492"/>
    </row>
    <row r="64" spans="1:23" s="491" customFormat="1" ht="18" customHeight="1" thickBot="1">
      <c r="A64" s="497"/>
      <c r="B64" s="494"/>
      <c r="C64" s="495"/>
      <c r="D64" s="495"/>
      <c r="E64" s="494"/>
      <c r="F64" s="495"/>
      <c r="G64" s="495"/>
      <c r="H64" s="494"/>
      <c r="I64" s="495"/>
      <c r="J64" s="495"/>
      <c r="K64" s="494"/>
      <c r="L64" s="495"/>
      <c r="M64" s="494"/>
      <c r="N64" s="495"/>
      <c r="O64" s="494"/>
      <c r="P64" s="496"/>
      <c r="Q64" s="494"/>
      <c r="R64" s="495"/>
      <c r="S64" s="494"/>
      <c r="T64" s="495"/>
      <c r="U64" s="494"/>
      <c r="V64" s="493"/>
      <c r="W64" s="492"/>
    </row>
    <row r="65" s="6" customFormat="1" ht="21" customHeight="1">
      <c r="A65" s="468" t="s">
        <v>25</v>
      </c>
    </row>
    <row r="68" spans="2:22" ht="17.2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</sheetData>
  <sheetProtection/>
  <mergeCells count="12">
    <mergeCell ref="M4:N4"/>
    <mergeCell ref="O4:P4"/>
    <mergeCell ref="Q4:R4"/>
    <mergeCell ref="S4:T4"/>
    <mergeCell ref="B3:J3"/>
    <mergeCell ref="K3:P3"/>
    <mergeCell ref="Q3:V3"/>
    <mergeCell ref="B4:D4"/>
    <mergeCell ref="E4:G4"/>
    <mergeCell ref="H4:J4"/>
    <mergeCell ref="K4:L4"/>
    <mergeCell ref="U4:V4"/>
  </mergeCells>
  <printOptions horizontalCentered="1"/>
  <pageMargins left="0.3937007874015748" right="0.3937007874015748" top="0.4724409448818898" bottom="0.2362204724409449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91" t="s">
        <v>46</v>
      </c>
      <c r="B1" s="9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6" t="s">
        <v>45</v>
      </c>
    </row>
    <row r="3" spans="1:13" ht="25.5" customHeight="1">
      <c r="A3" s="85"/>
      <c r="B3" s="84"/>
      <c r="C3" s="84"/>
      <c r="D3" s="84"/>
      <c r="E3" s="83" t="s">
        <v>44</v>
      </c>
      <c r="F3" s="82"/>
      <c r="G3" s="82"/>
      <c r="H3" s="83" t="s">
        <v>43</v>
      </c>
      <c r="I3" s="82"/>
      <c r="J3" s="82"/>
      <c r="K3" s="83" t="s">
        <v>42</v>
      </c>
      <c r="L3" s="82"/>
      <c r="M3" s="81"/>
    </row>
    <row r="4" spans="1:13" s="74" customFormat="1" ht="18" customHeight="1">
      <c r="A4" s="80"/>
      <c r="B4" s="79"/>
      <c r="C4" s="78"/>
      <c r="D4" s="78"/>
      <c r="E4" s="77"/>
      <c r="F4" s="76" t="s">
        <v>40</v>
      </c>
      <c r="G4" s="76" t="s">
        <v>39</v>
      </c>
      <c r="H4" s="77"/>
      <c r="I4" s="76" t="s">
        <v>40</v>
      </c>
      <c r="J4" s="76" t="s">
        <v>39</v>
      </c>
      <c r="K4" s="77"/>
      <c r="L4" s="76" t="s">
        <v>40</v>
      </c>
      <c r="M4" s="75" t="s">
        <v>39</v>
      </c>
    </row>
    <row r="5" spans="1:15" ht="17.25" customHeight="1">
      <c r="A5" s="521" t="s">
        <v>38</v>
      </c>
      <c r="B5" s="522"/>
      <c r="C5" s="54" t="s">
        <v>30</v>
      </c>
      <c r="D5" s="53"/>
      <c r="E5" s="73">
        <v>220885</v>
      </c>
      <c r="F5" s="71">
        <v>100</v>
      </c>
      <c r="G5" s="47">
        <v>-9.157646245969602</v>
      </c>
      <c r="H5" s="48">
        <v>214710</v>
      </c>
      <c r="I5" s="47">
        <v>100</v>
      </c>
      <c r="J5" s="47">
        <v>-2.79557235665618</v>
      </c>
      <c r="K5" s="65">
        <v>233141</v>
      </c>
      <c r="L5" s="47">
        <f>K5/K$5*100</f>
        <v>100</v>
      </c>
      <c r="M5" s="46">
        <f aca="true" t="shared" si="0" ref="M5:M36">K5/H5*100-100</f>
        <v>8.584136742583027</v>
      </c>
      <c r="N5" s="39"/>
      <c r="O5" s="62"/>
    </row>
    <row r="6" spans="1:15" ht="17.25" customHeight="1">
      <c r="A6" s="523"/>
      <c r="B6" s="524"/>
      <c r="C6" s="52" t="s">
        <v>29</v>
      </c>
      <c r="D6" s="51"/>
      <c r="E6" s="73">
        <v>6549</v>
      </c>
      <c r="F6" s="70">
        <v>2.9648912329945447</v>
      </c>
      <c r="G6" s="47">
        <v>-2.9346376167185326</v>
      </c>
      <c r="H6" s="48">
        <v>6567</v>
      </c>
      <c r="I6" s="47">
        <v>3.058544082716222</v>
      </c>
      <c r="J6" s="47">
        <v>0.2748511223087462</v>
      </c>
      <c r="K6" s="64">
        <v>6800</v>
      </c>
      <c r="L6" s="47">
        <f>K6/K$5*100</f>
        <v>2.9166899001033713</v>
      </c>
      <c r="M6" s="46">
        <f t="shared" si="0"/>
        <v>3.5480432465356984</v>
      </c>
      <c r="O6" s="62"/>
    </row>
    <row r="7" spans="1:15" ht="17.25" customHeight="1">
      <c r="A7" s="523"/>
      <c r="B7" s="524"/>
      <c r="C7" s="50" t="s">
        <v>28</v>
      </c>
      <c r="D7" s="49" t="s">
        <v>27</v>
      </c>
      <c r="E7" s="73">
        <v>34141</v>
      </c>
      <c r="F7" s="70">
        <v>15.456459243497747</v>
      </c>
      <c r="G7" s="47">
        <v>-15.198708395429705</v>
      </c>
      <c r="H7" s="48">
        <v>31779</v>
      </c>
      <c r="I7" s="47">
        <v>14.800894229425737</v>
      </c>
      <c r="J7" s="47">
        <v>-6.9183679446999236</v>
      </c>
      <c r="K7" s="64">
        <v>35196</v>
      </c>
      <c r="L7" s="47">
        <f>K7/K$5*100</f>
        <v>15.0964437829468</v>
      </c>
      <c r="M7" s="46">
        <f t="shared" si="0"/>
        <v>10.752383649579912</v>
      </c>
      <c r="O7" s="62"/>
    </row>
    <row r="8" spans="1:15" ht="17.25" customHeight="1">
      <c r="A8" s="525"/>
      <c r="B8" s="526"/>
      <c r="C8" s="59"/>
      <c r="D8" s="58" t="s">
        <v>26</v>
      </c>
      <c r="E8" s="72">
        <v>180195</v>
      </c>
      <c r="F8" s="69">
        <v>81.5786495235077</v>
      </c>
      <c r="G8" s="56">
        <v>-8.131739274516306</v>
      </c>
      <c r="H8" s="57">
        <v>176365</v>
      </c>
      <c r="I8" s="56">
        <v>82.14102743235061</v>
      </c>
      <c r="J8" s="56">
        <v>-2.1254751796664664</v>
      </c>
      <c r="K8" s="63">
        <v>191146</v>
      </c>
      <c r="L8" s="56">
        <f>K8/K$5*100</f>
        <v>81.98729524193514</v>
      </c>
      <c r="M8" s="55">
        <f t="shared" si="0"/>
        <v>8.38091458055736</v>
      </c>
      <c r="O8" s="62"/>
    </row>
    <row r="9" spans="1:15" ht="17.25" customHeight="1">
      <c r="A9" s="527" t="s">
        <v>21</v>
      </c>
      <c r="B9" s="528"/>
      <c r="C9" s="54" t="s">
        <v>30</v>
      </c>
      <c r="D9" s="53"/>
      <c r="E9" s="48">
        <v>73737855</v>
      </c>
      <c r="F9" s="71">
        <v>100</v>
      </c>
      <c r="G9" s="47">
        <v>-13.145712799971093</v>
      </c>
      <c r="H9" s="48">
        <v>72483709</v>
      </c>
      <c r="I9" s="71">
        <v>100</v>
      </c>
      <c r="J9" s="47">
        <v>-1.700817036242782</v>
      </c>
      <c r="K9" s="65">
        <v>72824937</v>
      </c>
      <c r="L9" s="47">
        <f>K9/K$9*100</f>
        <v>100</v>
      </c>
      <c r="M9" s="46">
        <f t="shared" si="0"/>
        <v>0.47076509288453394</v>
      </c>
      <c r="O9" s="62"/>
    </row>
    <row r="10" spans="1:15" ht="17.25" customHeight="1">
      <c r="A10" s="529"/>
      <c r="B10" s="530"/>
      <c r="C10" s="52" t="s">
        <v>29</v>
      </c>
      <c r="D10" s="51"/>
      <c r="E10" s="48">
        <v>39136571</v>
      </c>
      <c r="F10" s="70">
        <v>53.07527727786494</v>
      </c>
      <c r="G10" s="47">
        <v>-13.816680606803118</v>
      </c>
      <c r="H10" s="48">
        <v>40114568</v>
      </c>
      <c r="I10" s="70">
        <v>55.34287435539481</v>
      </c>
      <c r="J10" s="47">
        <v>2.4989337977514765</v>
      </c>
      <c r="K10" s="64">
        <v>38608091</v>
      </c>
      <c r="L10" s="47">
        <f>K10/K$9*100</f>
        <v>53.014932233995616</v>
      </c>
      <c r="M10" s="46">
        <f t="shared" si="0"/>
        <v>-3.755436179694115</v>
      </c>
      <c r="O10" s="62"/>
    </row>
    <row r="11" spans="1:15" ht="17.25" customHeight="1">
      <c r="A11" s="529"/>
      <c r="B11" s="530"/>
      <c r="C11" s="50" t="s">
        <v>28</v>
      </c>
      <c r="D11" s="49" t="s">
        <v>27</v>
      </c>
      <c r="E11" s="48">
        <v>1038441</v>
      </c>
      <c r="F11" s="70">
        <v>1.4082875071427017</v>
      </c>
      <c r="G11" s="47">
        <v>-4.499492811534651</v>
      </c>
      <c r="H11" s="48">
        <v>776768</v>
      </c>
      <c r="I11" s="70">
        <v>1.0716449402444348</v>
      </c>
      <c r="J11" s="47">
        <v>-25.198639113825436</v>
      </c>
      <c r="K11" s="64">
        <v>1150741</v>
      </c>
      <c r="L11" s="47">
        <f>K11/K$9*100</f>
        <v>1.5801469213766708</v>
      </c>
      <c r="M11" s="46">
        <f t="shared" si="0"/>
        <v>48.144748496333534</v>
      </c>
      <c r="O11" s="62"/>
    </row>
    <row r="12" spans="1:15" ht="17.25" customHeight="1">
      <c r="A12" s="531"/>
      <c r="B12" s="532"/>
      <c r="C12" s="59"/>
      <c r="D12" s="58" t="s">
        <v>26</v>
      </c>
      <c r="E12" s="57">
        <v>33562843</v>
      </c>
      <c r="F12" s="69">
        <v>45.51643521499235</v>
      </c>
      <c r="G12" s="56">
        <v>-12.597079401196964</v>
      </c>
      <c r="H12" s="57">
        <v>31592373</v>
      </c>
      <c r="I12" s="69">
        <v>43.585480704360755</v>
      </c>
      <c r="J12" s="56">
        <v>-5.870986554982835</v>
      </c>
      <c r="K12" s="63">
        <v>33066105</v>
      </c>
      <c r="L12" s="56">
        <f>K12/K$9*100</f>
        <v>45.40492084462771</v>
      </c>
      <c r="M12" s="55">
        <f t="shared" si="0"/>
        <v>4.664834768822203</v>
      </c>
      <c r="O12" s="62"/>
    </row>
    <row r="13" spans="1:15" ht="17.25" customHeight="1">
      <c r="A13" s="533" t="s">
        <v>37</v>
      </c>
      <c r="B13" s="517" t="s">
        <v>36</v>
      </c>
      <c r="C13" s="54" t="s">
        <v>30</v>
      </c>
      <c r="D13" s="53"/>
      <c r="E13" s="48">
        <v>45476655</v>
      </c>
      <c r="F13" s="47">
        <v>100</v>
      </c>
      <c r="G13" s="47">
        <v>-12.229214786450697</v>
      </c>
      <c r="H13" s="48">
        <v>46996634</v>
      </c>
      <c r="I13" s="47">
        <v>100</v>
      </c>
      <c r="J13" s="47">
        <v>3.3423280582092048</v>
      </c>
      <c r="K13" s="65">
        <v>46524166</v>
      </c>
      <c r="L13" s="68">
        <f>K13/K$13*100</f>
        <v>100</v>
      </c>
      <c r="M13" s="46">
        <f t="shared" si="0"/>
        <v>-1.005323062072918</v>
      </c>
      <c r="N13" s="39"/>
      <c r="O13" s="62"/>
    </row>
    <row r="14" spans="1:15" ht="17.25" customHeight="1">
      <c r="A14" s="534"/>
      <c r="B14" s="518"/>
      <c r="C14" s="52" t="s">
        <v>29</v>
      </c>
      <c r="D14" s="51"/>
      <c r="E14" s="48">
        <v>28366766</v>
      </c>
      <c r="F14" s="47">
        <v>62.37654462492899</v>
      </c>
      <c r="G14" s="47">
        <v>-13.580524258308714</v>
      </c>
      <c r="H14" s="48">
        <v>30361690</v>
      </c>
      <c r="I14" s="47">
        <v>64.60396716922322</v>
      </c>
      <c r="J14" s="47">
        <v>7.032609921060455</v>
      </c>
      <c r="K14" s="64">
        <v>28773962</v>
      </c>
      <c r="L14" s="67">
        <f>K14/K$13*100</f>
        <v>61.847346172739556</v>
      </c>
      <c r="M14" s="46">
        <f t="shared" si="0"/>
        <v>-5.22937952399883</v>
      </c>
      <c r="O14" s="62"/>
    </row>
    <row r="15" spans="1:15" ht="17.25" customHeight="1">
      <c r="A15" s="534"/>
      <c r="B15" s="518"/>
      <c r="C15" s="50" t="s">
        <v>28</v>
      </c>
      <c r="D15" s="49" t="s">
        <v>27</v>
      </c>
      <c r="E15" s="48">
        <v>584667</v>
      </c>
      <c r="F15" s="47">
        <v>1.2856420508500461</v>
      </c>
      <c r="G15" s="47">
        <v>-1.088979265915981</v>
      </c>
      <c r="H15" s="48">
        <v>385757</v>
      </c>
      <c r="I15" s="47">
        <v>0.8208183590339683</v>
      </c>
      <c r="J15" s="47">
        <v>-34.02107524454091</v>
      </c>
      <c r="K15" s="64">
        <v>660648</v>
      </c>
      <c r="L15" s="67">
        <f>K15/K$13*100</f>
        <v>1.4200104092139987</v>
      </c>
      <c r="M15" s="46">
        <f t="shared" si="0"/>
        <v>71.26014563572406</v>
      </c>
      <c r="O15" s="62"/>
    </row>
    <row r="16" spans="1:15" ht="17.25" customHeight="1">
      <c r="A16" s="534"/>
      <c r="B16" s="519"/>
      <c r="C16" s="59"/>
      <c r="D16" s="58" t="s">
        <v>26</v>
      </c>
      <c r="E16" s="57">
        <v>16525222</v>
      </c>
      <c r="F16" s="56">
        <v>36.33781332422096</v>
      </c>
      <c r="G16" s="56">
        <v>-10.176142625650058</v>
      </c>
      <c r="H16" s="57">
        <v>16249187</v>
      </c>
      <c r="I16" s="56">
        <v>34.575214471742804</v>
      </c>
      <c r="J16" s="56">
        <v>-1.6703860317277446</v>
      </c>
      <c r="K16" s="63">
        <v>17089556</v>
      </c>
      <c r="L16" s="66">
        <f>K16/K$13*100</f>
        <v>36.73264341804644</v>
      </c>
      <c r="M16" s="55">
        <f t="shared" si="0"/>
        <v>5.171760285606908</v>
      </c>
      <c r="O16" s="62"/>
    </row>
    <row r="17" spans="1:15" ht="17.25" customHeight="1">
      <c r="A17" s="534"/>
      <c r="B17" s="517" t="s">
        <v>35</v>
      </c>
      <c r="C17" s="54" t="s">
        <v>30</v>
      </c>
      <c r="D17" s="53"/>
      <c r="E17" s="48">
        <v>31453271</v>
      </c>
      <c r="F17" s="47">
        <v>100</v>
      </c>
      <c r="G17" s="47">
        <v>-18.03831332520906</v>
      </c>
      <c r="H17" s="48">
        <v>33352330</v>
      </c>
      <c r="I17" s="47">
        <v>100</v>
      </c>
      <c r="J17" s="47">
        <v>6.037715441424197</v>
      </c>
      <c r="K17" s="65">
        <v>33392224</v>
      </c>
      <c r="L17" s="47">
        <f>K17/K$17*100</f>
        <v>100</v>
      </c>
      <c r="M17" s="46">
        <f t="shared" si="0"/>
        <v>0.11961383207710696</v>
      </c>
      <c r="N17" s="39"/>
      <c r="O17" s="62"/>
    </row>
    <row r="18" spans="1:15" ht="17.25" customHeight="1">
      <c r="A18" s="534"/>
      <c r="B18" s="518"/>
      <c r="C18" s="52" t="s">
        <v>29</v>
      </c>
      <c r="D18" s="51"/>
      <c r="E18" s="48">
        <v>21083227</v>
      </c>
      <c r="F18" s="47">
        <v>67.03031617919802</v>
      </c>
      <c r="G18" s="47">
        <v>-18.394220067629533</v>
      </c>
      <c r="H18" s="48">
        <v>23294579</v>
      </c>
      <c r="I18" s="47">
        <v>69.84393294261601</v>
      </c>
      <c r="J18" s="47">
        <v>10.488678986380975</v>
      </c>
      <c r="K18" s="64">
        <v>22253461</v>
      </c>
      <c r="L18" s="47">
        <f>K18/K$17*100</f>
        <v>66.64264410780186</v>
      </c>
      <c r="M18" s="46">
        <f t="shared" si="0"/>
        <v>-4.469357441488853</v>
      </c>
      <c r="O18" s="62"/>
    </row>
    <row r="19" spans="1:15" ht="17.25" customHeight="1">
      <c r="A19" s="534"/>
      <c r="B19" s="518"/>
      <c r="C19" s="50" t="s">
        <v>28</v>
      </c>
      <c r="D19" s="49" t="s">
        <v>27</v>
      </c>
      <c r="E19" s="48">
        <v>525052</v>
      </c>
      <c r="F19" s="47">
        <v>1.6693080983532682</v>
      </c>
      <c r="G19" s="47">
        <v>-0.142259414225947</v>
      </c>
      <c r="H19" s="48">
        <v>327058</v>
      </c>
      <c r="I19" s="47">
        <v>0.9806151474274811</v>
      </c>
      <c r="J19" s="47">
        <v>-37.70940783008159</v>
      </c>
      <c r="K19" s="64">
        <v>546130</v>
      </c>
      <c r="L19" s="47">
        <f>K19/K$17*100</f>
        <v>1.6355005285062774</v>
      </c>
      <c r="M19" s="46">
        <f t="shared" si="0"/>
        <v>66.98261470442552</v>
      </c>
      <c r="O19" s="62"/>
    </row>
    <row r="20" spans="1:15" ht="17.25" customHeight="1">
      <c r="A20" s="534"/>
      <c r="B20" s="519"/>
      <c r="C20" s="59"/>
      <c r="D20" s="58" t="s">
        <v>26</v>
      </c>
      <c r="E20" s="57">
        <v>9844992</v>
      </c>
      <c r="F20" s="56">
        <v>31.30037572244871</v>
      </c>
      <c r="G20" s="56">
        <v>-18.05617946385476</v>
      </c>
      <c r="H20" s="57">
        <v>9730693</v>
      </c>
      <c r="I20" s="56">
        <v>29.175451909956518</v>
      </c>
      <c r="J20" s="56">
        <v>-1.160986215123387</v>
      </c>
      <c r="K20" s="63">
        <v>10592633</v>
      </c>
      <c r="L20" s="56">
        <f>K20/K$17*100</f>
        <v>31.72185536369186</v>
      </c>
      <c r="M20" s="55">
        <f t="shared" si="0"/>
        <v>8.857950816041566</v>
      </c>
      <c r="O20" s="62"/>
    </row>
    <row r="21" spans="1:15" ht="17.25" customHeight="1">
      <c r="A21" s="534"/>
      <c r="B21" s="517" t="s">
        <v>34</v>
      </c>
      <c r="C21" s="54" t="s">
        <v>30</v>
      </c>
      <c r="D21" s="53"/>
      <c r="E21" s="48">
        <v>14023384</v>
      </c>
      <c r="F21" s="47">
        <v>100</v>
      </c>
      <c r="G21" s="47">
        <v>4.360866914924074</v>
      </c>
      <c r="H21" s="48">
        <v>13644304</v>
      </c>
      <c r="I21" s="47">
        <v>100</v>
      </c>
      <c r="J21" s="47">
        <v>-2.7031991707565055</v>
      </c>
      <c r="K21" s="65">
        <v>13131942</v>
      </c>
      <c r="L21" s="47">
        <f>K21/K$21*100</f>
        <v>100</v>
      </c>
      <c r="M21" s="46">
        <f t="shared" si="0"/>
        <v>-3.7551347434064724</v>
      </c>
      <c r="N21" s="39"/>
      <c r="O21" s="62"/>
    </row>
    <row r="22" spans="1:15" ht="17.25" customHeight="1">
      <c r="A22" s="534"/>
      <c r="B22" s="518"/>
      <c r="C22" s="52" t="s">
        <v>29</v>
      </c>
      <c r="D22" s="51"/>
      <c r="E22" s="48">
        <v>7283539</v>
      </c>
      <c r="F22" s="47">
        <v>51.93852639277367</v>
      </c>
      <c r="G22" s="47">
        <v>4.213606774484873</v>
      </c>
      <c r="H22" s="48">
        <v>7067111</v>
      </c>
      <c r="I22" s="47">
        <v>51.7953205967853</v>
      </c>
      <c r="J22" s="47">
        <v>-2.971467579153483</v>
      </c>
      <c r="K22" s="64">
        <v>6520501</v>
      </c>
      <c r="L22" s="47">
        <f>K22/K$21*100</f>
        <v>49.65374504395466</v>
      </c>
      <c r="M22" s="46">
        <f t="shared" si="0"/>
        <v>-7.734560841056549</v>
      </c>
      <c r="O22" s="62"/>
    </row>
    <row r="23" spans="1:15" ht="17.25" customHeight="1">
      <c r="A23" s="534"/>
      <c r="B23" s="518"/>
      <c r="C23" s="50" t="s">
        <v>28</v>
      </c>
      <c r="D23" s="49" t="s">
        <v>27</v>
      </c>
      <c r="E23" s="48">
        <v>59615</v>
      </c>
      <c r="F23" s="47">
        <v>0.42511137112126435</v>
      </c>
      <c r="G23" s="47">
        <v>-8.711564375842215</v>
      </c>
      <c r="H23" s="48">
        <v>58699</v>
      </c>
      <c r="I23" s="47">
        <v>0.430208825602244</v>
      </c>
      <c r="J23" s="47">
        <v>-1.536526042103489</v>
      </c>
      <c r="K23" s="64">
        <v>114518</v>
      </c>
      <c r="L23" s="47">
        <f>K23/K$21*100</f>
        <v>0.8720568519111644</v>
      </c>
      <c r="M23" s="46">
        <f t="shared" si="0"/>
        <v>95.09361317910015</v>
      </c>
      <c r="O23" s="62"/>
    </row>
    <row r="24" spans="1:15" ht="17.25" customHeight="1">
      <c r="A24" s="534"/>
      <c r="B24" s="519"/>
      <c r="C24" s="59"/>
      <c r="D24" s="58" t="s">
        <v>26</v>
      </c>
      <c r="E24" s="57">
        <v>6680230</v>
      </c>
      <c r="F24" s="56">
        <v>47.636362236105064</v>
      </c>
      <c r="G24" s="56">
        <v>4.6558499900909425</v>
      </c>
      <c r="H24" s="57">
        <v>6518494</v>
      </c>
      <c r="I24" s="56">
        <v>47.77447057761246</v>
      </c>
      <c r="J24" s="56">
        <v>-2.4211142430724664</v>
      </c>
      <c r="K24" s="63">
        <v>6496923</v>
      </c>
      <c r="L24" s="56">
        <f>K24/K$21*100</f>
        <v>49.47419810413418</v>
      </c>
      <c r="M24" s="55">
        <f t="shared" si="0"/>
        <v>-0.33091999471042755</v>
      </c>
      <c r="O24" s="62"/>
    </row>
    <row r="25" spans="1:14" ht="17.25" customHeight="1">
      <c r="A25" s="534"/>
      <c r="B25" s="517" t="s">
        <v>33</v>
      </c>
      <c r="C25" s="54" t="s">
        <v>30</v>
      </c>
      <c r="D25" s="53"/>
      <c r="E25" s="48">
        <v>13576702</v>
      </c>
      <c r="F25" s="47">
        <v>100</v>
      </c>
      <c r="G25" s="47">
        <v>-1.1204147017950703</v>
      </c>
      <c r="H25" s="48">
        <v>12593910</v>
      </c>
      <c r="I25" s="47">
        <v>100</v>
      </c>
      <c r="J25" s="47">
        <v>-7.23881248921866</v>
      </c>
      <c r="K25" s="48">
        <v>12354043</v>
      </c>
      <c r="L25" s="61">
        <f>K25/K$25*100</f>
        <v>100</v>
      </c>
      <c r="M25" s="46">
        <f t="shared" si="0"/>
        <v>-1.9046269188838068</v>
      </c>
      <c r="N25" s="39"/>
    </row>
    <row r="26" spans="1:13" ht="17.25" customHeight="1">
      <c r="A26" s="534"/>
      <c r="B26" s="518"/>
      <c r="C26" s="52" t="s">
        <v>29</v>
      </c>
      <c r="D26" s="51"/>
      <c r="E26" s="48">
        <v>7496995</v>
      </c>
      <c r="F26" s="47">
        <v>55.21955921253925</v>
      </c>
      <c r="G26" s="47">
        <v>-2.903896811005424</v>
      </c>
      <c r="H26" s="48">
        <v>6933969</v>
      </c>
      <c r="I26" s="47">
        <v>55.058111420519914</v>
      </c>
      <c r="J26" s="47">
        <v>-7.510022348954479</v>
      </c>
      <c r="K26" s="48">
        <v>6685592</v>
      </c>
      <c r="L26" s="61">
        <f>K26/K$25*100</f>
        <v>54.11663210173382</v>
      </c>
      <c r="M26" s="46">
        <f t="shared" si="0"/>
        <v>-3.582032166570116</v>
      </c>
    </row>
    <row r="27" spans="1:13" ht="17.25" customHeight="1">
      <c r="A27" s="534"/>
      <c r="B27" s="518"/>
      <c r="C27" s="50" t="s">
        <v>28</v>
      </c>
      <c r="D27" s="49" t="s">
        <v>27</v>
      </c>
      <c r="E27" s="48">
        <v>67672</v>
      </c>
      <c r="F27" s="47">
        <v>0.49844211060977844</v>
      </c>
      <c r="G27" s="47">
        <v>-14.231758786327163</v>
      </c>
      <c r="H27" s="48">
        <v>62848</v>
      </c>
      <c r="I27" s="47">
        <v>0.4990348509716204</v>
      </c>
      <c r="J27" s="47">
        <v>-7.128502187019748</v>
      </c>
      <c r="K27" s="48">
        <v>118133</v>
      </c>
      <c r="L27" s="61">
        <f>K27/K$25*100</f>
        <v>0.9562294707894412</v>
      </c>
      <c r="M27" s="46">
        <f t="shared" si="0"/>
        <v>87.96620417515274</v>
      </c>
    </row>
    <row r="28" spans="1:13" ht="17.25" customHeight="1">
      <c r="A28" s="534"/>
      <c r="B28" s="519"/>
      <c r="C28" s="59"/>
      <c r="D28" s="58" t="s">
        <v>26</v>
      </c>
      <c r="E28" s="57">
        <v>6012035</v>
      </c>
      <c r="F28" s="56">
        <v>44.281998676850975</v>
      </c>
      <c r="G28" s="56">
        <v>1.3760555939545043</v>
      </c>
      <c r="H28" s="57">
        <v>5597094</v>
      </c>
      <c r="I28" s="56">
        <v>44.442861668854235</v>
      </c>
      <c r="J28" s="56">
        <v>-6.901839393815905</v>
      </c>
      <c r="K28" s="57">
        <v>5550318</v>
      </c>
      <c r="L28" s="60">
        <f>K28/K$25*100</f>
        <v>44.927138427476734</v>
      </c>
      <c r="M28" s="55">
        <f t="shared" si="0"/>
        <v>-0.8357193929564062</v>
      </c>
    </row>
    <row r="29" spans="1:14" ht="17.25" customHeight="1">
      <c r="A29" s="534"/>
      <c r="B29" s="517" t="s">
        <v>32</v>
      </c>
      <c r="C29" s="54" t="s">
        <v>30</v>
      </c>
      <c r="D29" s="53"/>
      <c r="E29" s="48">
        <v>26210424</v>
      </c>
      <c r="F29" s="47">
        <v>100</v>
      </c>
      <c r="G29" s="47">
        <v>-17.860084548528448</v>
      </c>
      <c r="H29" s="48">
        <v>29052525</v>
      </c>
      <c r="I29" s="47">
        <v>100</v>
      </c>
      <c r="J29" s="47">
        <v>10.84339955736695</v>
      </c>
      <c r="K29" s="48">
        <v>28670957</v>
      </c>
      <c r="L29" s="47">
        <f>K29/K$29*100</f>
        <v>100</v>
      </c>
      <c r="M29" s="46">
        <f t="shared" si="0"/>
        <v>-1.3133729340220839</v>
      </c>
      <c r="N29" s="39"/>
    </row>
    <row r="30" spans="1:13" ht="17.25" customHeight="1">
      <c r="A30" s="534"/>
      <c r="B30" s="518"/>
      <c r="C30" s="52" t="s">
        <v>29</v>
      </c>
      <c r="D30" s="51"/>
      <c r="E30" s="48">
        <v>16666448</v>
      </c>
      <c r="F30" s="47">
        <v>63.58709801871194</v>
      </c>
      <c r="G30" s="47">
        <v>-19.524946306339714</v>
      </c>
      <c r="H30" s="48">
        <v>19553150</v>
      </c>
      <c r="I30" s="47">
        <v>67.30275595666814</v>
      </c>
      <c r="J30" s="47">
        <v>17.320439244162884</v>
      </c>
      <c r="K30" s="48">
        <v>18035272</v>
      </c>
      <c r="L30" s="47">
        <f>K30/K$29*100</f>
        <v>62.90432509804259</v>
      </c>
      <c r="M30" s="46">
        <f t="shared" si="0"/>
        <v>-7.762831052797111</v>
      </c>
    </row>
    <row r="31" spans="1:13" ht="17.25" customHeight="1">
      <c r="A31" s="534"/>
      <c r="B31" s="518"/>
      <c r="C31" s="50" t="s">
        <v>28</v>
      </c>
      <c r="D31" s="49" t="s">
        <v>27</v>
      </c>
      <c r="E31" s="48">
        <v>507314</v>
      </c>
      <c r="F31" s="47">
        <v>1.935542896978698</v>
      </c>
      <c r="G31" s="47">
        <v>-0.2120411021416544</v>
      </c>
      <c r="H31" s="48">
        <v>312588</v>
      </c>
      <c r="I31" s="47">
        <v>1.075940903587554</v>
      </c>
      <c r="J31" s="47">
        <v>-38.38372290139834</v>
      </c>
      <c r="K31" s="48">
        <v>522995</v>
      </c>
      <c r="L31" s="47">
        <f>K31/K$29*100</f>
        <v>1.8241281586798794</v>
      </c>
      <c r="M31" s="46">
        <f t="shared" si="0"/>
        <v>67.31128514210397</v>
      </c>
    </row>
    <row r="32" spans="1:13" ht="17.25" customHeight="1">
      <c r="A32" s="534"/>
      <c r="B32" s="519"/>
      <c r="C32" s="59"/>
      <c r="D32" s="58" t="s">
        <v>26</v>
      </c>
      <c r="E32" s="57">
        <v>9036663</v>
      </c>
      <c r="F32" s="56">
        <v>34.477362899585295</v>
      </c>
      <c r="G32" s="56">
        <v>-15.474219751278966</v>
      </c>
      <c r="H32" s="57">
        <v>9186787</v>
      </c>
      <c r="I32" s="56">
        <v>31.621303139744306</v>
      </c>
      <c r="J32" s="56">
        <v>1.6612769558851568</v>
      </c>
      <c r="K32" s="57">
        <v>10112691</v>
      </c>
      <c r="L32" s="56">
        <f>K32/K$29*100</f>
        <v>35.27155023112762</v>
      </c>
      <c r="M32" s="55">
        <f t="shared" si="0"/>
        <v>10.078648824665251</v>
      </c>
    </row>
    <row r="33" spans="1:14" ht="17.25" customHeight="1">
      <c r="A33" s="534"/>
      <c r="B33" s="517" t="s">
        <v>31</v>
      </c>
      <c r="C33" s="54" t="s">
        <v>30</v>
      </c>
      <c r="D33" s="53"/>
      <c r="E33" s="48">
        <v>5689529</v>
      </c>
      <c r="F33" s="47">
        <v>100</v>
      </c>
      <c r="G33" s="47">
        <v>-7.831265089019851</v>
      </c>
      <c r="H33" s="48">
        <v>5350200</v>
      </c>
      <c r="I33" s="47">
        <v>100</v>
      </c>
      <c r="J33" s="47">
        <v>-5.964096500782404</v>
      </c>
      <c r="K33" s="48">
        <v>5499167</v>
      </c>
      <c r="L33" s="47">
        <f>K33/K$33*100</f>
        <v>100</v>
      </c>
      <c r="M33" s="46">
        <f t="shared" si="0"/>
        <v>2.784325819595537</v>
      </c>
      <c r="N33" s="39"/>
    </row>
    <row r="34" spans="1:13" ht="17.25" customHeight="1">
      <c r="A34" s="534"/>
      <c r="B34" s="518"/>
      <c r="C34" s="52" t="s">
        <v>29</v>
      </c>
      <c r="D34" s="51"/>
      <c r="E34" s="48">
        <v>4203323</v>
      </c>
      <c r="F34" s="47">
        <v>73.87822436619973</v>
      </c>
      <c r="G34" s="47">
        <v>-4.3223925985866885</v>
      </c>
      <c r="H34" s="48">
        <v>3874571</v>
      </c>
      <c r="I34" s="47">
        <v>72.41918059137976</v>
      </c>
      <c r="J34" s="47">
        <v>-7.821240480448438</v>
      </c>
      <c r="K34" s="48">
        <v>4053098</v>
      </c>
      <c r="L34" s="47">
        <f>K34/K$33*100</f>
        <v>73.70385369275019</v>
      </c>
      <c r="M34" s="46">
        <f t="shared" si="0"/>
        <v>4.607658499482909</v>
      </c>
    </row>
    <row r="35" spans="1:13" ht="17.25" customHeight="1">
      <c r="A35" s="534"/>
      <c r="B35" s="518"/>
      <c r="C35" s="50" t="s">
        <v>28</v>
      </c>
      <c r="D35" s="49" t="s">
        <v>27</v>
      </c>
      <c r="E35" s="48">
        <v>9682</v>
      </c>
      <c r="F35" s="47">
        <v>0.17017225854723653</v>
      </c>
      <c r="G35" s="47">
        <v>153.98740818467996</v>
      </c>
      <c r="H35" s="48">
        <v>10322</v>
      </c>
      <c r="I35" s="47">
        <v>0.1929273672012261</v>
      </c>
      <c r="J35" s="47">
        <v>6.610204503201828</v>
      </c>
      <c r="K35" s="48">
        <v>19521</v>
      </c>
      <c r="L35" s="47">
        <f>K35/K$33*100</f>
        <v>0.3549810362187582</v>
      </c>
      <c r="M35" s="46">
        <f t="shared" si="0"/>
        <v>89.12032551831038</v>
      </c>
    </row>
    <row r="36" spans="1:13" ht="17.25" customHeight="1" thickBot="1">
      <c r="A36" s="535"/>
      <c r="B36" s="520"/>
      <c r="C36" s="45"/>
      <c r="D36" s="44" t="s">
        <v>26</v>
      </c>
      <c r="E36" s="43">
        <v>1476523</v>
      </c>
      <c r="F36" s="42">
        <v>25.951585799105693</v>
      </c>
      <c r="G36" s="42">
        <v>-16.858792221730454</v>
      </c>
      <c r="H36" s="43">
        <v>1465307</v>
      </c>
      <c r="I36" s="42">
        <v>27.38789204141901</v>
      </c>
      <c r="J36" s="42">
        <v>-0.759622437307101</v>
      </c>
      <c r="K36" s="43">
        <v>1426548</v>
      </c>
      <c r="L36" s="42">
        <f>K36/K$33*100</f>
        <v>25.941165271031046</v>
      </c>
      <c r="M36" s="41">
        <f t="shared" si="0"/>
        <v>-2.6451112292509436</v>
      </c>
    </row>
    <row r="37" spans="1:11" ht="18" customHeight="1">
      <c r="A37" s="40" t="s">
        <v>25</v>
      </c>
      <c r="K37" s="39"/>
    </row>
    <row r="39" spans="5:11" ht="13.5">
      <c r="E39" s="39"/>
      <c r="F39" s="39"/>
      <c r="G39" s="39"/>
      <c r="H39" s="39"/>
      <c r="I39" s="39"/>
      <c r="J39" s="39"/>
      <c r="K39" s="39"/>
    </row>
    <row r="40" spans="5:11" ht="13.5">
      <c r="E40" s="39"/>
      <c r="F40" s="39"/>
      <c r="G40" s="39"/>
      <c r="H40" s="39"/>
      <c r="I40" s="39"/>
      <c r="J40" s="39"/>
      <c r="K40" s="39"/>
    </row>
    <row r="41" spans="5:11" ht="13.5">
      <c r="E41" s="39"/>
      <c r="F41" s="39"/>
      <c r="G41" s="39"/>
      <c r="H41" s="39"/>
      <c r="I41" s="39"/>
      <c r="J41" s="39"/>
      <c r="K41" s="39"/>
    </row>
    <row r="42" spans="5:11" ht="13.5">
      <c r="E42" s="39"/>
      <c r="F42" s="39"/>
      <c r="G42" s="39"/>
      <c r="H42" s="39"/>
      <c r="I42" s="39"/>
      <c r="J42" s="39"/>
      <c r="K42" s="39"/>
    </row>
    <row r="43" spans="5:11" ht="13.5">
      <c r="E43" s="39"/>
      <c r="F43" s="39"/>
      <c r="G43" s="39"/>
      <c r="H43" s="39"/>
      <c r="I43" s="39"/>
      <c r="J43" s="39"/>
      <c r="K43" s="39"/>
    </row>
    <row r="44" spans="5:11" ht="13.5">
      <c r="E44" s="39"/>
      <c r="F44" s="39"/>
      <c r="G44" s="39"/>
      <c r="H44" s="39"/>
      <c r="I44" s="39"/>
      <c r="J44" s="39"/>
      <c r="K44" s="39"/>
    </row>
    <row r="45" spans="5:11" ht="13.5">
      <c r="E45" s="39"/>
      <c r="F45" s="39"/>
      <c r="G45" s="39"/>
      <c r="H45" s="39"/>
      <c r="I45" s="39"/>
      <c r="J45" s="39"/>
      <c r="K45" s="39"/>
    </row>
    <row r="46" spans="5:11" ht="13.5">
      <c r="E46" s="39"/>
      <c r="F46" s="39"/>
      <c r="G46" s="39"/>
      <c r="H46" s="39"/>
      <c r="I46" s="39"/>
      <c r="J46" s="39"/>
      <c r="K46" s="39"/>
    </row>
  </sheetData>
  <sheetProtection/>
  <mergeCells count="9">
    <mergeCell ref="B25:B28"/>
    <mergeCell ref="B29:B32"/>
    <mergeCell ref="B33:B36"/>
    <mergeCell ref="A5:B8"/>
    <mergeCell ref="A9:B12"/>
    <mergeCell ref="B21:B24"/>
    <mergeCell ref="B13:B16"/>
    <mergeCell ref="B17:B20"/>
    <mergeCell ref="A13:A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7.25390625" style="87" customWidth="1"/>
    <col min="2" max="2" width="32.625" style="87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129" customFormat="1" ht="23.25" customHeight="1">
      <c r="A1" s="130" t="s">
        <v>109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5:17" ht="18" thickBot="1">
      <c r="O2" s="128"/>
      <c r="Q2" s="128" t="s">
        <v>108</v>
      </c>
    </row>
    <row r="3" spans="1:17" ht="32.25" customHeight="1">
      <c r="A3" s="85"/>
      <c r="B3" s="84"/>
      <c r="C3" s="127"/>
      <c r="D3" s="536" t="s">
        <v>107</v>
      </c>
      <c r="E3" s="537"/>
      <c r="F3" s="537"/>
      <c r="G3" s="537"/>
      <c r="H3" s="537"/>
      <c r="I3" s="537"/>
      <c r="J3" s="538"/>
      <c r="K3" s="537" t="s">
        <v>106</v>
      </c>
      <c r="L3" s="537"/>
      <c r="M3" s="537"/>
      <c r="N3" s="537"/>
      <c r="O3" s="537"/>
      <c r="P3" s="537"/>
      <c r="Q3" s="541"/>
    </row>
    <row r="4" spans="1:17" s="5" customFormat="1" ht="24.75" customHeight="1">
      <c r="A4" s="126"/>
      <c r="B4" s="125"/>
      <c r="C4" s="111"/>
      <c r="D4" s="542" t="s">
        <v>105</v>
      </c>
      <c r="E4" s="543"/>
      <c r="F4" s="539"/>
      <c r="G4" s="539"/>
      <c r="H4" s="539"/>
      <c r="I4" s="539"/>
      <c r="J4" s="540"/>
      <c r="K4" s="542" t="s">
        <v>105</v>
      </c>
      <c r="L4" s="543"/>
      <c r="M4" s="539"/>
      <c r="N4" s="539"/>
      <c r="O4" s="539"/>
      <c r="P4" s="546"/>
      <c r="Q4" s="547"/>
    </row>
    <row r="5" spans="1:17" s="5" customFormat="1" ht="24.75" customHeight="1">
      <c r="A5" s="126"/>
      <c r="B5" s="125"/>
      <c r="C5" s="111"/>
      <c r="D5" s="123"/>
      <c r="E5" s="124"/>
      <c r="F5" s="542" t="s">
        <v>104</v>
      </c>
      <c r="G5" s="543"/>
      <c r="H5" s="544"/>
      <c r="I5" s="542" t="s">
        <v>103</v>
      </c>
      <c r="J5" s="544"/>
      <c r="K5" s="123"/>
      <c r="L5" s="124"/>
      <c r="M5" s="542" t="s">
        <v>104</v>
      </c>
      <c r="N5" s="543"/>
      <c r="O5" s="544"/>
      <c r="P5" s="542" t="s">
        <v>103</v>
      </c>
      <c r="Q5" s="545"/>
    </row>
    <row r="6" spans="1:17" s="74" customFormat="1" ht="18.75" customHeight="1">
      <c r="A6" s="122"/>
      <c r="B6" s="121"/>
      <c r="C6" s="79"/>
      <c r="D6" s="77"/>
      <c r="E6" s="120" t="s">
        <v>39</v>
      </c>
      <c r="F6" s="77"/>
      <c r="G6" s="120" t="s">
        <v>39</v>
      </c>
      <c r="H6" s="120" t="s">
        <v>102</v>
      </c>
      <c r="I6" s="119"/>
      <c r="J6" s="120" t="s">
        <v>39</v>
      </c>
      <c r="K6" s="77"/>
      <c r="L6" s="120" t="s">
        <v>39</v>
      </c>
      <c r="M6" s="77"/>
      <c r="N6" s="120" t="s">
        <v>39</v>
      </c>
      <c r="O6" s="120" t="s">
        <v>102</v>
      </c>
      <c r="P6" s="119"/>
      <c r="Q6" s="118" t="s">
        <v>39</v>
      </c>
    </row>
    <row r="7" spans="1:17" ht="18.75" customHeight="1">
      <c r="A7" s="108"/>
      <c r="B7" s="117"/>
      <c r="C7" s="116"/>
      <c r="D7" s="113"/>
      <c r="E7" s="113"/>
      <c r="F7" s="113"/>
      <c r="G7" s="113"/>
      <c r="H7" s="113"/>
      <c r="I7" s="114"/>
      <c r="J7" s="113"/>
      <c r="K7" s="115"/>
      <c r="L7" s="114"/>
      <c r="M7" s="111"/>
      <c r="N7" s="113"/>
      <c r="O7" s="112"/>
      <c r="P7" s="111"/>
      <c r="Q7" s="110"/>
    </row>
    <row r="8" spans="1:17" ht="18.75" customHeight="1">
      <c r="A8" s="107"/>
      <c r="B8" s="106" t="s">
        <v>101</v>
      </c>
      <c r="C8" s="105"/>
      <c r="D8" s="48">
        <v>72483709</v>
      </c>
      <c r="E8" s="47">
        <v>-1.700817036242782</v>
      </c>
      <c r="F8" s="48">
        <v>46996634</v>
      </c>
      <c r="G8" s="47">
        <v>3.3423280582092048</v>
      </c>
      <c r="H8" s="47">
        <v>64.8375126609484</v>
      </c>
      <c r="I8" s="104">
        <v>25487075</v>
      </c>
      <c r="J8" s="47">
        <v>-9.816019843460282</v>
      </c>
      <c r="K8" s="103">
        <v>72824937</v>
      </c>
      <c r="L8" s="70">
        <f>K8/D8*100-100</f>
        <v>0.47076509288453394</v>
      </c>
      <c r="M8" s="92">
        <v>46524166</v>
      </c>
      <c r="N8" s="47">
        <f>M8/F8*100-100</f>
        <v>-1.005323062072918</v>
      </c>
      <c r="O8" s="70">
        <f>M8/K8*100</f>
        <v>63.884938204615274</v>
      </c>
      <c r="P8" s="92">
        <v>26300770</v>
      </c>
      <c r="Q8" s="102">
        <f>P8/I8*100-100</f>
        <v>3.1925789836613205</v>
      </c>
    </row>
    <row r="9" spans="1:17" ht="9" customHeight="1">
      <c r="A9" s="107"/>
      <c r="B9" s="106"/>
      <c r="C9" s="105"/>
      <c r="D9" s="48"/>
      <c r="E9" s="47"/>
      <c r="F9" s="48"/>
      <c r="G9" s="47"/>
      <c r="H9" s="47"/>
      <c r="I9" s="104"/>
      <c r="J9" s="47"/>
      <c r="K9" s="103"/>
      <c r="L9" s="70"/>
      <c r="M9" s="92"/>
      <c r="N9" s="47"/>
      <c r="O9" s="70"/>
      <c r="P9" s="92"/>
      <c r="Q9" s="102"/>
    </row>
    <row r="10" spans="1:17" ht="30" customHeight="1">
      <c r="A10" s="108" t="s">
        <v>100</v>
      </c>
      <c r="B10" s="106" t="s">
        <v>99</v>
      </c>
      <c r="C10" s="105"/>
      <c r="D10" s="48">
        <v>45245891</v>
      </c>
      <c r="E10" s="47">
        <v>0.19100242949261315</v>
      </c>
      <c r="F10" s="48">
        <v>35447318</v>
      </c>
      <c r="G10" s="47">
        <v>4.636562196545782</v>
      </c>
      <c r="H10" s="47">
        <v>78.34372849459412</v>
      </c>
      <c r="I10" s="104">
        <v>9798573</v>
      </c>
      <c r="J10" s="47">
        <v>-13.15652262464674</v>
      </c>
      <c r="K10" s="103">
        <v>44256471</v>
      </c>
      <c r="L10" s="70">
        <f>K10/D10*100-100</f>
        <v>-2.1867621084089137</v>
      </c>
      <c r="M10" s="92">
        <v>34329479</v>
      </c>
      <c r="N10" s="47">
        <f>M10/F10*100-100</f>
        <v>-3.153522080288269</v>
      </c>
      <c r="O10" s="70">
        <f>M10/K10*100</f>
        <v>77.5693999641318</v>
      </c>
      <c r="P10" s="92">
        <v>9926992</v>
      </c>
      <c r="Q10" s="102">
        <f>P10/I10*100-100</f>
        <v>1.3105887969605305</v>
      </c>
    </row>
    <row r="11" spans="1:17" ht="6.75" customHeight="1">
      <c r="A11" s="108"/>
      <c r="B11" s="106"/>
      <c r="C11" s="105"/>
      <c r="D11" s="48"/>
      <c r="E11" s="47"/>
      <c r="F11" s="48"/>
      <c r="G11" s="47"/>
      <c r="H11" s="47"/>
      <c r="I11" s="104"/>
      <c r="J11" s="47"/>
      <c r="K11" s="103"/>
      <c r="L11" s="70"/>
      <c r="M11" s="92"/>
      <c r="N11" s="47"/>
      <c r="O11" s="70"/>
      <c r="P11" s="92"/>
      <c r="Q11" s="102"/>
    </row>
    <row r="12" spans="1:17" ht="18.75" customHeight="1">
      <c r="A12" s="107" t="s">
        <v>62</v>
      </c>
      <c r="B12" s="106" t="s">
        <v>98</v>
      </c>
      <c r="C12" s="105"/>
      <c r="D12" s="48">
        <v>11114439</v>
      </c>
      <c r="E12" s="47">
        <v>-19.307294204700753</v>
      </c>
      <c r="F12" s="48">
        <v>10297505</v>
      </c>
      <c r="G12" s="47">
        <v>-18.548938676773474</v>
      </c>
      <c r="H12" s="47">
        <v>92.64979545976185</v>
      </c>
      <c r="I12" s="104">
        <v>816935</v>
      </c>
      <c r="J12" s="47">
        <v>-27.782644709193733</v>
      </c>
      <c r="K12" s="103">
        <v>9895981</v>
      </c>
      <c r="L12" s="70">
        <f aca="true" t="shared" si="0" ref="L12:L19">K12/D12*100-100</f>
        <v>-10.962838520234811</v>
      </c>
      <c r="M12" s="92">
        <v>9095405</v>
      </c>
      <c r="N12" s="47">
        <f aca="true" t="shared" si="1" ref="N12:N19">M12/F12*100-100</f>
        <v>-11.673701542266784</v>
      </c>
      <c r="O12" s="70">
        <f aca="true" t="shared" si="2" ref="O12:O19">M12/K12*100</f>
        <v>91.91008956060041</v>
      </c>
      <c r="P12" s="92">
        <v>800576</v>
      </c>
      <c r="Q12" s="102">
        <f aca="true" t="shared" si="3" ref="Q12:Q19">P12/I12*100-100</f>
        <v>-2.0024848978192864</v>
      </c>
    </row>
    <row r="13" spans="1:17" ht="18.75" customHeight="1">
      <c r="A13" s="107" t="s">
        <v>60</v>
      </c>
      <c r="B13" s="106" t="s">
        <v>97</v>
      </c>
      <c r="C13" s="105"/>
      <c r="D13" s="48">
        <v>9419598</v>
      </c>
      <c r="E13" s="47">
        <v>-14.137687279210738</v>
      </c>
      <c r="F13" s="48">
        <v>5486977</v>
      </c>
      <c r="G13" s="47">
        <v>-10.889779110638258</v>
      </c>
      <c r="H13" s="47">
        <v>58.25064933768935</v>
      </c>
      <c r="I13" s="104">
        <v>3932621</v>
      </c>
      <c r="J13" s="47">
        <v>-18.292843566722922</v>
      </c>
      <c r="K13" s="103">
        <v>9298068</v>
      </c>
      <c r="L13" s="70">
        <f t="shared" si="0"/>
        <v>-1.2901824472764076</v>
      </c>
      <c r="M13" s="92">
        <v>5444859</v>
      </c>
      <c r="N13" s="47">
        <f t="shared" si="1"/>
        <v>-0.7675993538883006</v>
      </c>
      <c r="O13" s="70">
        <f t="shared" si="2"/>
        <v>58.559036135248746</v>
      </c>
      <c r="P13" s="92">
        <v>3853210</v>
      </c>
      <c r="Q13" s="102">
        <f t="shared" si="3"/>
        <v>-2.019289425551051</v>
      </c>
    </row>
    <row r="14" spans="1:17" ht="18.75" customHeight="1">
      <c r="A14" s="107" t="s">
        <v>58</v>
      </c>
      <c r="B14" s="106" t="s">
        <v>96</v>
      </c>
      <c r="C14" s="105"/>
      <c r="D14" s="48">
        <v>457106</v>
      </c>
      <c r="E14" s="47">
        <v>-0.37769239319239034</v>
      </c>
      <c r="F14" s="48">
        <v>265871</v>
      </c>
      <c r="G14" s="47">
        <v>6.170034342304916</v>
      </c>
      <c r="H14" s="47">
        <v>58.16397072013931</v>
      </c>
      <c r="I14" s="104">
        <v>191235</v>
      </c>
      <c r="J14" s="47">
        <v>-8.244489439491787</v>
      </c>
      <c r="K14" s="103">
        <v>413102</v>
      </c>
      <c r="L14" s="70">
        <f t="shared" si="0"/>
        <v>-9.626651148748863</v>
      </c>
      <c r="M14" s="92">
        <v>231636</v>
      </c>
      <c r="N14" s="47">
        <f t="shared" si="1"/>
        <v>-12.876545392314327</v>
      </c>
      <c r="O14" s="70">
        <f t="shared" si="2"/>
        <v>56.07235017017589</v>
      </c>
      <c r="P14" s="92">
        <v>181466</v>
      </c>
      <c r="Q14" s="102">
        <f t="shared" si="3"/>
        <v>-5.108374513033695</v>
      </c>
    </row>
    <row r="15" spans="1:17" ht="18.75" customHeight="1">
      <c r="A15" s="107" t="s">
        <v>56</v>
      </c>
      <c r="B15" s="106" t="s">
        <v>95</v>
      </c>
      <c r="C15" s="105"/>
      <c r="D15" s="48">
        <v>494499</v>
      </c>
      <c r="E15" s="47">
        <v>-19.245297192604852</v>
      </c>
      <c r="F15" s="48">
        <v>331206</v>
      </c>
      <c r="G15" s="47">
        <v>-11.459291259436682</v>
      </c>
      <c r="H15" s="47">
        <v>66.97809297895446</v>
      </c>
      <c r="I15" s="104">
        <v>163292</v>
      </c>
      <c r="J15" s="47">
        <v>-31.468813215038153</v>
      </c>
      <c r="K15" s="103">
        <v>576278</v>
      </c>
      <c r="L15" s="70">
        <f t="shared" si="0"/>
        <v>16.537748306872203</v>
      </c>
      <c r="M15" s="92">
        <v>372948</v>
      </c>
      <c r="N15" s="47">
        <f t="shared" si="1"/>
        <v>12.60303255375807</v>
      </c>
      <c r="O15" s="70">
        <f t="shared" si="2"/>
        <v>64.7166818792319</v>
      </c>
      <c r="P15" s="92">
        <v>203330</v>
      </c>
      <c r="Q15" s="102">
        <f t="shared" si="3"/>
        <v>24.51926609999265</v>
      </c>
    </row>
    <row r="16" spans="1:17" ht="18.75" customHeight="1">
      <c r="A16" s="107" t="s">
        <v>54</v>
      </c>
      <c r="B16" s="106" t="s">
        <v>94</v>
      </c>
      <c r="C16" s="105"/>
      <c r="D16" s="48">
        <v>1572381</v>
      </c>
      <c r="E16" s="47">
        <v>-7.500307375180668</v>
      </c>
      <c r="F16" s="48">
        <v>714250</v>
      </c>
      <c r="G16" s="47">
        <v>-7.320782333271481</v>
      </c>
      <c r="H16" s="47">
        <v>45.424741204580826</v>
      </c>
      <c r="I16" s="104">
        <v>858131</v>
      </c>
      <c r="J16" s="47">
        <v>-7.649202331447853</v>
      </c>
      <c r="K16" s="103">
        <v>1663058</v>
      </c>
      <c r="L16" s="70">
        <f t="shared" si="0"/>
        <v>5.766859304456105</v>
      </c>
      <c r="M16" s="92">
        <v>731112</v>
      </c>
      <c r="N16" s="47">
        <f t="shared" si="1"/>
        <v>2.3607980399019937</v>
      </c>
      <c r="O16" s="70">
        <f t="shared" si="2"/>
        <v>43.96190631956311</v>
      </c>
      <c r="P16" s="92">
        <v>931946</v>
      </c>
      <c r="Q16" s="102">
        <f t="shared" si="3"/>
        <v>8.601833519590826</v>
      </c>
    </row>
    <row r="17" spans="1:17" ht="18.75" customHeight="1">
      <c r="A17" s="107" t="s">
        <v>52</v>
      </c>
      <c r="B17" s="106" t="s">
        <v>93</v>
      </c>
      <c r="C17" s="105"/>
      <c r="D17" s="48">
        <v>91625</v>
      </c>
      <c r="E17" s="47">
        <v>-17.667831822225423</v>
      </c>
      <c r="F17" s="48">
        <v>20605</v>
      </c>
      <c r="G17" s="47">
        <v>-17.335312525074215</v>
      </c>
      <c r="H17" s="47">
        <v>22.488403819918148</v>
      </c>
      <c r="I17" s="104">
        <v>71020</v>
      </c>
      <c r="J17" s="47">
        <v>-17.763805421428657</v>
      </c>
      <c r="K17" s="103">
        <v>96366</v>
      </c>
      <c r="L17" s="70">
        <f t="shared" si="0"/>
        <v>5.1743519781718845</v>
      </c>
      <c r="M17" s="92">
        <v>21320</v>
      </c>
      <c r="N17" s="47">
        <f t="shared" si="1"/>
        <v>3.470031545741321</v>
      </c>
      <c r="O17" s="70">
        <f t="shared" si="2"/>
        <v>22.123985638088122</v>
      </c>
      <c r="P17" s="92">
        <v>75046</v>
      </c>
      <c r="Q17" s="102">
        <f t="shared" si="3"/>
        <v>5.668825682906231</v>
      </c>
    </row>
    <row r="18" spans="1:17" ht="18.75" customHeight="1">
      <c r="A18" s="107" t="s">
        <v>50</v>
      </c>
      <c r="B18" s="106" t="s">
        <v>92</v>
      </c>
      <c r="C18" s="105"/>
      <c r="D18" s="48">
        <v>19978806</v>
      </c>
      <c r="E18" s="47">
        <v>29.567232550894175</v>
      </c>
      <c r="F18" s="48">
        <v>16489626</v>
      </c>
      <c r="G18" s="47">
        <v>39.03319402155509</v>
      </c>
      <c r="H18" s="47">
        <v>82.53559296786806</v>
      </c>
      <c r="I18" s="104">
        <v>3489180</v>
      </c>
      <c r="J18" s="47">
        <v>-1.9737683087343925</v>
      </c>
      <c r="K18" s="103">
        <v>19214472</v>
      </c>
      <c r="L18" s="70">
        <f t="shared" si="0"/>
        <v>-3.8257241198498093</v>
      </c>
      <c r="M18" s="92">
        <v>15751234</v>
      </c>
      <c r="N18" s="47">
        <f t="shared" si="1"/>
        <v>-4.477918419738572</v>
      </c>
      <c r="O18" s="70">
        <f t="shared" si="2"/>
        <v>81.9758877579358</v>
      </c>
      <c r="P18" s="92">
        <v>3463238</v>
      </c>
      <c r="Q18" s="102">
        <f t="shared" si="3"/>
        <v>-0.7434984724204554</v>
      </c>
    </row>
    <row r="19" spans="1:17" ht="18.75" customHeight="1">
      <c r="A19" s="107" t="s">
        <v>48</v>
      </c>
      <c r="B19" s="106" t="s">
        <v>91</v>
      </c>
      <c r="C19" s="105"/>
      <c r="D19" s="48">
        <v>2117437</v>
      </c>
      <c r="E19" s="47">
        <v>0.19704032559918971</v>
      </c>
      <c r="F19" s="48">
        <v>1841278</v>
      </c>
      <c r="G19" s="47">
        <v>2.507976432849034</v>
      </c>
      <c r="H19" s="47">
        <v>86.95786462596054</v>
      </c>
      <c r="I19" s="104">
        <v>276159</v>
      </c>
      <c r="J19" s="47">
        <v>-12.895961141162928</v>
      </c>
      <c r="K19" s="103">
        <v>3099146</v>
      </c>
      <c r="L19" s="70">
        <f t="shared" si="0"/>
        <v>46.363079515470815</v>
      </c>
      <c r="M19" s="92">
        <v>2680964</v>
      </c>
      <c r="N19" s="47">
        <f t="shared" si="1"/>
        <v>45.60343413650736</v>
      </c>
      <c r="O19" s="70">
        <f t="shared" si="2"/>
        <v>86.50654083415237</v>
      </c>
      <c r="P19" s="92">
        <v>418181</v>
      </c>
      <c r="Q19" s="102">
        <f t="shared" si="3"/>
        <v>51.427619595957395</v>
      </c>
    </row>
    <row r="20" spans="1:17" ht="18.75" customHeight="1">
      <c r="A20" s="109"/>
      <c r="B20" s="106"/>
      <c r="C20" s="105"/>
      <c r="D20" s="48"/>
      <c r="E20" s="47"/>
      <c r="F20" s="48"/>
      <c r="G20" s="47"/>
      <c r="H20" s="47"/>
      <c r="I20" s="104"/>
      <c r="J20" s="47"/>
      <c r="K20" s="103"/>
      <c r="L20" s="70"/>
      <c r="M20" s="92"/>
      <c r="N20" s="47"/>
      <c r="O20" s="70"/>
      <c r="P20" s="92"/>
      <c r="Q20" s="102"/>
    </row>
    <row r="21" spans="1:17" ht="30" customHeight="1">
      <c r="A21" s="108" t="s">
        <v>90</v>
      </c>
      <c r="B21" s="106" t="s">
        <v>89</v>
      </c>
      <c r="C21" s="105"/>
      <c r="D21" s="48">
        <v>9795919</v>
      </c>
      <c r="E21" s="47">
        <v>-4.199417465834571</v>
      </c>
      <c r="F21" s="48">
        <v>2338098</v>
      </c>
      <c r="G21" s="47">
        <v>-1.226631023000806</v>
      </c>
      <c r="H21" s="47">
        <v>23.86808220851969</v>
      </c>
      <c r="I21" s="104">
        <v>7457821</v>
      </c>
      <c r="J21" s="47">
        <v>-5.094914362584049</v>
      </c>
      <c r="K21" s="103">
        <v>10446272</v>
      </c>
      <c r="L21" s="70">
        <f>K21/D21*100-100</f>
        <v>6.639019779563313</v>
      </c>
      <c r="M21" s="92">
        <v>2827671</v>
      </c>
      <c r="N21" s="47">
        <f>M21/F21*100-100</f>
        <v>20.93894267904939</v>
      </c>
      <c r="O21" s="70">
        <f>M21/K21*100</f>
        <v>27.068709296483952</v>
      </c>
      <c r="P21" s="92">
        <v>7618601</v>
      </c>
      <c r="Q21" s="102">
        <f>P21/I21*100-100</f>
        <v>2.1558575889659863</v>
      </c>
    </row>
    <row r="22" spans="1:17" ht="6" customHeight="1">
      <c r="A22" s="108"/>
      <c r="B22" s="106"/>
      <c r="C22" s="105"/>
      <c r="D22" s="48"/>
      <c r="E22" s="47"/>
      <c r="F22" s="48"/>
      <c r="G22" s="47"/>
      <c r="H22" s="47"/>
      <c r="I22" s="104"/>
      <c r="J22" s="47"/>
      <c r="K22" s="103"/>
      <c r="L22" s="70"/>
      <c r="M22" s="92"/>
      <c r="N22" s="47"/>
      <c r="O22" s="70"/>
      <c r="P22" s="92"/>
      <c r="Q22" s="102"/>
    </row>
    <row r="23" spans="1:17" ht="18.75" customHeight="1">
      <c r="A23" s="107" t="s">
        <v>62</v>
      </c>
      <c r="B23" s="106" t="s">
        <v>88</v>
      </c>
      <c r="C23" s="105"/>
      <c r="D23" s="48">
        <v>343779</v>
      </c>
      <c r="E23" s="47">
        <v>-13.449177868020811</v>
      </c>
      <c r="F23" s="48">
        <v>64806</v>
      </c>
      <c r="G23" s="47">
        <v>15.403518769143105</v>
      </c>
      <c r="H23" s="47">
        <v>18.851064201129216</v>
      </c>
      <c r="I23" s="104">
        <v>278973</v>
      </c>
      <c r="J23" s="47">
        <v>-18.200290871559105</v>
      </c>
      <c r="K23" s="103">
        <v>458113</v>
      </c>
      <c r="L23" s="70">
        <f aca="true" t="shared" si="4" ref="L23:L38">K23/D23*100-100</f>
        <v>33.25799423466819</v>
      </c>
      <c r="M23" s="92">
        <v>106459</v>
      </c>
      <c r="N23" s="47">
        <f aca="true" t="shared" si="5" ref="N23:N38">M23/F23*100-100</f>
        <v>64.27336974971453</v>
      </c>
      <c r="O23" s="70">
        <f aca="true" t="shared" si="6" ref="O23:O38">M23/K23*100</f>
        <v>23.23858960562132</v>
      </c>
      <c r="P23" s="92">
        <v>351654</v>
      </c>
      <c r="Q23" s="102">
        <f aca="true" t="shared" si="7" ref="Q23:Q38">P23/I23*100-100</f>
        <v>26.053058898172935</v>
      </c>
    </row>
    <row r="24" spans="1:17" ht="18.75" customHeight="1">
      <c r="A24" s="107" t="s">
        <v>60</v>
      </c>
      <c r="B24" s="106" t="s">
        <v>87</v>
      </c>
      <c r="C24" s="105"/>
      <c r="D24" s="48">
        <v>1774980</v>
      </c>
      <c r="E24" s="47">
        <v>2.3060917479841123</v>
      </c>
      <c r="F24" s="48">
        <v>219416</v>
      </c>
      <c r="G24" s="47">
        <v>-1.0917877009349155</v>
      </c>
      <c r="H24" s="47">
        <v>12.361604074412107</v>
      </c>
      <c r="I24" s="104">
        <v>1555564</v>
      </c>
      <c r="J24" s="47">
        <v>2.804249728377954</v>
      </c>
      <c r="K24" s="103">
        <v>1841031</v>
      </c>
      <c r="L24" s="70">
        <f t="shared" si="4"/>
        <v>3.721225027887627</v>
      </c>
      <c r="M24" s="92">
        <v>275103</v>
      </c>
      <c r="N24" s="47">
        <f t="shared" si="5"/>
        <v>25.37964414627922</v>
      </c>
      <c r="O24" s="70">
        <f t="shared" si="6"/>
        <v>14.942877116137643</v>
      </c>
      <c r="P24" s="92">
        <v>1565928</v>
      </c>
      <c r="Q24" s="102">
        <f t="shared" si="7"/>
        <v>0.6662535260523015</v>
      </c>
    </row>
    <row r="25" spans="1:17" ht="18.75" customHeight="1">
      <c r="A25" s="107" t="s">
        <v>58</v>
      </c>
      <c r="B25" s="106" t="s">
        <v>86</v>
      </c>
      <c r="C25" s="105"/>
      <c r="D25" s="48">
        <v>1533434</v>
      </c>
      <c r="E25" s="47">
        <v>-14.880108176579625</v>
      </c>
      <c r="F25" s="48">
        <v>560715</v>
      </c>
      <c r="G25" s="47">
        <v>5.11993700846449</v>
      </c>
      <c r="H25" s="47">
        <v>36.56596892986591</v>
      </c>
      <c r="I25" s="104">
        <v>972719</v>
      </c>
      <c r="J25" s="47">
        <v>-23.292831603966263</v>
      </c>
      <c r="K25" s="103">
        <v>1391945</v>
      </c>
      <c r="L25" s="70">
        <f t="shared" si="4"/>
        <v>-9.226937709741662</v>
      </c>
      <c r="M25" s="92">
        <v>543939</v>
      </c>
      <c r="N25" s="47">
        <f t="shared" si="5"/>
        <v>-2.991894277841695</v>
      </c>
      <c r="O25" s="70">
        <f t="shared" si="6"/>
        <v>39.07762160142822</v>
      </c>
      <c r="P25" s="92">
        <v>848006</v>
      </c>
      <c r="Q25" s="102">
        <f t="shared" si="7"/>
        <v>-12.821071655843056</v>
      </c>
    </row>
    <row r="26" spans="1:17" ht="18.75" customHeight="1">
      <c r="A26" s="107" t="s">
        <v>56</v>
      </c>
      <c r="B26" s="106" t="s">
        <v>85</v>
      </c>
      <c r="C26" s="105"/>
      <c r="D26" s="48">
        <v>212454</v>
      </c>
      <c r="E26" s="47">
        <v>-4.268089363121035</v>
      </c>
      <c r="F26" s="48">
        <v>3559</v>
      </c>
      <c r="G26" s="47">
        <v>-30.852924033417523</v>
      </c>
      <c r="H26" s="47">
        <v>1.6751861579447784</v>
      </c>
      <c r="I26" s="104">
        <v>208895</v>
      </c>
      <c r="J26" s="47">
        <v>-3.6368836464786796</v>
      </c>
      <c r="K26" s="103">
        <v>259964</v>
      </c>
      <c r="L26" s="70">
        <f t="shared" si="4"/>
        <v>22.362487879729258</v>
      </c>
      <c r="M26" s="92">
        <v>10335</v>
      </c>
      <c r="N26" s="47">
        <f t="shared" si="5"/>
        <v>190.39055914582747</v>
      </c>
      <c r="O26" s="70">
        <f t="shared" si="6"/>
        <v>3.9755504608330385</v>
      </c>
      <c r="P26" s="92">
        <v>249629</v>
      </c>
      <c r="Q26" s="102">
        <f t="shared" si="7"/>
        <v>19.49974867756528</v>
      </c>
    </row>
    <row r="27" spans="1:17" ht="18.75" customHeight="1">
      <c r="A27" s="107" t="s">
        <v>54</v>
      </c>
      <c r="B27" s="106" t="s">
        <v>84</v>
      </c>
      <c r="C27" s="105"/>
      <c r="D27" s="48">
        <v>194969</v>
      </c>
      <c r="E27" s="47">
        <v>7.534099244935447</v>
      </c>
      <c r="F27" s="48">
        <v>92702</v>
      </c>
      <c r="G27" s="47">
        <v>-16.769617525588075</v>
      </c>
      <c r="H27" s="47">
        <v>47.547045940636714</v>
      </c>
      <c r="I27" s="104">
        <v>102268</v>
      </c>
      <c r="J27" s="47">
        <v>46.245477555806616</v>
      </c>
      <c r="K27" s="103">
        <v>245927</v>
      </c>
      <c r="L27" s="70">
        <f t="shared" si="4"/>
        <v>26.136462719714416</v>
      </c>
      <c r="M27" s="92">
        <v>144841</v>
      </c>
      <c r="N27" s="47">
        <f t="shared" si="5"/>
        <v>56.243662488403714</v>
      </c>
      <c r="O27" s="70">
        <f t="shared" si="6"/>
        <v>58.89593253282478</v>
      </c>
      <c r="P27" s="92">
        <v>101086</v>
      </c>
      <c r="Q27" s="102">
        <f t="shared" si="7"/>
        <v>-1.1557867563656288</v>
      </c>
    </row>
    <row r="28" spans="1:17" ht="18.75" customHeight="1">
      <c r="A28" s="107" t="s">
        <v>52</v>
      </c>
      <c r="B28" s="106" t="s">
        <v>83</v>
      </c>
      <c r="C28" s="105"/>
      <c r="D28" s="48">
        <v>405255</v>
      </c>
      <c r="E28" s="47">
        <v>11.661720822966345</v>
      </c>
      <c r="F28" s="48">
        <v>65658</v>
      </c>
      <c r="G28" s="47">
        <v>111.02397634505365</v>
      </c>
      <c r="H28" s="47">
        <v>16.201650812451422</v>
      </c>
      <c r="I28" s="104">
        <v>339597</v>
      </c>
      <c r="J28" s="47">
        <v>2.344665885111368</v>
      </c>
      <c r="K28" s="103">
        <v>415873</v>
      </c>
      <c r="L28" s="70">
        <f t="shared" si="4"/>
        <v>2.6200787158702497</v>
      </c>
      <c r="M28" s="92">
        <v>63540</v>
      </c>
      <c r="N28" s="47">
        <f t="shared" si="5"/>
        <v>-3.225806451612897</v>
      </c>
      <c r="O28" s="70">
        <f t="shared" si="6"/>
        <v>15.278702873232932</v>
      </c>
      <c r="P28" s="92">
        <v>352333</v>
      </c>
      <c r="Q28" s="102">
        <f t="shared" si="7"/>
        <v>3.7503275941778185</v>
      </c>
    </row>
    <row r="29" spans="1:17" ht="18.75" customHeight="1">
      <c r="A29" s="107" t="s">
        <v>50</v>
      </c>
      <c r="B29" s="106" t="s">
        <v>82</v>
      </c>
      <c r="C29" s="105"/>
      <c r="D29" s="48">
        <v>218758</v>
      </c>
      <c r="E29" s="47">
        <v>-12.900939640070078</v>
      </c>
      <c r="F29" s="48">
        <v>17421</v>
      </c>
      <c r="G29" s="47">
        <v>-67.8940675623376</v>
      </c>
      <c r="H29" s="47">
        <v>7.963594474259226</v>
      </c>
      <c r="I29" s="104">
        <v>201337</v>
      </c>
      <c r="J29" s="47">
        <v>2.2539474552943517</v>
      </c>
      <c r="K29" s="103">
        <v>205834</v>
      </c>
      <c r="L29" s="70">
        <f t="shared" si="4"/>
        <v>-5.907898225436327</v>
      </c>
      <c r="M29" s="92">
        <v>16297</v>
      </c>
      <c r="N29" s="47">
        <f t="shared" si="5"/>
        <v>-6.451983238620045</v>
      </c>
      <c r="O29" s="70">
        <f t="shared" si="6"/>
        <v>7.917545206331315</v>
      </c>
      <c r="P29" s="92">
        <v>189537</v>
      </c>
      <c r="Q29" s="102">
        <f t="shared" si="7"/>
        <v>-5.860820415522241</v>
      </c>
    </row>
    <row r="30" spans="1:17" ht="18.75" customHeight="1">
      <c r="A30" s="107" t="s">
        <v>48</v>
      </c>
      <c r="B30" s="106" t="s">
        <v>81</v>
      </c>
      <c r="C30" s="105"/>
      <c r="D30" s="48">
        <v>280936</v>
      </c>
      <c r="E30" s="47">
        <v>-45.163960024984384</v>
      </c>
      <c r="F30" s="48">
        <v>81037</v>
      </c>
      <c r="G30" s="47">
        <v>-43.407545008869086</v>
      </c>
      <c r="H30" s="47">
        <v>28.8453597972492</v>
      </c>
      <c r="I30" s="104">
        <v>199899</v>
      </c>
      <c r="J30" s="47">
        <v>-45.845321109864926</v>
      </c>
      <c r="K30" s="103">
        <v>300989</v>
      </c>
      <c r="L30" s="70">
        <f t="shared" si="4"/>
        <v>7.137924651878009</v>
      </c>
      <c r="M30" s="92">
        <v>118282</v>
      </c>
      <c r="N30" s="47">
        <f t="shared" si="5"/>
        <v>45.960487184866196</v>
      </c>
      <c r="O30" s="70">
        <f t="shared" si="6"/>
        <v>39.297781646505356</v>
      </c>
      <c r="P30" s="92">
        <v>182707</v>
      </c>
      <c r="Q30" s="102">
        <f t="shared" si="7"/>
        <v>-8.60034317330252</v>
      </c>
    </row>
    <row r="31" spans="1:17" ht="18.75" customHeight="1">
      <c r="A31" s="107" t="s">
        <v>80</v>
      </c>
      <c r="B31" s="106" t="s">
        <v>79</v>
      </c>
      <c r="C31" s="105"/>
      <c r="D31" s="48">
        <v>189240</v>
      </c>
      <c r="E31" s="47">
        <v>9.119845004151685</v>
      </c>
      <c r="F31" s="48">
        <v>17234</v>
      </c>
      <c r="G31" s="47">
        <v>39.94315874949248</v>
      </c>
      <c r="H31" s="47">
        <v>9.106954132318748</v>
      </c>
      <c r="I31" s="104">
        <v>172006</v>
      </c>
      <c r="J31" s="47">
        <v>6.763743800780844</v>
      </c>
      <c r="K31" s="103">
        <v>162371</v>
      </c>
      <c r="L31" s="70">
        <f t="shared" si="4"/>
        <v>-14.198372437116888</v>
      </c>
      <c r="M31" s="92">
        <v>26229</v>
      </c>
      <c r="N31" s="47">
        <f t="shared" si="5"/>
        <v>52.19333874898459</v>
      </c>
      <c r="O31" s="70">
        <f t="shared" si="6"/>
        <v>16.15374666658455</v>
      </c>
      <c r="P31" s="92">
        <v>136142</v>
      </c>
      <c r="Q31" s="102">
        <f t="shared" si="7"/>
        <v>-20.850435449926167</v>
      </c>
    </row>
    <row r="32" spans="1:17" ht="18.75" customHeight="1">
      <c r="A32" s="107" t="s">
        <v>78</v>
      </c>
      <c r="B32" s="106" t="s">
        <v>77</v>
      </c>
      <c r="C32" s="105"/>
      <c r="D32" s="48">
        <v>228075</v>
      </c>
      <c r="E32" s="47">
        <v>15.51961668203046</v>
      </c>
      <c r="F32" s="48">
        <v>27524</v>
      </c>
      <c r="G32" s="47">
        <v>-15.93414984270487</v>
      </c>
      <c r="H32" s="47">
        <v>12.06796010084402</v>
      </c>
      <c r="I32" s="104">
        <v>200551</v>
      </c>
      <c r="J32" s="47">
        <v>21.772631502249638</v>
      </c>
      <c r="K32" s="103">
        <v>227352</v>
      </c>
      <c r="L32" s="70">
        <f t="shared" si="4"/>
        <v>-0.31700098651758424</v>
      </c>
      <c r="M32" s="92">
        <v>14206</v>
      </c>
      <c r="N32" s="47">
        <f t="shared" si="5"/>
        <v>-48.38686237465485</v>
      </c>
      <c r="O32" s="70">
        <f t="shared" si="6"/>
        <v>6.248460536964707</v>
      </c>
      <c r="P32" s="92">
        <v>213146</v>
      </c>
      <c r="Q32" s="102">
        <f t="shared" si="7"/>
        <v>6.280198054360241</v>
      </c>
    </row>
    <row r="33" spans="1:17" ht="18.75" customHeight="1">
      <c r="A33" s="107" t="s">
        <v>76</v>
      </c>
      <c r="B33" s="106" t="s">
        <v>75</v>
      </c>
      <c r="C33" s="105"/>
      <c r="D33" s="48">
        <v>732652</v>
      </c>
      <c r="E33" s="47">
        <v>-17.206511359848122</v>
      </c>
      <c r="F33" s="48">
        <v>275120</v>
      </c>
      <c r="G33" s="47">
        <v>-4.800462294934476</v>
      </c>
      <c r="H33" s="47">
        <v>37.551252163373604</v>
      </c>
      <c r="I33" s="104">
        <v>457531</v>
      </c>
      <c r="J33" s="47">
        <v>-23.223005695376244</v>
      </c>
      <c r="K33" s="103">
        <v>900383</v>
      </c>
      <c r="L33" s="70">
        <f t="shared" si="4"/>
        <v>22.893679400315563</v>
      </c>
      <c r="M33" s="92">
        <v>361673</v>
      </c>
      <c r="N33" s="47">
        <f t="shared" si="5"/>
        <v>31.460090142483267</v>
      </c>
      <c r="O33" s="70">
        <f t="shared" si="6"/>
        <v>40.16879483508685</v>
      </c>
      <c r="P33" s="92">
        <v>538709</v>
      </c>
      <c r="Q33" s="102">
        <f t="shared" si="7"/>
        <v>17.742622904240378</v>
      </c>
    </row>
    <row r="34" spans="1:17" ht="18.75" customHeight="1">
      <c r="A34" s="107" t="s">
        <v>74</v>
      </c>
      <c r="B34" s="106" t="s">
        <v>73</v>
      </c>
      <c r="C34" s="105"/>
      <c r="D34" s="48">
        <v>210574</v>
      </c>
      <c r="E34" s="47">
        <v>78.76462298589061</v>
      </c>
      <c r="F34" s="48">
        <v>97921</v>
      </c>
      <c r="G34" s="47">
        <v>311.05280832843596</v>
      </c>
      <c r="H34" s="47">
        <v>46.50194231006677</v>
      </c>
      <c r="I34" s="104">
        <v>112652</v>
      </c>
      <c r="J34" s="47">
        <v>19.879537304061884</v>
      </c>
      <c r="K34" s="103">
        <v>144420</v>
      </c>
      <c r="L34" s="70">
        <f t="shared" si="4"/>
        <v>-31.41603426823825</v>
      </c>
      <c r="M34" s="92">
        <v>50281</v>
      </c>
      <c r="N34" s="47">
        <f t="shared" si="5"/>
        <v>-48.65146393521308</v>
      </c>
      <c r="O34" s="70">
        <f t="shared" si="6"/>
        <v>34.81581498407423</v>
      </c>
      <c r="P34" s="92">
        <v>94139</v>
      </c>
      <c r="Q34" s="102">
        <f t="shared" si="7"/>
        <v>-16.433796115470656</v>
      </c>
    </row>
    <row r="35" spans="1:17" ht="18.75" customHeight="1">
      <c r="A35" s="107" t="s">
        <v>72</v>
      </c>
      <c r="B35" s="106" t="s">
        <v>71</v>
      </c>
      <c r="C35" s="105"/>
      <c r="D35" s="48">
        <v>971796</v>
      </c>
      <c r="E35" s="47">
        <v>-6.465171656077629</v>
      </c>
      <c r="F35" s="48">
        <v>97858</v>
      </c>
      <c r="G35" s="47">
        <v>48.93312635071379</v>
      </c>
      <c r="H35" s="47">
        <v>10.069808889931632</v>
      </c>
      <c r="I35" s="104">
        <v>873938</v>
      </c>
      <c r="J35" s="47">
        <v>-10.205268468305547</v>
      </c>
      <c r="K35" s="103">
        <v>996721</v>
      </c>
      <c r="L35" s="70">
        <f t="shared" si="4"/>
        <v>2.5648387110051942</v>
      </c>
      <c r="M35" s="92">
        <v>98119</v>
      </c>
      <c r="N35" s="47">
        <f t="shared" si="5"/>
        <v>0.2667129922949414</v>
      </c>
      <c r="O35" s="70">
        <f t="shared" si="6"/>
        <v>9.844179063148061</v>
      </c>
      <c r="P35" s="92">
        <v>898602</v>
      </c>
      <c r="Q35" s="102">
        <f t="shared" si="7"/>
        <v>2.8221681629589312</v>
      </c>
    </row>
    <row r="36" spans="1:17" ht="18.75" customHeight="1">
      <c r="A36" s="107" t="s">
        <v>70</v>
      </c>
      <c r="B36" s="106" t="s">
        <v>69</v>
      </c>
      <c r="C36" s="105"/>
      <c r="D36" s="48">
        <v>381297</v>
      </c>
      <c r="E36" s="47">
        <v>8.158929351495175</v>
      </c>
      <c r="F36" s="48">
        <v>63339</v>
      </c>
      <c r="G36" s="47">
        <v>-19.647070763453684</v>
      </c>
      <c r="H36" s="47">
        <v>16.61146035767394</v>
      </c>
      <c r="I36" s="104">
        <v>317958</v>
      </c>
      <c r="J36" s="47">
        <v>16.166439539803207</v>
      </c>
      <c r="K36" s="103">
        <v>475606</v>
      </c>
      <c r="L36" s="70">
        <f t="shared" si="4"/>
        <v>24.733737742494696</v>
      </c>
      <c r="M36" s="92">
        <v>93444</v>
      </c>
      <c r="N36" s="47">
        <f t="shared" si="5"/>
        <v>47.529957845876936</v>
      </c>
      <c r="O36" s="70">
        <f t="shared" si="6"/>
        <v>19.64735516372796</v>
      </c>
      <c r="P36" s="92">
        <v>382162</v>
      </c>
      <c r="Q36" s="102">
        <f t="shared" si="7"/>
        <v>20.192604054623573</v>
      </c>
    </row>
    <row r="37" spans="1:17" ht="18.75" customHeight="1">
      <c r="A37" s="107" t="s">
        <v>68</v>
      </c>
      <c r="B37" s="106" t="s">
        <v>67</v>
      </c>
      <c r="C37" s="105"/>
      <c r="D37" s="48">
        <v>1874686</v>
      </c>
      <c r="E37" s="47">
        <v>6.369387720363349</v>
      </c>
      <c r="F37" s="48">
        <v>615114</v>
      </c>
      <c r="G37" s="47">
        <v>-8.036288284947958</v>
      </c>
      <c r="H37" s="47">
        <v>32.81157484506739</v>
      </c>
      <c r="I37" s="104">
        <v>1259572</v>
      </c>
      <c r="J37" s="47">
        <v>15.180455830660122</v>
      </c>
      <c r="K37" s="103">
        <v>2147443</v>
      </c>
      <c r="L37" s="70">
        <f t="shared" si="4"/>
        <v>14.549476552339954</v>
      </c>
      <c r="M37" s="92">
        <v>848885</v>
      </c>
      <c r="N37" s="47">
        <f t="shared" si="5"/>
        <v>38.00449997886571</v>
      </c>
      <c r="O37" s="70">
        <f t="shared" si="6"/>
        <v>39.53003642005864</v>
      </c>
      <c r="P37" s="92">
        <v>1298558</v>
      </c>
      <c r="Q37" s="102">
        <f t="shared" si="7"/>
        <v>3.0951783621738116</v>
      </c>
    </row>
    <row r="38" spans="1:17" ht="18.75" customHeight="1">
      <c r="A38" s="107" t="s">
        <v>66</v>
      </c>
      <c r="B38" s="106" t="s">
        <v>65</v>
      </c>
      <c r="C38" s="105"/>
      <c r="D38" s="48">
        <v>243034</v>
      </c>
      <c r="E38" s="47">
        <v>3.63481301437038</v>
      </c>
      <c r="F38" s="48">
        <v>38673</v>
      </c>
      <c r="G38" s="47">
        <v>-1.7703835407670852</v>
      </c>
      <c r="H38" s="47">
        <v>15.912588362122172</v>
      </c>
      <c r="I38" s="104">
        <v>204361</v>
      </c>
      <c r="J38" s="47">
        <v>4.725325407399808</v>
      </c>
      <c r="K38" s="103">
        <v>272300</v>
      </c>
      <c r="L38" s="70">
        <f t="shared" si="4"/>
        <v>12.041936519170164</v>
      </c>
      <c r="M38" s="92">
        <v>56037</v>
      </c>
      <c r="N38" s="47">
        <f t="shared" si="5"/>
        <v>44.899542316344736</v>
      </c>
      <c r="O38" s="70">
        <f t="shared" si="6"/>
        <v>20.579140653690782</v>
      </c>
      <c r="P38" s="92">
        <v>216262</v>
      </c>
      <c r="Q38" s="102">
        <f t="shared" si="7"/>
        <v>5.823518185955251</v>
      </c>
    </row>
    <row r="39" spans="1:17" ht="18.75" customHeight="1">
      <c r="A39" s="109"/>
      <c r="B39" s="106"/>
      <c r="C39" s="105"/>
      <c r="D39" s="48"/>
      <c r="E39" s="47"/>
      <c r="F39" s="48"/>
      <c r="G39" s="47"/>
      <c r="H39" s="47"/>
      <c r="I39" s="104"/>
      <c r="J39" s="47"/>
      <c r="K39" s="103"/>
      <c r="L39" s="70"/>
      <c r="M39" s="92"/>
      <c r="N39" s="47"/>
      <c r="O39" s="70"/>
      <c r="P39" s="92"/>
      <c r="Q39" s="102"/>
    </row>
    <row r="40" spans="1:17" ht="30" customHeight="1">
      <c r="A40" s="108" t="s">
        <v>64</v>
      </c>
      <c r="B40" s="106" t="s">
        <v>63</v>
      </c>
      <c r="C40" s="105"/>
      <c r="D40" s="48">
        <v>17441899</v>
      </c>
      <c r="E40" s="47">
        <v>-4.963777923658469</v>
      </c>
      <c r="F40" s="48">
        <v>9211218</v>
      </c>
      <c r="G40" s="47">
        <v>-0.23497459577491497</v>
      </c>
      <c r="H40" s="47">
        <v>52.810866523192225</v>
      </c>
      <c r="I40" s="104">
        <v>8230681</v>
      </c>
      <c r="J40" s="47">
        <v>-9.751136597513394</v>
      </c>
      <c r="K40" s="103">
        <v>18122194</v>
      </c>
      <c r="L40" s="70">
        <f>K40/D40*100-100</f>
        <v>3.900349382828111</v>
      </c>
      <c r="M40" s="92">
        <v>9367016</v>
      </c>
      <c r="N40" s="47">
        <f>M40/F40*100-100</f>
        <v>1.691394123991003</v>
      </c>
      <c r="O40" s="70">
        <f>M40/K40*100</f>
        <v>51.68809030518049</v>
      </c>
      <c r="P40" s="92">
        <v>8755178</v>
      </c>
      <c r="Q40" s="102">
        <f>P40/I40*100-100</f>
        <v>6.37246176835184</v>
      </c>
    </row>
    <row r="41" spans="1:17" ht="9" customHeight="1">
      <c r="A41" s="108"/>
      <c r="B41" s="106"/>
      <c r="C41" s="105"/>
      <c r="D41" s="48"/>
      <c r="E41" s="47"/>
      <c r="F41" s="48"/>
      <c r="G41" s="47"/>
      <c r="H41" s="47"/>
      <c r="I41" s="104"/>
      <c r="J41" s="47"/>
      <c r="K41" s="103"/>
      <c r="L41" s="70"/>
      <c r="M41" s="92"/>
      <c r="N41" s="47"/>
      <c r="O41" s="70"/>
      <c r="P41" s="92"/>
      <c r="Q41" s="102"/>
    </row>
    <row r="42" spans="1:17" ht="18.75" customHeight="1">
      <c r="A42" s="107" t="s">
        <v>62</v>
      </c>
      <c r="B42" s="106" t="s">
        <v>61</v>
      </c>
      <c r="C42" s="105"/>
      <c r="D42" s="48">
        <v>6779555</v>
      </c>
      <c r="E42" s="47">
        <v>3.373332900295665</v>
      </c>
      <c r="F42" s="48">
        <v>3739233</v>
      </c>
      <c r="G42" s="47">
        <v>7.990105615193329</v>
      </c>
      <c r="H42" s="47">
        <v>55.15454922926357</v>
      </c>
      <c r="I42" s="104">
        <v>3040322</v>
      </c>
      <c r="J42" s="47">
        <v>-1.7904863795570094</v>
      </c>
      <c r="K42" s="103">
        <v>6551871</v>
      </c>
      <c r="L42" s="70">
        <f aca="true" t="shared" si="8" ref="L42:L49">K42/D42*100-100</f>
        <v>-3.358391516847348</v>
      </c>
      <c r="M42" s="92">
        <v>3534151</v>
      </c>
      <c r="N42" s="47">
        <f aca="true" t="shared" si="9" ref="N42:N49">M42/F42*100-100</f>
        <v>-5.484600718917491</v>
      </c>
      <c r="O42" s="70">
        <f aca="true" t="shared" si="10" ref="O42:O49">M42/K42*100</f>
        <v>53.941095604599056</v>
      </c>
      <c r="P42" s="92">
        <v>3017721</v>
      </c>
      <c r="Q42" s="102">
        <f aca="true" t="shared" si="11" ref="Q42:Q49">P42/I42*100-100</f>
        <v>-0.7433752082838652</v>
      </c>
    </row>
    <row r="43" spans="1:17" ht="18.75" customHeight="1">
      <c r="A43" s="107" t="s">
        <v>60</v>
      </c>
      <c r="B43" s="106" t="s">
        <v>59</v>
      </c>
      <c r="C43" s="105"/>
      <c r="D43" s="48">
        <v>2075325</v>
      </c>
      <c r="E43" s="47">
        <v>14.322819117290607</v>
      </c>
      <c r="F43" s="48">
        <v>1033191</v>
      </c>
      <c r="G43" s="47">
        <v>20.129967525559223</v>
      </c>
      <c r="H43" s="47">
        <v>49.78453977087926</v>
      </c>
      <c r="I43" s="104">
        <v>1042134</v>
      </c>
      <c r="J43" s="47">
        <v>9.094392201486713</v>
      </c>
      <c r="K43" s="103">
        <v>1951615</v>
      </c>
      <c r="L43" s="70">
        <f t="shared" si="8"/>
        <v>-5.960994061171149</v>
      </c>
      <c r="M43" s="92">
        <v>999873</v>
      </c>
      <c r="N43" s="47">
        <f t="shared" si="9"/>
        <v>-3.224766766261027</v>
      </c>
      <c r="O43" s="70">
        <f t="shared" si="10"/>
        <v>51.233106939637175</v>
      </c>
      <c r="P43" s="92">
        <v>951742</v>
      </c>
      <c r="Q43" s="102">
        <f t="shared" si="11"/>
        <v>-8.673740613011375</v>
      </c>
    </row>
    <row r="44" spans="1:17" ht="18.75" customHeight="1">
      <c r="A44" s="107" t="s">
        <v>58</v>
      </c>
      <c r="B44" s="106" t="s">
        <v>57</v>
      </c>
      <c r="C44" s="105"/>
      <c r="D44" s="48">
        <v>4140551</v>
      </c>
      <c r="E44" s="47">
        <v>-9.83552617252657</v>
      </c>
      <c r="F44" s="48">
        <v>1678960</v>
      </c>
      <c r="G44" s="47">
        <v>-5.489188133347284</v>
      </c>
      <c r="H44" s="47">
        <v>40.54919260745732</v>
      </c>
      <c r="I44" s="104">
        <v>2461591</v>
      </c>
      <c r="J44" s="47">
        <v>-12.577661479409002</v>
      </c>
      <c r="K44" s="103">
        <v>4554518</v>
      </c>
      <c r="L44" s="70">
        <f t="shared" si="8"/>
        <v>9.997872263860529</v>
      </c>
      <c r="M44" s="92">
        <v>1800240</v>
      </c>
      <c r="N44" s="47">
        <f t="shared" si="9"/>
        <v>7.22351932148473</v>
      </c>
      <c r="O44" s="70">
        <f t="shared" si="10"/>
        <v>39.52646580823701</v>
      </c>
      <c r="P44" s="92">
        <v>2754278</v>
      </c>
      <c r="Q44" s="102">
        <f t="shared" si="11"/>
        <v>11.890155594491532</v>
      </c>
    </row>
    <row r="45" spans="1:17" ht="18.75" customHeight="1">
      <c r="A45" s="107" t="s">
        <v>56</v>
      </c>
      <c r="B45" s="106" t="s">
        <v>55</v>
      </c>
      <c r="C45" s="105"/>
      <c r="D45" s="48">
        <v>57373</v>
      </c>
      <c r="E45" s="47">
        <v>0.22009886980978877</v>
      </c>
      <c r="F45" s="48">
        <v>34954</v>
      </c>
      <c r="G45" s="47">
        <v>9.511874177580054</v>
      </c>
      <c r="H45" s="47">
        <v>60.92412807418124</v>
      </c>
      <c r="I45" s="104">
        <v>22419</v>
      </c>
      <c r="J45" s="47">
        <v>-11.488807295984842</v>
      </c>
      <c r="K45" s="103">
        <v>64863</v>
      </c>
      <c r="L45" s="70">
        <f t="shared" si="8"/>
        <v>13.054921304446339</v>
      </c>
      <c r="M45" s="92">
        <v>43358</v>
      </c>
      <c r="N45" s="47">
        <f t="shared" si="9"/>
        <v>24.043027979630367</v>
      </c>
      <c r="O45" s="70">
        <f t="shared" si="10"/>
        <v>66.84550514160615</v>
      </c>
      <c r="P45" s="92">
        <v>21505</v>
      </c>
      <c r="Q45" s="102">
        <f t="shared" si="11"/>
        <v>-4.07689905883403</v>
      </c>
    </row>
    <row r="46" spans="1:17" ht="18.75" customHeight="1">
      <c r="A46" s="107" t="s">
        <v>54</v>
      </c>
      <c r="B46" s="106" t="s">
        <v>53</v>
      </c>
      <c r="C46" s="105"/>
      <c r="D46" s="48">
        <v>226796</v>
      </c>
      <c r="E46" s="47">
        <v>-16.19082812904179</v>
      </c>
      <c r="F46" s="48">
        <v>24418</v>
      </c>
      <c r="G46" s="47">
        <v>31.357254290171596</v>
      </c>
      <c r="H46" s="47">
        <v>10.766503818409495</v>
      </c>
      <c r="I46" s="104">
        <v>202378</v>
      </c>
      <c r="J46" s="47">
        <v>-19.697961677796698</v>
      </c>
      <c r="K46" s="103">
        <v>281776</v>
      </c>
      <c r="L46" s="70">
        <f t="shared" si="8"/>
        <v>24.24205012434082</v>
      </c>
      <c r="M46" s="92">
        <v>35778</v>
      </c>
      <c r="N46" s="47">
        <f t="shared" si="9"/>
        <v>46.52305676140551</v>
      </c>
      <c r="O46" s="70">
        <f t="shared" si="10"/>
        <v>12.697319856907615</v>
      </c>
      <c r="P46" s="92">
        <v>245998</v>
      </c>
      <c r="Q46" s="102">
        <f t="shared" si="11"/>
        <v>21.553726195535077</v>
      </c>
    </row>
    <row r="47" spans="1:17" ht="18.75" customHeight="1">
      <c r="A47" s="107" t="s">
        <v>52</v>
      </c>
      <c r="B47" s="106" t="s">
        <v>51</v>
      </c>
      <c r="C47" s="105"/>
      <c r="D47" s="48">
        <v>3763595</v>
      </c>
      <c r="E47" s="47">
        <v>-18.28748704378603</v>
      </c>
      <c r="F47" s="48">
        <v>2493657</v>
      </c>
      <c r="G47" s="47">
        <v>-14.129322361678916</v>
      </c>
      <c r="H47" s="47">
        <v>66.25731514682106</v>
      </c>
      <c r="I47" s="104">
        <v>1269939</v>
      </c>
      <c r="J47" s="47">
        <v>-25.382418783381226</v>
      </c>
      <c r="K47" s="103">
        <v>4252897</v>
      </c>
      <c r="L47" s="70">
        <f t="shared" si="8"/>
        <v>13.000920662292302</v>
      </c>
      <c r="M47" s="92">
        <v>2740036</v>
      </c>
      <c r="N47" s="47">
        <f t="shared" si="9"/>
        <v>9.880228114772805</v>
      </c>
      <c r="O47" s="70">
        <f t="shared" si="10"/>
        <v>64.42751846564823</v>
      </c>
      <c r="P47" s="92">
        <v>1512861</v>
      </c>
      <c r="Q47" s="102">
        <f t="shared" si="11"/>
        <v>19.128635312404768</v>
      </c>
    </row>
    <row r="48" spans="1:17" ht="18.75" customHeight="1">
      <c r="A48" s="107" t="s">
        <v>50</v>
      </c>
      <c r="B48" s="106" t="s">
        <v>49</v>
      </c>
      <c r="C48" s="105"/>
      <c r="D48" s="48">
        <v>153845</v>
      </c>
      <c r="E48" s="47">
        <v>-30.00491369191151</v>
      </c>
      <c r="F48" s="48">
        <v>36032</v>
      </c>
      <c r="G48" s="47">
        <v>-41.08086010955768</v>
      </c>
      <c r="H48" s="47">
        <v>23.42097565731743</v>
      </c>
      <c r="I48" s="104">
        <v>117812</v>
      </c>
      <c r="J48" s="47">
        <v>-25.735790064233882</v>
      </c>
      <c r="K48" s="103">
        <v>243888</v>
      </c>
      <c r="L48" s="70">
        <f t="shared" si="8"/>
        <v>58.528388962917234</v>
      </c>
      <c r="M48" s="92">
        <v>52744</v>
      </c>
      <c r="N48" s="47">
        <f t="shared" si="9"/>
        <v>46.38099467140319</v>
      </c>
      <c r="O48" s="70">
        <f t="shared" si="10"/>
        <v>21.626320278160467</v>
      </c>
      <c r="P48" s="92">
        <v>191144</v>
      </c>
      <c r="Q48" s="102">
        <f t="shared" si="11"/>
        <v>62.244932604488525</v>
      </c>
    </row>
    <row r="49" spans="1:17" ht="18.75" customHeight="1" thickBot="1">
      <c r="A49" s="101" t="s">
        <v>48</v>
      </c>
      <c r="B49" s="100" t="s">
        <v>47</v>
      </c>
      <c r="C49" s="99"/>
      <c r="D49" s="43">
        <v>244859</v>
      </c>
      <c r="E49" s="42">
        <v>4.870506709152963</v>
      </c>
      <c r="F49" s="43">
        <v>170773</v>
      </c>
      <c r="G49" s="42">
        <v>44.50367662613493</v>
      </c>
      <c r="H49" s="42">
        <v>69.74340334641569</v>
      </c>
      <c r="I49" s="98">
        <v>74086</v>
      </c>
      <c r="J49" s="42">
        <v>-35.74947098206542</v>
      </c>
      <c r="K49" s="97">
        <v>220765</v>
      </c>
      <c r="L49" s="96">
        <f t="shared" si="8"/>
        <v>-9.839948705173185</v>
      </c>
      <c r="M49" s="95">
        <v>160836</v>
      </c>
      <c r="N49" s="42">
        <f t="shared" si="9"/>
        <v>-5.818835530206769</v>
      </c>
      <c r="O49" s="96">
        <f t="shared" si="10"/>
        <v>72.853939709646</v>
      </c>
      <c r="P49" s="95">
        <v>59929</v>
      </c>
      <c r="Q49" s="94">
        <f t="shared" si="11"/>
        <v>-19.108873471371112</v>
      </c>
    </row>
    <row r="50" spans="1:17" ht="18.75" customHeight="1">
      <c r="A50" s="40" t="s">
        <v>25</v>
      </c>
      <c r="D50" s="87"/>
      <c r="E50" s="87"/>
      <c r="F50" s="87"/>
      <c r="G50" s="87"/>
      <c r="H50" s="87"/>
      <c r="I50" s="87"/>
      <c r="J50" s="87"/>
      <c r="K50" s="39"/>
      <c r="L50" s="87"/>
      <c r="M50" s="87"/>
      <c r="N50" s="87"/>
      <c r="O50" s="87"/>
      <c r="P50" s="93"/>
      <c r="Q50" s="87"/>
    </row>
    <row r="51" spans="11:16" ht="18.75" customHeight="1">
      <c r="K51" s="39"/>
      <c r="P51" s="92"/>
    </row>
    <row r="52" ht="18.75" customHeight="1">
      <c r="P52" s="92"/>
    </row>
    <row r="53" ht="18.75" customHeight="1">
      <c r="P53" s="92"/>
    </row>
  </sheetData>
  <sheetProtection/>
  <mergeCells count="12">
    <mergeCell ref="K4:L4"/>
    <mergeCell ref="M4:O4"/>
    <mergeCell ref="D3:J3"/>
    <mergeCell ref="I4:J4"/>
    <mergeCell ref="K3:Q3"/>
    <mergeCell ref="F5:H5"/>
    <mergeCell ref="I5:J5"/>
    <mergeCell ref="M5:O5"/>
    <mergeCell ref="P5:Q5"/>
    <mergeCell ref="P4:Q4"/>
    <mergeCell ref="D4:E4"/>
    <mergeCell ref="F4:H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119</v>
      </c>
      <c r="B1" s="90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87"/>
      <c r="B2" s="87"/>
      <c r="C2" s="87"/>
      <c r="D2" s="87"/>
      <c r="E2" s="87"/>
      <c r="F2" s="87"/>
      <c r="G2" s="87"/>
      <c r="H2" s="87"/>
      <c r="I2" s="87"/>
      <c r="J2" s="40"/>
      <c r="K2" s="88"/>
      <c r="L2" s="153" t="s">
        <v>118</v>
      </c>
    </row>
    <row r="3" spans="1:12" ht="24.75" customHeight="1">
      <c r="A3" s="152"/>
      <c r="B3" s="151"/>
      <c r="C3" s="151"/>
      <c r="D3" s="83" t="s">
        <v>44</v>
      </c>
      <c r="E3" s="149"/>
      <c r="F3" s="149"/>
      <c r="G3" s="150" t="s">
        <v>117</v>
      </c>
      <c r="H3" s="149"/>
      <c r="I3" s="149"/>
      <c r="J3" s="150" t="s">
        <v>41</v>
      </c>
      <c r="K3" s="149"/>
      <c r="L3" s="148"/>
    </row>
    <row r="4" spans="1:12" ht="24.75" customHeight="1">
      <c r="A4" s="147"/>
      <c r="B4" s="121"/>
      <c r="C4" s="121"/>
      <c r="D4" s="146"/>
      <c r="E4" s="23" t="s">
        <v>40</v>
      </c>
      <c r="F4" s="23" t="s">
        <v>39</v>
      </c>
      <c r="G4" s="145"/>
      <c r="H4" s="23" t="s">
        <v>40</v>
      </c>
      <c r="I4" s="23" t="s">
        <v>39</v>
      </c>
      <c r="J4" s="145"/>
      <c r="K4" s="23" t="s">
        <v>40</v>
      </c>
      <c r="L4" s="144" t="s">
        <v>39</v>
      </c>
    </row>
    <row r="5" spans="1:13" ht="24.75" customHeight="1">
      <c r="A5" s="548" t="s">
        <v>116</v>
      </c>
      <c r="B5" s="549"/>
      <c r="C5" s="137" t="s">
        <v>113</v>
      </c>
      <c r="D5" s="136">
        <v>45476655</v>
      </c>
      <c r="E5" s="135">
        <v>100</v>
      </c>
      <c r="F5" s="135">
        <v>-12.229214786450697</v>
      </c>
      <c r="G5" s="136">
        <v>46996634</v>
      </c>
      <c r="H5" s="135">
        <v>100</v>
      </c>
      <c r="I5" s="135">
        <v>3.3423280582092048</v>
      </c>
      <c r="J5" s="65">
        <v>46524166</v>
      </c>
      <c r="K5" s="135">
        <f aca="true" t="shared" si="0" ref="K5:K16">J5/J$5*100</f>
        <v>100</v>
      </c>
      <c r="L5" s="134">
        <f aca="true" t="shared" si="1" ref="L5:L16">J5/G5*100-100</f>
        <v>-1.005323062072918</v>
      </c>
      <c r="M5" s="39"/>
    </row>
    <row r="6" spans="1:12" ht="24.75" customHeight="1">
      <c r="A6" s="550"/>
      <c r="B6" s="551"/>
      <c r="C6" s="137" t="s">
        <v>112</v>
      </c>
      <c r="D6" s="136">
        <v>13576702</v>
      </c>
      <c r="E6" s="135">
        <v>29.854223007386977</v>
      </c>
      <c r="F6" s="135">
        <v>-1.1204147017950703</v>
      </c>
      <c r="G6" s="136">
        <v>12593910</v>
      </c>
      <c r="H6" s="135">
        <v>26.79747234663657</v>
      </c>
      <c r="I6" s="135">
        <v>-7.23881248921866</v>
      </c>
      <c r="J6" s="143">
        <v>12354043</v>
      </c>
      <c r="K6" s="135">
        <f t="shared" si="0"/>
        <v>26.55403430552629</v>
      </c>
      <c r="L6" s="134">
        <f t="shared" si="1"/>
        <v>-1.9046269188838068</v>
      </c>
    </row>
    <row r="7" spans="1:12" ht="24.75" customHeight="1">
      <c r="A7" s="550"/>
      <c r="B7" s="551"/>
      <c r="C7" s="137" t="s">
        <v>111</v>
      </c>
      <c r="D7" s="136">
        <v>26210424</v>
      </c>
      <c r="E7" s="135">
        <v>57.63489860896761</v>
      </c>
      <c r="F7" s="135">
        <v>-17.860084548528448</v>
      </c>
      <c r="G7" s="136">
        <v>29052525</v>
      </c>
      <c r="H7" s="135">
        <v>61.81831022196186</v>
      </c>
      <c r="I7" s="135">
        <v>10.84339955736695</v>
      </c>
      <c r="J7" s="136">
        <v>28670957</v>
      </c>
      <c r="K7" s="135">
        <f t="shared" si="0"/>
        <v>61.62594510560383</v>
      </c>
      <c r="L7" s="134">
        <f t="shared" si="1"/>
        <v>-1.3133729340220839</v>
      </c>
    </row>
    <row r="8" spans="1:12" ht="24.75" customHeight="1">
      <c r="A8" s="552"/>
      <c r="B8" s="553"/>
      <c r="C8" s="59" t="s">
        <v>110</v>
      </c>
      <c r="D8" s="140">
        <v>5689529</v>
      </c>
      <c r="E8" s="139">
        <v>12.51087838364541</v>
      </c>
      <c r="F8" s="139">
        <v>-7.831265089019851</v>
      </c>
      <c r="G8" s="140">
        <v>5350200</v>
      </c>
      <c r="H8" s="139">
        <v>11.38421955921354</v>
      </c>
      <c r="I8" s="139">
        <v>-5.964096500782404</v>
      </c>
      <c r="J8" s="140">
        <v>5499167</v>
      </c>
      <c r="K8" s="139">
        <f t="shared" si="0"/>
        <v>11.820022738290461</v>
      </c>
      <c r="L8" s="138">
        <f t="shared" si="1"/>
        <v>2.784325819595537</v>
      </c>
    </row>
    <row r="9" spans="1:13" ht="24.75" customHeight="1">
      <c r="A9" s="548" t="s">
        <v>115</v>
      </c>
      <c r="B9" s="549"/>
      <c r="C9" s="137" t="s">
        <v>113</v>
      </c>
      <c r="D9" s="136">
        <v>31453271</v>
      </c>
      <c r="E9" s="135">
        <v>69.16355435552592</v>
      </c>
      <c r="F9" s="135">
        <v>-18.03831332520906</v>
      </c>
      <c r="G9" s="136">
        <v>33352330</v>
      </c>
      <c r="H9" s="135">
        <v>70.96748673532662</v>
      </c>
      <c r="I9" s="135">
        <v>6.037715441424197</v>
      </c>
      <c r="J9" s="136">
        <v>33392224</v>
      </c>
      <c r="K9" s="135">
        <f t="shared" si="0"/>
        <v>71.7739335725008</v>
      </c>
      <c r="L9" s="134">
        <f t="shared" si="1"/>
        <v>0.11961383207710696</v>
      </c>
      <c r="M9" s="39"/>
    </row>
    <row r="10" spans="1:14" ht="24.75" customHeight="1">
      <c r="A10" s="550"/>
      <c r="B10" s="551"/>
      <c r="C10" s="137" t="s">
        <v>112</v>
      </c>
      <c r="D10" s="136">
        <v>4313848</v>
      </c>
      <c r="E10" s="135">
        <v>9.485851586929602</v>
      </c>
      <c r="F10" s="135">
        <v>-11.22682715270696</v>
      </c>
      <c r="G10" s="136">
        <v>3965388</v>
      </c>
      <c r="H10" s="135">
        <v>8.43760002046104</v>
      </c>
      <c r="I10" s="142">
        <v>-8.077706956758789</v>
      </c>
      <c r="J10" s="136">
        <v>4332545</v>
      </c>
      <c r="K10" s="135">
        <f t="shared" si="0"/>
        <v>9.312461399093108</v>
      </c>
      <c r="L10" s="134">
        <f t="shared" si="1"/>
        <v>9.259043503435223</v>
      </c>
      <c r="N10" s="141"/>
    </row>
    <row r="11" spans="1:12" ht="24.75" customHeight="1">
      <c r="A11" s="550"/>
      <c r="B11" s="551"/>
      <c r="C11" s="137" t="s">
        <v>111</v>
      </c>
      <c r="D11" s="136">
        <v>22621613</v>
      </c>
      <c r="E11" s="135">
        <v>49.743352935698546</v>
      </c>
      <c r="F11" s="135">
        <v>-20.73606557400025</v>
      </c>
      <c r="G11" s="136">
        <v>25248624</v>
      </c>
      <c r="H11" s="135">
        <v>53.724324171811965</v>
      </c>
      <c r="I11" s="135">
        <v>11.612836803458706</v>
      </c>
      <c r="J11" s="136">
        <v>24722278</v>
      </c>
      <c r="K11" s="135">
        <f t="shared" si="0"/>
        <v>53.13857318796429</v>
      </c>
      <c r="L11" s="134">
        <f t="shared" si="1"/>
        <v>-2.0846522170871538</v>
      </c>
    </row>
    <row r="12" spans="1:12" ht="24.75" customHeight="1">
      <c r="A12" s="552"/>
      <c r="B12" s="553"/>
      <c r="C12" s="59" t="s">
        <v>110</v>
      </c>
      <c r="D12" s="140">
        <v>4517810</v>
      </c>
      <c r="E12" s="139">
        <v>9.93434983289778</v>
      </c>
      <c r="F12" s="139">
        <v>-9.218360926646639</v>
      </c>
      <c r="G12" s="140">
        <v>4138318</v>
      </c>
      <c r="H12" s="139">
        <v>8.805562543053615</v>
      </c>
      <c r="I12" s="139">
        <v>-8.399910576141977</v>
      </c>
      <c r="J12" s="140">
        <v>4337402</v>
      </c>
      <c r="K12" s="139">
        <f t="shared" si="0"/>
        <v>9.322901134863976</v>
      </c>
      <c r="L12" s="138">
        <f t="shared" si="1"/>
        <v>4.810746781663468</v>
      </c>
    </row>
    <row r="13" spans="1:13" ht="24.75" customHeight="1">
      <c r="A13" s="548" t="s">
        <v>114</v>
      </c>
      <c r="B13" s="549"/>
      <c r="C13" s="137" t="s">
        <v>113</v>
      </c>
      <c r="D13" s="136">
        <v>14023384</v>
      </c>
      <c r="E13" s="135">
        <v>30.836445644474068</v>
      </c>
      <c r="F13" s="135">
        <v>4.360866914924074</v>
      </c>
      <c r="G13" s="136">
        <v>13644304</v>
      </c>
      <c r="H13" s="135">
        <v>29.032513264673383</v>
      </c>
      <c r="I13" s="135">
        <v>-2.7031991707565055</v>
      </c>
      <c r="J13" s="136">
        <v>13131942</v>
      </c>
      <c r="K13" s="135">
        <f t="shared" si="0"/>
        <v>28.22606642749921</v>
      </c>
      <c r="L13" s="134">
        <f t="shared" si="1"/>
        <v>-3.7551347434064724</v>
      </c>
      <c r="M13" s="39"/>
    </row>
    <row r="14" spans="1:12" ht="24.75" customHeight="1">
      <c r="A14" s="550"/>
      <c r="B14" s="551"/>
      <c r="C14" s="137" t="s">
        <v>112</v>
      </c>
      <c r="D14" s="136">
        <v>9262854</v>
      </c>
      <c r="E14" s="135">
        <v>20.368371420457375</v>
      </c>
      <c r="F14" s="135">
        <v>4.41564642904811</v>
      </c>
      <c r="G14" s="136">
        <v>8628521</v>
      </c>
      <c r="H14" s="135">
        <v>18.359870198363566</v>
      </c>
      <c r="I14" s="135">
        <v>-6.848137733791333</v>
      </c>
      <c r="J14" s="136">
        <v>8021498</v>
      </c>
      <c r="K14" s="135">
        <f t="shared" si="0"/>
        <v>17.241572906433188</v>
      </c>
      <c r="L14" s="134">
        <f t="shared" si="1"/>
        <v>-7.035075883804424</v>
      </c>
    </row>
    <row r="15" spans="1:12" ht="24.75" customHeight="1">
      <c r="A15" s="550"/>
      <c r="B15" s="551"/>
      <c r="C15" s="137" t="s">
        <v>111</v>
      </c>
      <c r="D15" s="136">
        <v>3588811</v>
      </c>
      <c r="E15" s="135">
        <v>7.891545673269065</v>
      </c>
      <c r="F15" s="135">
        <v>6.496668576724218</v>
      </c>
      <c r="G15" s="136">
        <v>3803899</v>
      </c>
      <c r="H15" s="135">
        <v>8.093981794525966</v>
      </c>
      <c r="I15" s="135">
        <v>5.99329415787011</v>
      </c>
      <c r="J15" s="136">
        <v>3948680</v>
      </c>
      <c r="K15" s="135">
        <f t="shared" si="0"/>
        <v>8.487374067060117</v>
      </c>
      <c r="L15" s="134">
        <f t="shared" si="1"/>
        <v>3.806121035285102</v>
      </c>
    </row>
    <row r="16" spans="1:12" ht="24.75" customHeight="1" thickBot="1">
      <c r="A16" s="554"/>
      <c r="B16" s="555"/>
      <c r="C16" s="45" t="s">
        <v>110</v>
      </c>
      <c r="D16" s="133">
        <v>1171719</v>
      </c>
      <c r="E16" s="132">
        <v>2.576528550747631</v>
      </c>
      <c r="F16" s="132">
        <v>-2.0613834556048545</v>
      </c>
      <c r="G16" s="133">
        <v>1211882</v>
      </c>
      <c r="H16" s="132">
        <v>2.5786570161599234</v>
      </c>
      <c r="I16" s="132">
        <v>3.4276989619524727</v>
      </c>
      <c r="J16" s="133">
        <v>1161764</v>
      </c>
      <c r="K16" s="132">
        <f t="shared" si="0"/>
        <v>2.497119454005903</v>
      </c>
      <c r="L16" s="131">
        <f t="shared" si="1"/>
        <v>-4.135551151019655</v>
      </c>
    </row>
    <row r="17" ht="24.75" customHeight="1">
      <c r="A17" s="40" t="s">
        <v>25</v>
      </c>
    </row>
    <row r="18" ht="18" customHeight="1">
      <c r="A18" s="40"/>
    </row>
    <row r="19" spans="4:10" ht="18" customHeight="1">
      <c r="D19" s="39"/>
      <c r="G19" s="39"/>
      <c r="J19" s="39"/>
    </row>
    <row r="20" spans="4:10" ht="18" customHeight="1">
      <c r="D20" s="39"/>
      <c r="G20" s="39"/>
      <c r="J20" s="39"/>
    </row>
    <row r="21" spans="4:10" ht="18" customHeight="1">
      <c r="D21" s="39"/>
      <c r="G21" s="39"/>
      <c r="J21" s="39"/>
    </row>
    <row r="22" spans="4:10" ht="18" customHeight="1">
      <c r="D22" s="39"/>
      <c r="G22" s="39"/>
      <c r="J22" s="39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40" spans="4:10" ht="13.5">
      <c r="D40" s="39">
        <f>D5-SUM(D6:D8)</f>
        <v>0</v>
      </c>
      <c r="E40" s="39"/>
      <c r="F40" s="39"/>
      <c r="G40" s="39">
        <f>G5-SUM(G6:G8)</f>
        <v>-1</v>
      </c>
      <c r="H40" s="39"/>
      <c r="I40" s="39"/>
      <c r="J40" s="39">
        <f>J5-SUM(J6:J8)</f>
        <v>-1</v>
      </c>
    </row>
    <row r="41" spans="4:10" ht="13.5">
      <c r="D41" s="39">
        <f>D9-SUM(D10:D12)</f>
        <v>0</v>
      </c>
      <c r="E41" s="39"/>
      <c r="F41" s="39"/>
      <c r="G41" s="39">
        <f>G9-SUM(G10:G12)</f>
        <v>0</v>
      </c>
      <c r="H41" s="39"/>
      <c r="I41" s="39"/>
      <c r="J41" s="39">
        <f>J9-SUM(J10:J12)</f>
        <v>-1</v>
      </c>
    </row>
    <row r="42" spans="4:10" ht="13.5">
      <c r="D42" s="39">
        <f>D13-SUM(D14:D16)</f>
        <v>0</v>
      </c>
      <c r="E42" s="39"/>
      <c r="F42" s="39"/>
      <c r="G42" s="39">
        <f>G13-SUM(G14:G16)</f>
        <v>2</v>
      </c>
      <c r="H42" s="39"/>
      <c r="I42" s="39"/>
      <c r="J42" s="39">
        <f>J13-SUM(J14:J16)</f>
        <v>0</v>
      </c>
    </row>
    <row r="43" spans="4:10" ht="13.5">
      <c r="D43" s="39" t="e">
        <f>#REF!-SUM(#REF!)</f>
        <v>#REF!</v>
      </c>
      <c r="E43" s="39"/>
      <c r="F43" s="39"/>
      <c r="G43" s="39" t="e">
        <f>#REF!-SUM(#REF!)</f>
        <v>#REF!</v>
      </c>
      <c r="H43" s="39"/>
      <c r="I43" s="39"/>
      <c r="J43" s="39" t="e">
        <f>#REF!-SUM(#REF!)</f>
        <v>#REF!</v>
      </c>
    </row>
    <row r="44" spans="4:10" ht="13.5">
      <c r="D44" s="39" t="e">
        <f>#REF!-SUM(#REF!)</f>
        <v>#REF!</v>
      </c>
      <c r="E44" s="39"/>
      <c r="F44" s="39"/>
      <c r="G44" s="39" t="e">
        <f>#REF!-SUM(#REF!)</f>
        <v>#REF!</v>
      </c>
      <c r="H44" s="39"/>
      <c r="I44" s="39"/>
      <c r="J44" s="39" t="e">
        <f>#REF!-SUM(#REF!)</f>
        <v>#REF!</v>
      </c>
    </row>
    <row r="45" spans="4:10" ht="13.5">
      <c r="D45" s="39" t="e">
        <f>#REF!-SUM(#REF!)</f>
        <v>#REF!</v>
      </c>
      <c r="E45" s="39"/>
      <c r="F45" s="39"/>
      <c r="G45" s="39" t="e">
        <f>#REF!-SUM(#REF!)</f>
        <v>#REF!</v>
      </c>
      <c r="H45" s="39"/>
      <c r="I45" s="39"/>
      <c r="J45" s="39" t="e">
        <f>#REF!-SUM(#REF!)</f>
        <v>#REF!</v>
      </c>
    </row>
    <row r="46" spans="4:10" ht="13.5">
      <c r="D46" s="39" t="e">
        <f>#REF!-SUM(#REF!)</f>
        <v>#REF!</v>
      </c>
      <c r="E46" s="39"/>
      <c r="F46" s="39"/>
      <c r="G46" s="39" t="e">
        <f>#REF!-SUM(#REF!)</f>
        <v>#REF!</v>
      </c>
      <c r="H46" s="39"/>
      <c r="I46" s="39"/>
      <c r="J46" s="39" t="e">
        <f>#REF!-SUM(#REF!)</f>
        <v>#REF!</v>
      </c>
    </row>
    <row r="47" spans="4:10" ht="13.5">
      <c r="D47" s="39" t="e">
        <f>#REF!-SUM(#REF!)</f>
        <v>#REF!</v>
      </c>
      <c r="E47" s="39"/>
      <c r="F47" s="39"/>
      <c r="G47" s="39" t="e">
        <f>#REF!-SUM(#REF!)</f>
        <v>#REF!</v>
      </c>
      <c r="H47" s="39"/>
      <c r="I47" s="39"/>
      <c r="J47" s="39" t="e">
        <f>#REF!-SUM(#REF!)</f>
        <v>#REF!</v>
      </c>
    </row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25390625" style="155" customWidth="1"/>
    <col min="2" max="2" width="32.625" style="155" customWidth="1"/>
    <col min="3" max="3" width="4.125" style="154" customWidth="1"/>
    <col min="4" max="4" width="12.625" style="6" customWidth="1"/>
    <col min="5" max="6" width="8.625" style="6" customWidth="1"/>
    <col min="7" max="7" width="12.625" style="87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80" t="s">
        <v>126</v>
      </c>
      <c r="B1" s="179"/>
      <c r="C1" s="178"/>
      <c r="D1" s="90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87"/>
      <c r="E2" s="87"/>
      <c r="F2" s="87"/>
      <c r="H2" s="87"/>
      <c r="I2" s="87"/>
      <c r="J2" s="87"/>
      <c r="K2" s="87"/>
      <c r="L2" s="177"/>
      <c r="M2" s="87"/>
      <c r="N2" s="87"/>
      <c r="O2" s="88"/>
      <c r="P2" s="88"/>
      <c r="Q2" s="128" t="s">
        <v>108</v>
      </c>
    </row>
    <row r="3" spans="1:17" s="5" customFormat="1" ht="29.25" customHeight="1">
      <c r="A3" s="176"/>
      <c r="B3" s="175"/>
      <c r="C3" s="175"/>
      <c r="D3" s="173" t="s">
        <v>125</v>
      </c>
      <c r="E3" s="172"/>
      <c r="F3" s="172"/>
      <c r="G3" s="172"/>
      <c r="H3" s="172"/>
      <c r="I3" s="172"/>
      <c r="J3" s="173" t="s">
        <v>124</v>
      </c>
      <c r="K3" s="172"/>
      <c r="L3" s="174"/>
      <c r="M3" s="172"/>
      <c r="N3" s="173" t="s">
        <v>123</v>
      </c>
      <c r="O3" s="172"/>
      <c r="P3" s="172"/>
      <c r="Q3" s="171"/>
    </row>
    <row r="4" spans="1:17" s="5" customFormat="1" ht="25.5" customHeight="1">
      <c r="A4" s="170"/>
      <c r="B4" s="169"/>
      <c r="C4" s="169"/>
      <c r="D4" s="167" t="s">
        <v>122</v>
      </c>
      <c r="E4" s="111"/>
      <c r="F4" s="168"/>
      <c r="G4" s="167" t="s">
        <v>121</v>
      </c>
      <c r="H4" s="168"/>
      <c r="I4" s="168"/>
      <c r="J4" s="167" t="s">
        <v>122</v>
      </c>
      <c r="K4" s="168"/>
      <c r="L4" s="167" t="s">
        <v>121</v>
      </c>
      <c r="M4" s="168"/>
      <c r="N4" s="167" t="s">
        <v>122</v>
      </c>
      <c r="O4" s="168"/>
      <c r="P4" s="167" t="s">
        <v>121</v>
      </c>
      <c r="Q4" s="166"/>
    </row>
    <row r="5" spans="1:17" ht="25.5" customHeight="1">
      <c r="A5" s="165"/>
      <c r="B5" s="164"/>
      <c r="C5" s="163"/>
      <c r="D5" s="145"/>
      <c r="E5" s="162" t="s">
        <v>40</v>
      </c>
      <c r="F5" s="76" t="s">
        <v>39</v>
      </c>
      <c r="G5" s="76"/>
      <c r="H5" s="76" t="s">
        <v>40</v>
      </c>
      <c r="I5" s="76" t="s">
        <v>39</v>
      </c>
      <c r="J5" s="76"/>
      <c r="K5" s="76" t="s">
        <v>39</v>
      </c>
      <c r="L5" s="161"/>
      <c r="M5" s="76" t="s">
        <v>39</v>
      </c>
      <c r="N5" s="76"/>
      <c r="O5" s="76" t="s">
        <v>39</v>
      </c>
      <c r="P5" s="76"/>
      <c r="Q5" s="160" t="s">
        <v>39</v>
      </c>
    </row>
    <row r="6" spans="1:17" ht="18.75" customHeight="1">
      <c r="A6" s="108"/>
      <c r="B6" s="117"/>
      <c r="C6" s="116"/>
      <c r="D6" s="52"/>
      <c r="E6" s="52"/>
      <c r="F6" s="52"/>
      <c r="G6" s="52"/>
      <c r="H6" s="52"/>
      <c r="I6" s="52"/>
      <c r="J6" s="52"/>
      <c r="K6" s="52"/>
      <c r="L6" s="48"/>
      <c r="M6" s="52"/>
      <c r="N6" s="52"/>
      <c r="O6" s="52"/>
      <c r="P6" s="52"/>
      <c r="Q6" s="159"/>
    </row>
    <row r="7" spans="1:17" ht="18.75" customHeight="1">
      <c r="A7" s="107"/>
      <c r="B7" s="106" t="s">
        <v>101</v>
      </c>
      <c r="C7" s="105"/>
      <c r="D7" s="48">
        <v>46996634</v>
      </c>
      <c r="E7" s="158">
        <v>100</v>
      </c>
      <c r="F7" s="47">
        <v>3.3423280582092048</v>
      </c>
      <c r="G7" s="48">
        <v>46524166</v>
      </c>
      <c r="H7" s="47">
        <f>G7/G$7*100</f>
        <v>100</v>
      </c>
      <c r="I7" s="47">
        <f>G7/D7*100-100</f>
        <v>-1.005323062072918</v>
      </c>
      <c r="J7" s="48">
        <v>33352330</v>
      </c>
      <c r="K7" s="47">
        <v>6.037715441424197</v>
      </c>
      <c r="L7" s="48">
        <v>33392224</v>
      </c>
      <c r="M7" s="47">
        <f>L7/J7*100-100</f>
        <v>0.11961383207710696</v>
      </c>
      <c r="N7" s="48">
        <v>13644304</v>
      </c>
      <c r="O7" s="47">
        <v>-2.7031991707565055</v>
      </c>
      <c r="P7" s="48">
        <v>13131942</v>
      </c>
      <c r="Q7" s="102">
        <f>P7/N7*100-100</f>
        <v>-3.7551347434064724</v>
      </c>
    </row>
    <row r="8" spans="1:17" ht="9" customHeight="1">
      <c r="A8" s="107"/>
      <c r="B8" s="106"/>
      <c r="C8" s="105"/>
      <c r="D8" s="48"/>
      <c r="E8" s="158"/>
      <c r="F8" s="47"/>
      <c r="G8" s="48"/>
      <c r="H8" s="47"/>
      <c r="I8" s="47"/>
      <c r="J8" s="48"/>
      <c r="K8" s="47"/>
      <c r="L8" s="48"/>
      <c r="M8" s="47"/>
      <c r="N8" s="48"/>
      <c r="O8" s="47"/>
      <c r="P8" s="48"/>
      <c r="Q8" s="102"/>
    </row>
    <row r="9" spans="1:17" ht="30" customHeight="1">
      <c r="A9" s="108" t="s">
        <v>100</v>
      </c>
      <c r="B9" s="106" t="s">
        <v>99</v>
      </c>
      <c r="C9" s="105"/>
      <c r="D9" s="48">
        <v>35447318</v>
      </c>
      <c r="E9" s="158">
        <v>75.42522726202051</v>
      </c>
      <c r="F9" s="47">
        <v>4.636562196545782</v>
      </c>
      <c r="G9" s="48">
        <v>34329479</v>
      </c>
      <c r="H9" s="47">
        <f>G9/G$7*100</f>
        <v>73.78848876087322</v>
      </c>
      <c r="I9" s="47">
        <f>G9/D9*100-100</f>
        <v>-3.153522080288269</v>
      </c>
      <c r="J9" s="48">
        <v>24659649</v>
      </c>
      <c r="K9" s="47">
        <v>10.130610689627503</v>
      </c>
      <c r="L9" s="48">
        <v>23794067</v>
      </c>
      <c r="M9" s="47">
        <f>L9/J9*100-100</f>
        <v>-3.5101148438892977</v>
      </c>
      <c r="N9" s="48">
        <v>10787669</v>
      </c>
      <c r="O9" s="47">
        <v>-6.074382525468138</v>
      </c>
      <c r="P9" s="48">
        <v>10535412</v>
      </c>
      <c r="Q9" s="102">
        <f>P9/N9*100-100</f>
        <v>-2.3383828332144816</v>
      </c>
    </row>
    <row r="10" spans="1:17" ht="8.25" customHeight="1">
      <c r="A10" s="108"/>
      <c r="B10" s="106"/>
      <c r="C10" s="105"/>
      <c r="D10" s="48"/>
      <c r="E10" s="158"/>
      <c r="F10" s="47"/>
      <c r="G10" s="48"/>
      <c r="H10" s="47"/>
      <c r="I10" s="47"/>
      <c r="J10" s="48"/>
      <c r="K10" s="47"/>
      <c r="L10" s="48"/>
      <c r="M10" s="47"/>
      <c r="N10" s="48"/>
      <c r="O10" s="47"/>
      <c r="P10" s="48"/>
      <c r="Q10" s="102"/>
    </row>
    <row r="11" spans="1:17" ht="18.75" customHeight="1">
      <c r="A11" s="107" t="s">
        <v>62</v>
      </c>
      <c r="B11" s="106" t="s">
        <v>98</v>
      </c>
      <c r="C11" s="105"/>
      <c r="D11" s="48">
        <v>10297505</v>
      </c>
      <c r="E11" s="158">
        <v>21.911154317987965</v>
      </c>
      <c r="F11" s="47">
        <v>-18.548938676773474</v>
      </c>
      <c r="G11" s="48">
        <v>9095405</v>
      </c>
      <c r="H11" s="47">
        <f aca="true" t="shared" si="0" ref="H11:H18">G11/G$7*100</f>
        <v>19.549850716292262</v>
      </c>
      <c r="I11" s="47">
        <f aca="true" t="shared" si="1" ref="I11:I18">G11/D11*100-100</f>
        <v>-11.673701542266784</v>
      </c>
      <c r="J11" s="48">
        <v>6366624</v>
      </c>
      <c r="K11" s="47">
        <v>-24.05744921496745</v>
      </c>
      <c r="L11" s="48">
        <v>5491608</v>
      </c>
      <c r="M11" s="47">
        <f aca="true" t="shared" si="2" ref="M11:M18">L11/J11*100-100</f>
        <v>-13.743798911322543</v>
      </c>
      <c r="N11" s="48">
        <v>3930881</v>
      </c>
      <c r="O11" s="47">
        <v>-7.706126094482116</v>
      </c>
      <c r="P11" s="48">
        <v>3603797</v>
      </c>
      <c r="Q11" s="102">
        <f aca="true" t="shared" si="3" ref="Q11:Q18">P11/N11*100-100</f>
        <v>-8.32088277411603</v>
      </c>
    </row>
    <row r="12" spans="1:17" ht="18.75" customHeight="1">
      <c r="A12" s="107" t="s">
        <v>60</v>
      </c>
      <c r="B12" s="106" t="s">
        <v>97</v>
      </c>
      <c r="C12" s="105"/>
      <c r="D12" s="48">
        <v>5486977</v>
      </c>
      <c r="E12" s="158">
        <v>11.67525529594311</v>
      </c>
      <c r="F12" s="47">
        <v>-10.889779110638258</v>
      </c>
      <c r="G12" s="48">
        <v>5444859</v>
      </c>
      <c r="H12" s="47">
        <f t="shared" si="0"/>
        <v>11.70329200527743</v>
      </c>
      <c r="I12" s="47">
        <f t="shared" si="1"/>
        <v>-0.7675993538883006</v>
      </c>
      <c r="J12" s="48">
        <v>1428562</v>
      </c>
      <c r="K12" s="47">
        <v>-10.499346238159774</v>
      </c>
      <c r="L12" s="48">
        <v>1647146</v>
      </c>
      <c r="M12" s="47">
        <f t="shared" si="2"/>
        <v>15.300980986474528</v>
      </c>
      <c r="N12" s="48">
        <v>4058416</v>
      </c>
      <c r="O12" s="47">
        <v>-11.02638023225478</v>
      </c>
      <c r="P12" s="48">
        <v>3797713</v>
      </c>
      <c r="Q12" s="102">
        <f t="shared" si="3"/>
        <v>-6.4237623742859284</v>
      </c>
    </row>
    <row r="13" spans="1:17" ht="18.75" customHeight="1">
      <c r="A13" s="107" t="s">
        <v>58</v>
      </c>
      <c r="B13" s="106" t="s">
        <v>96</v>
      </c>
      <c r="C13" s="105"/>
      <c r="D13" s="48">
        <v>265871</v>
      </c>
      <c r="E13" s="158">
        <v>0.5657234941549218</v>
      </c>
      <c r="F13" s="47">
        <v>6.170034342304916</v>
      </c>
      <c r="G13" s="48">
        <v>231636</v>
      </c>
      <c r="H13" s="47">
        <f t="shared" si="0"/>
        <v>0.49788318612739885</v>
      </c>
      <c r="I13" s="47">
        <f t="shared" si="1"/>
        <v>-12.876545392314327</v>
      </c>
      <c r="J13" s="48">
        <v>150108</v>
      </c>
      <c r="K13" s="47">
        <v>16.79102445400578</v>
      </c>
      <c r="L13" s="48">
        <v>123414</v>
      </c>
      <c r="M13" s="47">
        <f t="shared" si="2"/>
        <v>-17.783196098808858</v>
      </c>
      <c r="N13" s="48">
        <v>115763</v>
      </c>
      <c r="O13" s="47">
        <v>-5.029779972763208</v>
      </c>
      <c r="P13" s="48">
        <v>108222</v>
      </c>
      <c r="Q13" s="102">
        <f t="shared" si="3"/>
        <v>-6.514171194595846</v>
      </c>
    </row>
    <row r="14" spans="1:17" ht="18.75" customHeight="1">
      <c r="A14" s="107" t="s">
        <v>56</v>
      </c>
      <c r="B14" s="106" t="s">
        <v>95</v>
      </c>
      <c r="C14" s="105"/>
      <c r="D14" s="48">
        <v>331206</v>
      </c>
      <c r="E14" s="158">
        <v>0.7047440886936711</v>
      </c>
      <c r="F14" s="47">
        <v>-11.459291259436682</v>
      </c>
      <c r="G14" s="48">
        <v>372948</v>
      </c>
      <c r="H14" s="47">
        <f t="shared" si="0"/>
        <v>0.8016221075300952</v>
      </c>
      <c r="I14" s="47">
        <f t="shared" si="1"/>
        <v>12.60303255375807</v>
      </c>
      <c r="J14" s="48">
        <v>65185</v>
      </c>
      <c r="K14" s="47">
        <v>-14.888755418603438</v>
      </c>
      <c r="L14" s="48">
        <v>74425</v>
      </c>
      <c r="M14" s="47">
        <f t="shared" si="2"/>
        <v>14.175040270000764</v>
      </c>
      <c r="N14" s="48">
        <v>266021</v>
      </c>
      <c r="O14" s="47">
        <v>-10.576667731146102</v>
      </c>
      <c r="P14" s="48">
        <v>298523</v>
      </c>
      <c r="Q14" s="102">
        <f t="shared" si="3"/>
        <v>12.217832426763309</v>
      </c>
    </row>
    <row r="15" spans="1:17" ht="18.75" customHeight="1">
      <c r="A15" s="107" t="s">
        <v>54</v>
      </c>
      <c r="B15" s="106" t="s">
        <v>94</v>
      </c>
      <c r="C15" s="105"/>
      <c r="D15" s="48">
        <v>714250</v>
      </c>
      <c r="E15" s="158">
        <v>1.519789693874672</v>
      </c>
      <c r="F15" s="47">
        <v>-7.320782333271481</v>
      </c>
      <c r="G15" s="48">
        <v>731112</v>
      </c>
      <c r="H15" s="47">
        <f t="shared" si="0"/>
        <v>1.5714671811634409</v>
      </c>
      <c r="I15" s="47">
        <f t="shared" si="1"/>
        <v>2.3607980399019937</v>
      </c>
      <c r="J15" s="48">
        <v>128225</v>
      </c>
      <c r="K15" s="47">
        <v>-18.717869073805247</v>
      </c>
      <c r="L15" s="48">
        <v>149793</v>
      </c>
      <c r="M15" s="47">
        <f t="shared" si="2"/>
        <v>16.82043283291091</v>
      </c>
      <c r="N15" s="48">
        <v>586025</v>
      </c>
      <c r="O15" s="47">
        <v>-4.387387504976218</v>
      </c>
      <c r="P15" s="48">
        <v>581319</v>
      </c>
      <c r="Q15" s="102">
        <f t="shared" si="3"/>
        <v>-0.8030374130796503</v>
      </c>
    </row>
    <row r="16" spans="1:17" ht="18.75" customHeight="1">
      <c r="A16" s="107" t="s">
        <v>52</v>
      </c>
      <c r="B16" s="106" t="s">
        <v>93</v>
      </c>
      <c r="C16" s="105"/>
      <c r="D16" s="48">
        <v>20605</v>
      </c>
      <c r="E16" s="158">
        <v>0.04384356547747654</v>
      </c>
      <c r="F16" s="47">
        <v>-17.335312525074215</v>
      </c>
      <c r="G16" s="48">
        <v>21320</v>
      </c>
      <c r="H16" s="47">
        <f t="shared" si="0"/>
        <v>0.0458256468262107</v>
      </c>
      <c r="I16" s="47">
        <f t="shared" si="1"/>
        <v>3.470031545741321</v>
      </c>
      <c r="J16" s="48">
        <v>3279</v>
      </c>
      <c r="K16" s="47">
        <v>-56.8041101304176</v>
      </c>
      <c r="L16" s="48">
        <v>4453</v>
      </c>
      <c r="M16" s="47">
        <f t="shared" si="2"/>
        <v>35.80359865812747</v>
      </c>
      <c r="N16" s="48">
        <v>17326</v>
      </c>
      <c r="O16" s="47">
        <v>-0.05191808479953863</v>
      </c>
      <c r="P16" s="48">
        <v>16868</v>
      </c>
      <c r="Q16" s="102">
        <f t="shared" si="3"/>
        <v>-2.6434260648735943</v>
      </c>
    </row>
    <row r="17" spans="1:17" ht="18.75" customHeight="1">
      <c r="A17" s="107" t="s">
        <v>50</v>
      </c>
      <c r="B17" s="106" t="s">
        <v>92</v>
      </c>
      <c r="C17" s="105"/>
      <c r="D17" s="48">
        <v>16489626</v>
      </c>
      <c r="E17" s="158">
        <v>35.08682345207957</v>
      </c>
      <c r="F17" s="47">
        <v>39.03319402155509</v>
      </c>
      <c r="G17" s="48">
        <v>15751234</v>
      </c>
      <c r="H17" s="47">
        <f t="shared" si="0"/>
        <v>33.85602656477496</v>
      </c>
      <c r="I17" s="47">
        <f t="shared" si="1"/>
        <v>-4.477918419738572</v>
      </c>
      <c r="J17" s="48">
        <v>14708695</v>
      </c>
      <c r="K17" s="47">
        <v>43.128766890279394</v>
      </c>
      <c r="L17" s="48">
        <v>13683839</v>
      </c>
      <c r="M17" s="47">
        <f t="shared" si="2"/>
        <v>-6.9676881599625204</v>
      </c>
      <c r="N17" s="48">
        <v>1780931</v>
      </c>
      <c r="O17" s="47">
        <v>12.456580038278389</v>
      </c>
      <c r="P17" s="48">
        <v>2067396</v>
      </c>
      <c r="Q17" s="102">
        <f t="shared" si="3"/>
        <v>16.085126262612093</v>
      </c>
    </row>
    <row r="18" spans="1:17" ht="18.75" customHeight="1">
      <c r="A18" s="107" t="s">
        <v>48</v>
      </c>
      <c r="B18" s="106" t="s">
        <v>91</v>
      </c>
      <c r="C18" s="105"/>
      <c r="D18" s="48">
        <v>1841278</v>
      </c>
      <c r="E18" s="158">
        <v>3.917893353809126</v>
      </c>
      <c r="F18" s="47">
        <v>2.507976432849034</v>
      </c>
      <c r="G18" s="48">
        <v>2680964</v>
      </c>
      <c r="H18" s="47">
        <f t="shared" si="0"/>
        <v>5.762519203460843</v>
      </c>
      <c r="I18" s="47">
        <f t="shared" si="1"/>
        <v>45.60343413650736</v>
      </c>
      <c r="J18" s="48">
        <v>1808972</v>
      </c>
      <c r="K18" s="47">
        <v>2.5117176276981894</v>
      </c>
      <c r="L18" s="48">
        <v>2619389</v>
      </c>
      <c r="M18" s="47">
        <f t="shared" si="2"/>
        <v>44.799864232282204</v>
      </c>
      <c r="N18" s="48">
        <v>32306</v>
      </c>
      <c r="O18" s="47">
        <v>2.298923369221015</v>
      </c>
      <c r="P18" s="48">
        <v>61575</v>
      </c>
      <c r="Q18" s="102">
        <f t="shared" si="3"/>
        <v>90.59926948554448</v>
      </c>
    </row>
    <row r="19" spans="1:17" ht="9.75" customHeight="1">
      <c r="A19" s="109"/>
      <c r="B19" s="106"/>
      <c r="C19" s="105"/>
      <c r="D19" s="48"/>
      <c r="E19" s="158"/>
      <c r="F19" s="47"/>
      <c r="G19" s="48"/>
      <c r="H19" s="47"/>
      <c r="I19" s="47"/>
      <c r="J19" s="48"/>
      <c r="K19" s="47"/>
      <c r="L19" s="48"/>
      <c r="M19" s="47"/>
      <c r="N19" s="48"/>
      <c r="O19" s="47"/>
      <c r="P19" s="48"/>
      <c r="Q19" s="102"/>
    </row>
    <row r="20" spans="1:17" ht="30" customHeight="1">
      <c r="A20" s="108" t="s">
        <v>90</v>
      </c>
      <c r="B20" s="106" t="s">
        <v>89</v>
      </c>
      <c r="C20" s="105"/>
      <c r="D20" s="48">
        <v>2338098</v>
      </c>
      <c r="E20" s="158">
        <v>4.975032892781215</v>
      </c>
      <c r="F20" s="47">
        <v>-1.226631023000806</v>
      </c>
      <c r="G20" s="48">
        <v>2827671</v>
      </c>
      <c r="H20" s="47">
        <f>G20/G$7*100</f>
        <v>6.077854248907976</v>
      </c>
      <c r="I20" s="47">
        <f>G20/D20*100-100</f>
        <v>20.93894267904939</v>
      </c>
      <c r="J20" s="48">
        <v>1706176</v>
      </c>
      <c r="K20" s="47">
        <v>-5.350527508201921</v>
      </c>
      <c r="L20" s="48">
        <v>2238110</v>
      </c>
      <c r="M20" s="47">
        <f>L20/J20*100-100</f>
        <v>31.176971191717627</v>
      </c>
      <c r="N20" s="48">
        <v>631922</v>
      </c>
      <c r="O20" s="47">
        <v>11.942080537388307</v>
      </c>
      <c r="P20" s="48">
        <v>589561</v>
      </c>
      <c r="Q20" s="102">
        <f>P20/N20*100-100</f>
        <v>-6.703517206237478</v>
      </c>
    </row>
    <row r="21" spans="1:17" ht="9.75" customHeight="1">
      <c r="A21" s="108"/>
      <c r="B21" s="106"/>
      <c r="C21" s="105"/>
      <c r="D21" s="48"/>
      <c r="E21" s="158"/>
      <c r="F21" s="47"/>
      <c r="G21" s="48"/>
      <c r="H21" s="47"/>
      <c r="I21" s="47"/>
      <c r="J21" s="48"/>
      <c r="K21" s="47"/>
      <c r="L21" s="48"/>
      <c r="M21" s="47"/>
      <c r="N21" s="48"/>
      <c r="O21" s="47"/>
      <c r="P21" s="48"/>
      <c r="Q21" s="102"/>
    </row>
    <row r="22" spans="1:17" ht="18.75" customHeight="1">
      <c r="A22" s="107" t="s">
        <v>62</v>
      </c>
      <c r="B22" s="106" t="s">
        <v>88</v>
      </c>
      <c r="C22" s="105"/>
      <c r="D22" s="48">
        <v>64806</v>
      </c>
      <c r="E22" s="158">
        <v>0.13789498201083933</v>
      </c>
      <c r="F22" s="47">
        <v>15.403518769143105</v>
      </c>
      <c r="G22" s="48">
        <v>106459</v>
      </c>
      <c r="H22" s="47">
        <f aca="true" t="shared" si="4" ref="H22:H37">G22/G$7*100</f>
        <v>0.22882516582887266</v>
      </c>
      <c r="I22" s="47">
        <f aca="true" t="shared" si="5" ref="I22:I37">G22/D22*100-100</f>
        <v>64.27336974971453</v>
      </c>
      <c r="J22" s="48">
        <v>59681</v>
      </c>
      <c r="K22" s="47">
        <v>10.643307378568778</v>
      </c>
      <c r="L22" s="48">
        <v>101250</v>
      </c>
      <c r="M22" s="47">
        <f aca="true" t="shared" si="6" ref="M22:M37">L22/J22*100-100</f>
        <v>69.65198304317957</v>
      </c>
      <c r="N22" s="48">
        <v>5125</v>
      </c>
      <c r="O22" s="47">
        <v>131.27256317689532</v>
      </c>
      <c r="P22" s="48">
        <v>5209</v>
      </c>
      <c r="Q22" s="102">
        <f aca="true" t="shared" si="7" ref="Q22:Q37">P22/N22*100-100</f>
        <v>1.639024390243904</v>
      </c>
    </row>
    <row r="23" spans="1:17" ht="18.75" customHeight="1">
      <c r="A23" s="107" t="s">
        <v>60</v>
      </c>
      <c r="B23" s="106" t="s">
        <v>87</v>
      </c>
      <c r="C23" s="105"/>
      <c r="D23" s="48">
        <v>219416</v>
      </c>
      <c r="E23" s="158">
        <v>0.46687598945916003</v>
      </c>
      <c r="F23" s="47">
        <v>-1.0917877009349155</v>
      </c>
      <c r="G23" s="48">
        <v>275103</v>
      </c>
      <c r="H23" s="47">
        <f t="shared" si="4"/>
        <v>0.5913120506018313</v>
      </c>
      <c r="I23" s="47">
        <f t="shared" si="5"/>
        <v>25.37964414627922</v>
      </c>
      <c r="J23" s="48">
        <v>114497</v>
      </c>
      <c r="K23" s="47">
        <v>-5.347001198693832</v>
      </c>
      <c r="L23" s="48">
        <v>152506</v>
      </c>
      <c r="M23" s="47">
        <f t="shared" si="6"/>
        <v>33.19650296514317</v>
      </c>
      <c r="N23" s="48">
        <v>104919</v>
      </c>
      <c r="O23" s="47">
        <v>4.010984108730781</v>
      </c>
      <c r="P23" s="48">
        <v>122597</v>
      </c>
      <c r="Q23" s="102">
        <f t="shared" si="7"/>
        <v>16.84918842154424</v>
      </c>
    </row>
    <row r="24" spans="1:17" ht="18.75" customHeight="1">
      <c r="A24" s="107" t="s">
        <v>58</v>
      </c>
      <c r="B24" s="106" t="s">
        <v>86</v>
      </c>
      <c r="C24" s="105"/>
      <c r="D24" s="48">
        <v>560715</v>
      </c>
      <c r="E24" s="158">
        <v>1.1930960842855256</v>
      </c>
      <c r="F24" s="47">
        <v>5.11993700846449</v>
      </c>
      <c r="G24" s="48">
        <v>543939</v>
      </c>
      <c r="H24" s="47">
        <f t="shared" si="4"/>
        <v>1.169153682410986</v>
      </c>
      <c r="I24" s="47">
        <f t="shared" si="5"/>
        <v>-2.991894277841695</v>
      </c>
      <c r="J24" s="48">
        <v>248216</v>
      </c>
      <c r="K24" s="47">
        <v>-3.6540775530799863</v>
      </c>
      <c r="L24" s="48">
        <v>292414</v>
      </c>
      <c r="M24" s="47">
        <f t="shared" si="6"/>
        <v>17.806265510684256</v>
      </c>
      <c r="N24" s="48">
        <v>312500</v>
      </c>
      <c r="O24" s="47">
        <v>13.31701568307497</v>
      </c>
      <c r="P24" s="48">
        <v>251525</v>
      </c>
      <c r="Q24" s="102">
        <f t="shared" si="7"/>
        <v>-19.512</v>
      </c>
    </row>
    <row r="25" spans="1:17" ht="18.75" customHeight="1">
      <c r="A25" s="107" t="s">
        <v>56</v>
      </c>
      <c r="B25" s="106" t="s">
        <v>85</v>
      </c>
      <c r="C25" s="105"/>
      <c r="D25" s="48">
        <v>3559</v>
      </c>
      <c r="E25" s="158">
        <v>0.007572882772838583</v>
      </c>
      <c r="F25" s="47">
        <v>-30.852924033417523</v>
      </c>
      <c r="G25" s="48">
        <v>10335</v>
      </c>
      <c r="H25" s="47">
        <f t="shared" si="4"/>
        <v>0.02221426172368141</v>
      </c>
      <c r="I25" s="47">
        <f t="shared" si="5"/>
        <v>190.39055914582747</v>
      </c>
      <c r="J25" s="48">
        <v>3078</v>
      </c>
      <c r="K25" s="47">
        <v>-7.4007220216606555</v>
      </c>
      <c r="L25" s="48">
        <v>8209</v>
      </c>
      <c r="M25" s="47">
        <f t="shared" si="6"/>
        <v>166.69915529564656</v>
      </c>
      <c r="N25" s="48">
        <v>481</v>
      </c>
      <c r="O25" s="47">
        <v>-73.61492046077893</v>
      </c>
      <c r="P25" s="48">
        <v>2127</v>
      </c>
      <c r="Q25" s="102">
        <f t="shared" si="7"/>
        <v>342.20374220374225</v>
      </c>
    </row>
    <row r="26" spans="1:17" ht="18.75" customHeight="1">
      <c r="A26" s="107" t="s">
        <v>54</v>
      </c>
      <c r="B26" s="106" t="s">
        <v>84</v>
      </c>
      <c r="C26" s="105"/>
      <c r="D26" s="48">
        <v>92702</v>
      </c>
      <c r="E26" s="158">
        <v>0.19725242450342292</v>
      </c>
      <c r="F26" s="47">
        <v>-16.769617525588075</v>
      </c>
      <c r="G26" s="48">
        <v>144841</v>
      </c>
      <c r="H26" s="47">
        <f t="shared" si="4"/>
        <v>0.311324226639549</v>
      </c>
      <c r="I26" s="47">
        <f t="shared" si="5"/>
        <v>56.243662488403714</v>
      </c>
      <c r="J26" s="48">
        <v>75863</v>
      </c>
      <c r="K26" s="47">
        <v>-25.910697892454635</v>
      </c>
      <c r="L26" s="48">
        <v>120067</v>
      </c>
      <c r="M26" s="47">
        <f t="shared" si="6"/>
        <v>58.26819398125568</v>
      </c>
      <c r="N26" s="48">
        <v>16839</v>
      </c>
      <c r="O26" s="47">
        <v>87.39149788559982</v>
      </c>
      <c r="P26" s="48">
        <v>24773</v>
      </c>
      <c r="Q26" s="102">
        <f t="shared" si="7"/>
        <v>47.11681216224241</v>
      </c>
    </row>
    <row r="27" spans="1:17" ht="18.75" customHeight="1">
      <c r="A27" s="107" t="s">
        <v>52</v>
      </c>
      <c r="B27" s="106" t="s">
        <v>83</v>
      </c>
      <c r="C27" s="105"/>
      <c r="D27" s="48">
        <v>65658</v>
      </c>
      <c r="E27" s="158">
        <v>0.13970787780248262</v>
      </c>
      <c r="F27" s="47">
        <v>111.02397634505365</v>
      </c>
      <c r="G27" s="48">
        <v>63540</v>
      </c>
      <c r="H27" s="47">
        <f t="shared" si="4"/>
        <v>0.1365741838338381</v>
      </c>
      <c r="I27" s="47">
        <f t="shared" si="5"/>
        <v>-3.225806451612897</v>
      </c>
      <c r="J27" s="48">
        <v>60614</v>
      </c>
      <c r="K27" s="47">
        <v>175.73124687258337</v>
      </c>
      <c r="L27" s="48">
        <v>56821</v>
      </c>
      <c r="M27" s="47">
        <f t="shared" si="6"/>
        <v>-6.257630250437202</v>
      </c>
      <c r="N27" s="48">
        <v>5044</v>
      </c>
      <c r="O27" s="47">
        <v>-44.76565922032414</v>
      </c>
      <c r="P27" s="48">
        <v>6718</v>
      </c>
      <c r="Q27" s="102">
        <f t="shared" si="7"/>
        <v>33.187946074544016</v>
      </c>
    </row>
    <row r="28" spans="1:17" ht="18.75" customHeight="1">
      <c r="A28" s="107" t="s">
        <v>50</v>
      </c>
      <c r="B28" s="106" t="s">
        <v>82</v>
      </c>
      <c r="C28" s="105"/>
      <c r="D28" s="48">
        <v>17421</v>
      </c>
      <c r="E28" s="158">
        <v>0.03706861219039644</v>
      </c>
      <c r="F28" s="47">
        <v>-67.8940675623376</v>
      </c>
      <c r="G28" s="48">
        <v>16297</v>
      </c>
      <c r="H28" s="47">
        <f t="shared" si="4"/>
        <v>0.035029107238590804</v>
      </c>
      <c r="I28" s="47">
        <f t="shared" si="5"/>
        <v>-6.451983238620045</v>
      </c>
      <c r="J28" s="48">
        <v>12765</v>
      </c>
      <c r="K28" s="47">
        <v>-71.2441711157667</v>
      </c>
      <c r="L28" s="48">
        <v>13204</v>
      </c>
      <c r="M28" s="47">
        <f t="shared" si="6"/>
        <v>3.4390912651782344</v>
      </c>
      <c r="N28" s="48">
        <v>4656</v>
      </c>
      <c r="O28" s="47">
        <v>-52.82674772036474</v>
      </c>
      <c r="P28" s="48">
        <v>3093</v>
      </c>
      <c r="Q28" s="102">
        <f t="shared" si="7"/>
        <v>-33.56958762886599</v>
      </c>
    </row>
    <row r="29" spans="1:17" ht="18.75" customHeight="1">
      <c r="A29" s="107" t="s">
        <v>48</v>
      </c>
      <c r="B29" s="106" t="s">
        <v>81</v>
      </c>
      <c r="C29" s="105"/>
      <c r="D29" s="48">
        <v>81037</v>
      </c>
      <c r="E29" s="158">
        <v>0.17243149796642881</v>
      </c>
      <c r="F29" s="47">
        <v>-43.407545008869086</v>
      </c>
      <c r="G29" s="48">
        <v>118282</v>
      </c>
      <c r="H29" s="47">
        <f t="shared" si="4"/>
        <v>0.25423776537982434</v>
      </c>
      <c r="I29" s="47">
        <f t="shared" si="5"/>
        <v>45.960487184866196</v>
      </c>
      <c r="J29" s="48">
        <v>70175</v>
      </c>
      <c r="K29" s="47">
        <v>-41.4530164106757</v>
      </c>
      <c r="L29" s="48">
        <v>102585</v>
      </c>
      <c r="M29" s="47">
        <f t="shared" si="6"/>
        <v>46.18453865336659</v>
      </c>
      <c r="N29" s="48">
        <v>10862</v>
      </c>
      <c r="O29" s="47">
        <v>-53.44790639866284</v>
      </c>
      <c r="P29" s="48">
        <v>15697</v>
      </c>
      <c r="Q29" s="102">
        <f t="shared" si="7"/>
        <v>44.51298103480022</v>
      </c>
    </row>
    <row r="30" spans="1:17" ht="18.75" customHeight="1">
      <c r="A30" s="107" t="s">
        <v>80</v>
      </c>
      <c r="B30" s="106" t="s">
        <v>79</v>
      </c>
      <c r="C30" s="105"/>
      <c r="D30" s="48">
        <v>17234</v>
      </c>
      <c r="E30" s="158">
        <v>0.03667071135349821</v>
      </c>
      <c r="F30" s="47">
        <v>39.94315874949248</v>
      </c>
      <c r="G30" s="48">
        <v>26229</v>
      </c>
      <c r="H30" s="47">
        <f t="shared" si="4"/>
        <v>0.05637715246738651</v>
      </c>
      <c r="I30" s="47">
        <f t="shared" si="5"/>
        <v>52.19333874898459</v>
      </c>
      <c r="J30" s="48">
        <v>15774</v>
      </c>
      <c r="K30" s="47">
        <v>40.138592750533036</v>
      </c>
      <c r="L30" s="48">
        <v>24599</v>
      </c>
      <c r="M30" s="47">
        <f t="shared" si="6"/>
        <v>55.94649423101305</v>
      </c>
      <c r="N30" s="48">
        <v>1461</v>
      </c>
      <c r="O30" s="47">
        <v>37.960339943342774</v>
      </c>
      <c r="P30" s="48">
        <v>1630</v>
      </c>
      <c r="Q30" s="102">
        <f t="shared" si="7"/>
        <v>11.567419575633124</v>
      </c>
    </row>
    <row r="31" spans="1:17" ht="18.75" customHeight="1">
      <c r="A31" s="107" t="s">
        <v>78</v>
      </c>
      <c r="B31" s="106" t="s">
        <v>77</v>
      </c>
      <c r="C31" s="105"/>
      <c r="D31" s="48">
        <v>27524</v>
      </c>
      <c r="E31" s="158">
        <v>0.05856589644271119</v>
      </c>
      <c r="F31" s="47">
        <v>-15.93414984270487</v>
      </c>
      <c r="G31" s="48">
        <v>14206</v>
      </c>
      <c r="H31" s="47">
        <f t="shared" si="4"/>
        <v>0.03053466879986629</v>
      </c>
      <c r="I31" s="47">
        <f t="shared" si="5"/>
        <v>-48.38686237465485</v>
      </c>
      <c r="J31" s="48">
        <v>26782</v>
      </c>
      <c r="K31" s="47">
        <v>-12.674035671198936</v>
      </c>
      <c r="L31" s="48">
        <v>12938</v>
      </c>
      <c r="M31" s="47">
        <f t="shared" si="6"/>
        <v>-51.69143454559032</v>
      </c>
      <c r="N31" s="48">
        <v>742</v>
      </c>
      <c r="O31" s="47">
        <v>-64.1891891891892</v>
      </c>
      <c r="P31" s="48">
        <v>1269</v>
      </c>
      <c r="Q31" s="102">
        <f t="shared" si="7"/>
        <v>71.02425876010781</v>
      </c>
    </row>
    <row r="32" spans="1:17" ht="18.75" customHeight="1">
      <c r="A32" s="107" t="s">
        <v>76</v>
      </c>
      <c r="B32" s="106" t="s">
        <v>75</v>
      </c>
      <c r="C32" s="105"/>
      <c r="D32" s="48">
        <v>275120</v>
      </c>
      <c r="E32" s="158">
        <v>0.5854036269916693</v>
      </c>
      <c r="F32" s="47">
        <v>-4.800462294934476</v>
      </c>
      <c r="G32" s="48">
        <v>361673</v>
      </c>
      <c r="H32" s="47">
        <f t="shared" si="4"/>
        <v>0.7773873904585415</v>
      </c>
      <c r="I32" s="47">
        <f t="shared" si="5"/>
        <v>31.460090142483267</v>
      </c>
      <c r="J32" s="48">
        <v>205030</v>
      </c>
      <c r="K32" s="47">
        <v>-9.945799696056639</v>
      </c>
      <c r="L32" s="48">
        <v>290371</v>
      </c>
      <c r="M32" s="47">
        <f t="shared" si="6"/>
        <v>41.62366482953715</v>
      </c>
      <c r="N32" s="48">
        <v>70090</v>
      </c>
      <c r="O32" s="47">
        <v>14.303886234282999</v>
      </c>
      <c r="P32" s="48">
        <v>71302</v>
      </c>
      <c r="Q32" s="102">
        <f t="shared" si="7"/>
        <v>1.7292053074618394</v>
      </c>
    </row>
    <row r="33" spans="1:17" ht="18.75" customHeight="1">
      <c r="A33" s="107" t="s">
        <v>74</v>
      </c>
      <c r="B33" s="106" t="s">
        <v>73</v>
      </c>
      <c r="C33" s="105"/>
      <c r="D33" s="48">
        <v>97921</v>
      </c>
      <c r="E33" s="158">
        <v>0.20835747513321912</v>
      </c>
      <c r="F33" s="47">
        <v>311.05280832843596</v>
      </c>
      <c r="G33" s="48">
        <v>50281</v>
      </c>
      <c r="H33" s="47">
        <f t="shared" si="4"/>
        <v>0.10807501632592405</v>
      </c>
      <c r="I33" s="47">
        <f t="shared" si="5"/>
        <v>-48.65146393521308</v>
      </c>
      <c r="J33" s="48">
        <v>86908</v>
      </c>
      <c r="K33" s="47">
        <v>307.59778632398456</v>
      </c>
      <c r="L33" s="48">
        <v>38007</v>
      </c>
      <c r="M33" s="47">
        <f t="shared" si="6"/>
        <v>-56.267547291388595</v>
      </c>
      <c r="N33" s="48">
        <v>11013</v>
      </c>
      <c r="O33" s="47">
        <v>340.52</v>
      </c>
      <c r="P33" s="48">
        <v>12274</v>
      </c>
      <c r="Q33" s="102">
        <f t="shared" si="7"/>
        <v>11.450104422046678</v>
      </c>
    </row>
    <row r="34" spans="1:17" ht="18.75" customHeight="1">
      <c r="A34" s="107" t="s">
        <v>72</v>
      </c>
      <c r="B34" s="106" t="s">
        <v>71</v>
      </c>
      <c r="C34" s="105"/>
      <c r="D34" s="48">
        <v>97858</v>
      </c>
      <c r="E34" s="158">
        <v>0.20822342297961166</v>
      </c>
      <c r="F34" s="47">
        <v>48.93312635071379</v>
      </c>
      <c r="G34" s="48">
        <v>98119</v>
      </c>
      <c r="H34" s="47">
        <f t="shared" si="4"/>
        <v>0.21089899816796287</v>
      </c>
      <c r="I34" s="47">
        <f t="shared" si="5"/>
        <v>0.2667129922949414</v>
      </c>
      <c r="J34" s="48">
        <v>67823</v>
      </c>
      <c r="K34" s="47">
        <v>11.830563250230838</v>
      </c>
      <c r="L34" s="48">
        <v>86530</v>
      </c>
      <c r="M34" s="47">
        <f t="shared" si="6"/>
        <v>27.582088671984437</v>
      </c>
      <c r="N34" s="48">
        <v>30035</v>
      </c>
      <c r="O34" s="47">
        <v>493.92920703974687</v>
      </c>
      <c r="P34" s="48">
        <v>11589</v>
      </c>
      <c r="Q34" s="102">
        <f t="shared" si="7"/>
        <v>-61.415015814882636</v>
      </c>
    </row>
    <row r="35" spans="1:17" ht="18.75" customHeight="1">
      <c r="A35" s="107" t="s">
        <v>70</v>
      </c>
      <c r="B35" s="106" t="s">
        <v>69</v>
      </c>
      <c r="C35" s="105"/>
      <c r="D35" s="48">
        <v>63339</v>
      </c>
      <c r="E35" s="158">
        <v>0.1347734818625521</v>
      </c>
      <c r="F35" s="47">
        <v>-19.647070763453684</v>
      </c>
      <c r="G35" s="48">
        <v>93444</v>
      </c>
      <c r="H35" s="47">
        <f t="shared" si="4"/>
        <v>0.2008504569431723</v>
      </c>
      <c r="I35" s="47">
        <f t="shared" si="5"/>
        <v>47.529957845876936</v>
      </c>
      <c r="J35" s="48">
        <v>44281</v>
      </c>
      <c r="K35" s="47">
        <v>-25.46917341322606</v>
      </c>
      <c r="L35" s="48">
        <v>76284</v>
      </c>
      <c r="M35" s="47">
        <f t="shared" si="6"/>
        <v>72.27253223730267</v>
      </c>
      <c r="N35" s="48">
        <v>19058</v>
      </c>
      <c r="O35" s="47">
        <v>-1.8286715087827758</v>
      </c>
      <c r="P35" s="48">
        <v>17160</v>
      </c>
      <c r="Q35" s="102">
        <f t="shared" si="7"/>
        <v>-9.959072305593452</v>
      </c>
    </row>
    <row r="36" spans="1:17" ht="18.75" customHeight="1">
      <c r="A36" s="107" t="s">
        <v>68</v>
      </c>
      <c r="B36" s="106" t="s">
        <v>67</v>
      </c>
      <c r="C36" s="105"/>
      <c r="D36" s="48">
        <v>615114</v>
      </c>
      <c r="E36" s="158">
        <v>1.3088469272075953</v>
      </c>
      <c r="F36" s="47">
        <v>-8.036288284947958</v>
      </c>
      <c r="G36" s="48">
        <v>848885</v>
      </c>
      <c r="H36" s="47">
        <f t="shared" si="4"/>
        <v>1.8246108914665982</v>
      </c>
      <c r="I36" s="47">
        <f t="shared" si="5"/>
        <v>38.00449997886571</v>
      </c>
      <c r="J36" s="48">
        <v>582549</v>
      </c>
      <c r="K36" s="47">
        <v>-8.461672629906715</v>
      </c>
      <c r="L36" s="48">
        <v>813391</v>
      </c>
      <c r="M36" s="47">
        <f t="shared" si="6"/>
        <v>39.626194534708645</v>
      </c>
      <c r="N36" s="48">
        <v>32566</v>
      </c>
      <c r="O36" s="47">
        <v>0.3049250007700124</v>
      </c>
      <c r="P36" s="48">
        <v>35494</v>
      </c>
      <c r="Q36" s="102">
        <f t="shared" si="7"/>
        <v>8.990972179573788</v>
      </c>
    </row>
    <row r="37" spans="1:17" ht="18.75" customHeight="1">
      <c r="A37" s="107" t="s">
        <v>66</v>
      </c>
      <c r="B37" s="106" t="s">
        <v>120</v>
      </c>
      <c r="C37" s="105"/>
      <c r="D37" s="48">
        <v>38673</v>
      </c>
      <c r="E37" s="158">
        <v>0.08228887200730163</v>
      </c>
      <c r="F37" s="47">
        <v>-1.7703835407670852</v>
      </c>
      <c r="G37" s="48">
        <v>56037</v>
      </c>
      <c r="H37" s="47">
        <f t="shared" si="4"/>
        <v>0.12044708120076779</v>
      </c>
      <c r="I37" s="47">
        <f t="shared" si="5"/>
        <v>44.899542316344736</v>
      </c>
      <c r="J37" s="48">
        <v>32141</v>
      </c>
      <c r="K37" s="47">
        <v>4.499788665994743</v>
      </c>
      <c r="L37" s="48">
        <v>48934</v>
      </c>
      <c r="M37" s="47">
        <f t="shared" si="6"/>
        <v>52.24790765688684</v>
      </c>
      <c r="N37" s="48">
        <v>6532</v>
      </c>
      <c r="O37" s="47">
        <v>-24.161151747358645</v>
      </c>
      <c r="P37" s="48">
        <v>7104</v>
      </c>
      <c r="Q37" s="102">
        <f t="shared" si="7"/>
        <v>8.75688916105328</v>
      </c>
    </row>
    <row r="38" spans="1:17" ht="10.5" customHeight="1">
      <c r="A38" s="109"/>
      <c r="B38" s="106"/>
      <c r="C38" s="105"/>
      <c r="D38" s="48"/>
      <c r="E38" s="158"/>
      <c r="F38" s="47"/>
      <c r="G38" s="48"/>
      <c r="H38" s="47"/>
      <c r="I38" s="47"/>
      <c r="J38" s="48"/>
      <c r="K38" s="47"/>
      <c r="L38" s="48"/>
      <c r="M38" s="47"/>
      <c r="N38" s="48"/>
      <c r="O38" s="47"/>
      <c r="P38" s="48"/>
      <c r="Q38" s="102"/>
    </row>
    <row r="39" spans="1:17" ht="30" customHeight="1">
      <c r="A39" s="108" t="s">
        <v>64</v>
      </c>
      <c r="B39" s="106" t="s">
        <v>63</v>
      </c>
      <c r="C39" s="105"/>
      <c r="D39" s="48">
        <v>9211218</v>
      </c>
      <c r="E39" s="158">
        <v>19.599739845198275</v>
      </c>
      <c r="F39" s="47">
        <v>-0.23497459577491497</v>
      </c>
      <c r="G39" s="48">
        <v>9367016</v>
      </c>
      <c r="H39" s="47">
        <f>G39/G$7*100</f>
        <v>20.133656990218803</v>
      </c>
      <c r="I39" s="47">
        <f>G39/D39*100-100</f>
        <v>1.691394123991003</v>
      </c>
      <c r="J39" s="48">
        <v>6986504</v>
      </c>
      <c r="K39" s="47">
        <v>-3.7588110263011743</v>
      </c>
      <c r="L39" s="48">
        <v>7360047</v>
      </c>
      <c r="M39" s="47">
        <f>L39/J39*100-100</f>
        <v>5.346636887347373</v>
      </c>
      <c r="N39" s="48">
        <v>2224713</v>
      </c>
      <c r="O39" s="47">
        <v>12.726857230878679</v>
      </c>
      <c r="P39" s="48">
        <v>2006969</v>
      </c>
      <c r="Q39" s="102">
        <f>P39/N39*100-100</f>
        <v>-9.787509669786616</v>
      </c>
    </row>
    <row r="40" spans="1:17" ht="6.75" customHeight="1">
      <c r="A40" s="108"/>
      <c r="B40" s="106"/>
      <c r="C40" s="105"/>
      <c r="D40" s="48"/>
      <c r="E40" s="158"/>
      <c r="F40" s="47"/>
      <c r="G40" s="48"/>
      <c r="H40" s="47"/>
      <c r="I40" s="47"/>
      <c r="J40" s="48"/>
      <c r="K40" s="47"/>
      <c r="L40" s="48"/>
      <c r="M40" s="47"/>
      <c r="N40" s="48"/>
      <c r="O40" s="47"/>
      <c r="P40" s="48"/>
      <c r="Q40" s="102"/>
    </row>
    <row r="41" spans="1:17" ht="18.75" customHeight="1">
      <c r="A41" s="107" t="s">
        <v>62</v>
      </c>
      <c r="B41" s="106" t="s">
        <v>61</v>
      </c>
      <c r="C41" s="105"/>
      <c r="D41" s="48">
        <v>3739233</v>
      </c>
      <c r="E41" s="158">
        <v>7.956384706189809</v>
      </c>
      <c r="F41" s="47">
        <v>7.990105615193329</v>
      </c>
      <c r="G41" s="48">
        <v>3534151</v>
      </c>
      <c r="H41" s="47">
        <f aca="true" t="shared" si="8" ref="H41:H48">G41/G$7*100</f>
        <v>7.59637690227483</v>
      </c>
      <c r="I41" s="47">
        <f aca="true" t="shared" si="9" ref="I41:I48">G41/D41*100-100</f>
        <v>-5.484600718917491</v>
      </c>
      <c r="J41" s="48">
        <v>2772493</v>
      </c>
      <c r="K41" s="47">
        <v>7.877761833315702</v>
      </c>
      <c r="L41" s="48">
        <v>2672734</v>
      </c>
      <c r="M41" s="47">
        <f aca="true" t="shared" si="10" ref="M41:M48">L41/J41*100-100</f>
        <v>-3.598169589607622</v>
      </c>
      <c r="N41" s="48">
        <v>966739</v>
      </c>
      <c r="O41" s="47">
        <v>8.31348357156783</v>
      </c>
      <c r="P41" s="48">
        <v>861417</v>
      </c>
      <c r="Q41" s="102">
        <f aca="true" t="shared" si="11" ref="Q41:Q48">P41/N41*100-100</f>
        <v>-10.894564096410718</v>
      </c>
    </row>
    <row r="42" spans="1:17" ht="18.75" customHeight="1">
      <c r="A42" s="107" t="s">
        <v>60</v>
      </c>
      <c r="B42" s="106" t="s">
        <v>59</v>
      </c>
      <c r="C42" s="105"/>
      <c r="D42" s="48">
        <v>1033191</v>
      </c>
      <c r="E42" s="158">
        <v>2.198436168854135</v>
      </c>
      <c r="F42" s="47">
        <v>20.129967525559223</v>
      </c>
      <c r="G42" s="48">
        <v>999873</v>
      </c>
      <c r="H42" s="47">
        <f t="shared" si="8"/>
        <v>2.149147606428883</v>
      </c>
      <c r="I42" s="47">
        <f t="shared" si="9"/>
        <v>-3.224766766261027</v>
      </c>
      <c r="J42" s="48">
        <v>685266</v>
      </c>
      <c r="K42" s="47">
        <v>4.928660895023256</v>
      </c>
      <c r="L42" s="48">
        <v>749226</v>
      </c>
      <c r="M42" s="47">
        <f t="shared" si="10"/>
        <v>9.333601842204331</v>
      </c>
      <c r="N42" s="48">
        <v>347925</v>
      </c>
      <c r="O42" s="47">
        <v>68.09351492634661</v>
      </c>
      <c r="P42" s="48">
        <v>250646</v>
      </c>
      <c r="Q42" s="102">
        <f t="shared" si="11"/>
        <v>-27.959761442839692</v>
      </c>
    </row>
    <row r="43" spans="1:17" ht="18.75" customHeight="1">
      <c r="A43" s="107" t="s">
        <v>58</v>
      </c>
      <c r="B43" s="106" t="s">
        <v>57</v>
      </c>
      <c r="C43" s="105"/>
      <c r="D43" s="48">
        <v>1678960</v>
      </c>
      <c r="E43" s="158">
        <v>3.572511171757535</v>
      </c>
      <c r="F43" s="47">
        <v>-5.489188133347284</v>
      </c>
      <c r="G43" s="48">
        <v>1800240</v>
      </c>
      <c r="H43" s="47">
        <f t="shared" si="8"/>
        <v>3.869472910057109</v>
      </c>
      <c r="I43" s="47">
        <f t="shared" si="9"/>
        <v>7.22351932148473</v>
      </c>
      <c r="J43" s="48">
        <v>1274709</v>
      </c>
      <c r="K43" s="47">
        <v>-8.27405765158204</v>
      </c>
      <c r="L43" s="48">
        <v>1378261</v>
      </c>
      <c r="M43" s="47">
        <f t="shared" si="10"/>
        <v>8.1235795777703</v>
      </c>
      <c r="N43" s="48">
        <v>404251</v>
      </c>
      <c r="O43" s="47">
        <v>4.516497665351537</v>
      </c>
      <c r="P43" s="48">
        <v>421979</v>
      </c>
      <c r="Q43" s="102">
        <f t="shared" si="11"/>
        <v>4.385394222896167</v>
      </c>
    </row>
    <row r="44" spans="1:17" ht="18.75" customHeight="1">
      <c r="A44" s="107" t="s">
        <v>56</v>
      </c>
      <c r="B44" s="106" t="s">
        <v>55</v>
      </c>
      <c r="C44" s="105"/>
      <c r="D44" s="48">
        <v>34954</v>
      </c>
      <c r="E44" s="158">
        <v>0.07437553932053943</v>
      </c>
      <c r="F44" s="47">
        <v>9.511874177580054</v>
      </c>
      <c r="G44" s="48">
        <v>43358</v>
      </c>
      <c r="H44" s="47">
        <f t="shared" si="8"/>
        <v>0.09319457763090262</v>
      </c>
      <c r="I44" s="47">
        <f t="shared" si="9"/>
        <v>24.043027979630367</v>
      </c>
      <c r="J44" s="48">
        <v>19632</v>
      </c>
      <c r="K44" s="47">
        <v>4.5980073525494305</v>
      </c>
      <c r="L44" s="48">
        <v>19626</v>
      </c>
      <c r="M44" s="47">
        <f t="shared" si="10"/>
        <v>-0.03056234718826545</v>
      </c>
      <c r="N44" s="48">
        <v>15322</v>
      </c>
      <c r="O44" s="47">
        <v>16.525971556772376</v>
      </c>
      <c r="P44" s="48">
        <v>23732</v>
      </c>
      <c r="Q44" s="102">
        <f t="shared" si="11"/>
        <v>54.8883957707871</v>
      </c>
    </row>
    <row r="45" spans="1:17" ht="18.75" customHeight="1">
      <c r="A45" s="107" t="s">
        <v>54</v>
      </c>
      <c r="B45" s="106" t="s">
        <v>53</v>
      </c>
      <c r="C45" s="105"/>
      <c r="D45" s="48">
        <v>24418</v>
      </c>
      <c r="E45" s="158">
        <v>0.05195691248866886</v>
      </c>
      <c r="F45" s="47">
        <v>31.357254290171596</v>
      </c>
      <c r="G45" s="48">
        <v>35778</v>
      </c>
      <c r="H45" s="47">
        <f t="shared" si="8"/>
        <v>0.0769019696129534</v>
      </c>
      <c r="I45" s="47">
        <f t="shared" si="9"/>
        <v>46.52305676140551</v>
      </c>
      <c r="J45" s="48">
        <v>21981</v>
      </c>
      <c r="K45" s="47">
        <v>21.893195807685913</v>
      </c>
      <c r="L45" s="48">
        <v>34383</v>
      </c>
      <c r="M45" s="47">
        <f t="shared" si="10"/>
        <v>56.421454892862016</v>
      </c>
      <c r="N45" s="48">
        <v>2437</v>
      </c>
      <c r="O45" s="47">
        <v>338.3093525179856</v>
      </c>
      <c r="P45" s="48">
        <v>1395</v>
      </c>
      <c r="Q45" s="102">
        <f t="shared" si="11"/>
        <v>-42.757488715633976</v>
      </c>
    </row>
    <row r="46" spans="1:17" ht="18.75" customHeight="1">
      <c r="A46" s="107" t="s">
        <v>52</v>
      </c>
      <c r="B46" s="106" t="s">
        <v>51</v>
      </c>
      <c r="C46" s="105"/>
      <c r="D46" s="48">
        <v>2493657</v>
      </c>
      <c r="E46" s="158">
        <v>5.306033193781495</v>
      </c>
      <c r="F46" s="47">
        <v>-14.129322361678916</v>
      </c>
      <c r="G46" s="48">
        <v>2740036</v>
      </c>
      <c r="H46" s="47">
        <f t="shared" si="8"/>
        <v>5.889489776130538</v>
      </c>
      <c r="I46" s="47">
        <f t="shared" si="9"/>
        <v>9.880228114772805</v>
      </c>
      <c r="J46" s="48">
        <v>2125775</v>
      </c>
      <c r="K46" s="47">
        <v>-15.410927152186119</v>
      </c>
      <c r="L46" s="48">
        <v>2410752</v>
      </c>
      <c r="M46" s="47">
        <f t="shared" si="10"/>
        <v>13.405793181310344</v>
      </c>
      <c r="N46" s="48">
        <v>367881</v>
      </c>
      <c r="O46" s="47">
        <v>-5.890162852450459</v>
      </c>
      <c r="P46" s="48">
        <v>329284</v>
      </c>
      <c r="Q46" s="102">
        <f t="shared" si="11"/>
        <v>-10.491707916418619</v>
      </c>
    </row>
    <row r="47" spans="1:17" ht="18.75" customHeight="1">
      <c r="A47" s="107" t="s">
        <v>50</v>
      </c>
      <c r="B47" s="106" t="s">
        <v>49</v>
      </c>
      <c r="C47" s="105"/>
      <c r="D47" s="48">
        <v>36032</v>
      </c>
      <c r="E47" s="158">
        <v>0.07666932061559983</v>
      </c>
      <c r="F47" s="47">
        <v>-41.08086010955768</v>
      </c>
      <c r="G47" s="48">
        <v>52744</v>
      </c>
      <c r="H47" s="47">
        <f t="shared" si="8"/>
        <v>0.1133690392214661</v>
      </c>
      <c r="I47" s="47">
        <f t="shared" si="9"/>
        <v>46.38099467140319</v>
      </c>
      <c r="J47" s="48">
        <v>28670</v>
      </c>
      <c r="K47" s="47">
        <v>-39.66115963379985</v>
      </c>
      <c r="L47" s="48">
        <v>41455</v>
      </c>
      <c r="M47" s="47">
        <f t="shared" si="10"/>
        <v>44.59365190094175</v>
      </c>
      <c r="N47" s="48">
        <v>7362</v>
      </c>
      <c r="O47" s="47">
        <v>-46.02639296187683</v>
      </c>
      <c r="P47" s="48">
        <v>11289</v>
      </c>
      <c r="Q47" s="102">
        <f t="shared" si="11"/>
        <v>53.34148329258355</v>
      </c>
    </row>
    <row r="48" spans="1:17" ht="18.75" customHeight="1" thickBot="1">
      <c r="A48" s="101" t="s">
        <v>48</v>
      </c>
      <c r="B48" s="100" t="s">
        <v>47</v>
      </c>
      <c r="C48" s="99"/>
      <c r="D48" s="43">
        <v>170773</v>
      </c>
      <c r="E48" s="157">
        <v>0.3633728321904926</v>
      </c>
      <c r="F48" s="42">
        <v>44.50367662613493</v>
      </c>
      <c r="G48" s="43">
        <v>160836</v>
      </c>
      <c r="H48" s="42">
        <f t="shared" si="8"/>
        <v>0.3457042088621212</v>
      </c>
      <c r="I48" s="96">
        <f t="shared" si="9"/>
        <v>-5.818835530206769</v>
      </c>
      <c r="J48" s="43">
        <v>57978</v>
      </c>
      <c r="K48" s="42">
        <v>17.8678159751164</v>
      </c>
      <c r="L48" s="43">
        <v>53609</v>
      </c>
      <c r="M48" s="96">
        <f t="shared" si="10"/>
        <v>-7.535616958156538</v>
      </c>
      <c r="N48" s="43">
        <v>112795</v>
      </c>
      <c r="O48" s="42">
        <v>63.49707924451724</v>
      </c>
      <c r="P48" s="43">
        <v>107227</v>
      </c>
      <c r="Q48" s="94">
        <f t="shared" si="11"/>
        <v>-4.936389024336179</v>
      </c>
    </row>
    <row r="49" s="6" customFormat="1" ht="18.75" customHeight="1">
      <c r="A49" s="156" t="s">
        <v>25</v>
      </c>
    </row>
    <row r="50" s="6" customFormat="1" ht="16.5" customHeight="1">
      <c r="A50" s="155"/>
    </row>
    <row r="51" s="6" customFormat="1" ht="16.5" customHeight="1">
      <c r="A51" s="155"/>
    </row>
    <row r="52" s="6" customFormat="1" ht="16.5" customHeight="1">
      <c r="A52" s="155"/>
    </row>
    <row r="53" s="6" customFormat="1" ht="16.5" customHeight="1">
      <c r="A53" s="155"/>
    </row>
    <row r="54" s="6" customFormat="1" ht="16.5" customHeight="1">
      <c r="A54" s="155"/>
    </row>
    <row r="55" s="6" customFormat="1" ht="16.5" customHeight="1">
      <c r="A55" s="155"/>
    </row>
    <row r="56" s="6" customFormat="1" ht="16.5" customHeight="1">
      <c r="A56" s="155"/>
    </row>
    <row r="57" s="6" customFormat="1" ht="16.5" customHeight="1">
      <c r="A57" s="155"/>
    </row>
    <row r="58" s="6" customFormat="1" ht="16.5" customHeight="1">
      <c r="A58" s="155"/>
    </row>
    <row r="59" s="6" customFormat="1" ht="16.5" customHeight="1">
      <c r="A59" s="155"/>
    </row>
    <row r="60" s="6" customFormat="1" ht="16.5" customHeight="1">
      <c r="A60" s="155"/>
    </row>
    <row r="61" s="6" customFormat="1" ht="16.5" customHeight="1">
      <c r="A61" s="155"/>
    </row>
    <row r="62" s="6" customFormat="1" ht="16.5" customHeight="1">
      <c r="A62" s="155"/>
    </row>
    <row r="63" s="6" customFormat="1" ht="16.5" customHeight="1">
      <c r="A63" s="155"/>
    </row>
    <row r="64" s="6" customFormat="1" ht="16.5" customHeight="1">
      <c r="A64" s="155"/>
    </row>
    <row r="65" spans="1:12" ht="16.5" customHeight="1">
      <c r="A65" s="6"/>
      <c r="B65" s="6"/>
      <c r="C65" s="6"/>
      <c r="G65" s="6"/>
      <c r="L65" s="6"/>
    </row>
    <row r="66" spans="1:12" ht="16.5" customHeight="1">
      <c r="A66" s="6"/>
      <c r="B66" s="6"/>
      <c r="C66" s="6"/>
      <c r="G66" s="6"/>
      <c r="L66" s="6"/>
    </row>
    <row r="67" spans="1:12" ht="16.5" customHeight="1">
      <c r="A67" s="6"/>
      <c r="B67" s="6"/>
      <c r="C67" s="6"/>
      <c r="G67" s="6"/>
      <c r="L67" s="6"/>
    </row>
    <row r="68" spans="1:12" ht="16.5" customHeight="1">
      <c r="A68" s="6"/>
      <c r="B68" s="6"/>
      <c r="C68" s="6"/>
      <c r="G68" s="6"/>
      <c r="L68" s="6"/>
    </row>
    <row r="69" spans="1:12" ht="16.5" customHeight="1">
      <c r="A69" s="6"/>
      <c r="B69" s="6"/>
      <c r="C69" s="6"/>
      <c r="G69" s="6"/>
      <c r="L69" s="6"/>
    </row>
    <row r="70" spans="1:12" ht="16.5" customHeight="1">
      <c r="A70" s="6"/>
      <c r="B70" s="6"/>
      <c r="C70" s="6"/>
      <c r="G70" s="6"/>
      <c r="L70" s="6"/>
    </row>
    <row r="71" spans="1:12" ht="16.5" customHeight="1">
      <c r="A71" s="6"/>
      <c r="B71" s="6"/>
      <c r="C71" s="6"/>
      <c r="G71" s="6"/>
      <c r="L71" s="6"/>
    </row>
    <row r="72" spans="1:12" ht="16.5" customHeight="1">
      <c r="A72" s="6"/>
      <c r="B72" s="6"/>
      <c r="C72" s="6"/>
      <c r="G72" s="6"/>
      <c r="L72" s="6"/>
    </row>
    <row r="73" spans="1:12" ht="16.5" customHeight="1">
      <c r="A73" s="6"/>
      <c r="B73" s="6"/>
      <c r="C73" s="6"/>
      <c r="G73" s="6"/>
      <c r="L73" s="6"/>
    </row>
    <row r="74" spans="1:12" ht="16.5" customHeight="1">
      <c r="A74" s="6"/>
      <c r="B74" s="6"/>
      <c r="C74" s="6"/>
      <c r="G74" s="6"/>
      <c r="L74" s="6"/>
    </row>
    <row r="75" spans="1:12" ht="16.5" customHeight="1">
      <c r="A75" s="6"/>
      <c r="B75" s="6"/>
      <c r="C75" s="6"/>
      <c r="G75" s="6"/>
      <c r="L75" s="6"/>
    </row>
    <row r="76" spans="1:12" ht="16.5" customHeight="1">
      <c r="A76" s="6"/>
      <c r="B76" s="6"/>
      <c r="C76" s="6"/>
      <c r="G76" s="6"/>
      <c r="L76" s="6"/>
    </row>
    <row r="77" spans="1:12" ht="16.5" customHeight="1">
      <c r="A77" s="6"/>
      <c r="B77" s="6"/>
      <c r="C77" s="6"/>
      <c r="G77" s="6"/>
      <c r="L77" s="6"/>
    </row>
    <row r="78" spans="1:12" ht="16.5" customHeight="1">
      <c r="A78" s="6"/>
      <c r="B78" s="6"/>
      <c r="C78" s="6"/>
      <c r="G78" s="6"/>
      <c r="L78" s="6"/>
    </row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82" customWidth="1"/>
    <col min="6" max="6" width="11.75390625" style="6" bestFit="1" customWidth="1"/>
    <col min="7" max="7" width="16.125" style="6" customWidth="1"/>
    <col min="8" max="8" width="9.00390625" style="182" customWidth="1"/>
    <col min="9" max="9" width="11.75390625" style="181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237" customFormat="1" ht="21">
      <c r="A1" s="238"/>
      <c r="B1" s="242" t="s">
        <v>156</v>
      </c>
      <c r="C1" s="241" t="s">
        <v>155</v>
      </c>
      <c r="D1" s="240" t="s">
        <v>154</v>
      </c>
      <c r="E1" s="238"/>
      <c r="F1" s="238"/>
      <c r="G1" s="238"/>
      <c r="H1" s="238"/>
      <c r="I1" s="239"/>
      <c r="J1" s="238"/>
      <c r="K1" s="238"/>
      <c r="L1" s="238"/>
    </row>
    <row r="2" spans="10:12" ht="24.75" customHeight="1" thickBot="1">
      <c r="J2" s="236"/>
      <c r="K2" s="88"/>
      <c r="L2" s="235" t="s">
        <v>153</v>
      </c>
    </row>
    <row r="3" spans="1:12" s="5" customFormat="1" ht="24.75" customHeight="1">
      <c r="A3" s="234"/>
      <c r="B3" s="233"/>
      <c r="C3" s="233"/>
      <c r="D3" s="232" t="s">
        <v>152</v>
      </c>
      <c r="E3" s="231"/>
      <c r="F3" s="172"/>
      <c r="G3" s="229" t="s">
        <v>151</v>
      </c>
      <c r="H3" s="231"/>
      <c r="I3" s="230"/>
      <c r="J3" s="229" t="s">
        <v>42</v>
      </c>
      <c r="K3" s="172"/>
      <c r="L3" s="228"/>
    </row>
    <row r="4" spans="1:12" s="5" customFormat="1" ht="18" customHeight="1">
      <c r="A4" s="227"/>
      <c r="B4" s="168"/>
      <c r="C4" s="168"/>
      <c r="D4" s="214"/>
      <c r="E4" s="226" t="s">
        <v>40</v>
      </c>
      <c r="F4" s="224" t="s">
        <v>39</v>
      </c>
      <c r="G4" s="224"/>
      <c r="H4" s="226" t="s">
        <v>40</v>
      </c>
      <c r="I4" s="225" t="s">
        <v>39</v>
      </c>
      <c r="J4" s="224"/>
      <c r="K4" s="224" t="s">
        <v>40</v>
      </c>
      <c r="L4" s="223" t="s">
        <v>39</v>
      </c>
    </row>
    <row r="5" spans="1:15" s="5" customFormat="1" ht="18.75" customHeight="1">
      <c r="A5" s="563" t="s">
        <v>150</v>
      </c>
      <c r="B5" s="564"/>
      <c r="C5" s="113" t="s">
        <v>142</v>
      </c>
      <c r="D5" s="207">
        <v>182722</v>
      </c>
      <c r="E5" s="195">
        <v>100</v>
      </c>
      <c r="F5" s="195">
        <v>-10.741484336454803</v>
      </c>
      <c r="G5" s="222">
        <v>175933</v>
      </c>
      <c r="H5" s="221">
        <v>100</v>
      </c>
      <c r="I5" s="220">
        <v>-3.7154803471941023</v>
      </c>
      <c r="J5" s="206">
        <v>190939</v>
      </c>
      <c r="K5" s="195">
        <f aca="true" t="shared" si="0" ref="K5:K18">J5/J$5*100</f>
        <v>100</v>
      </c>
      <c r="L5" s="194">
        <f aca="true" t="shared" si="1" ref="L5:L36">J5/G5*100-100</f>
        <v>8.529383344796031</v>
      </c>
      <c r="M5" s="208"/>
      <c r="N5" s="208"/>
      <c r="O5" s="218"/>
    </row>
    <row r="6" spans="1:15" s="5" customFormat="1" ht="18.75" customHeight="1">
      <c r="A6" s="565"/>
      <c r="B6" s="566"/>
      <c r="C6" s="113" t="s">
        <v>141</v>
      </c>
      <c r="D6" s="207">
        <v>32244</v>
      </c>
      <c r="E6" s="195">
        <v>17.646479351145455</v>
      </c>
      <c r="F6" s="195">
        <v>-15.994059870255057</v>
      </c>
      <c r="G6" s="207">
        <v>29302</v>
      </c>
      <c r="H6" s="195">
        <v>16.65520396969301</v>
      </c>
      <c r="I6" s="197">
        <v>-9.124178141669773</v>
      </c>
      <c r="J6" s="206">
        <v>32559</v>
      </c>
      <c r="K6" s="195">
        <f t="shared" si="0"/>
        <v>17.052042799009108</v>
      </c>
      <c r="L6" s="194">
        <f t="shared" si="1"/>
        <v>11.11528223329465</v>
      </c>
      <c r="O6" s="217"/>
    </row>
    <row r="7" spans="1:19" s="5" customFormat="1" ht="18.75" customHeight="1">
      <c r="A7" s="565"/>
      <c r="B7" s="566"/>
      <c r="C7" s="113" t="s">
        <v>140</v>
      </c>
      <c r="D7" s="207">
        <v>150478</v>
      </c>
      <c r="E7" s="195">
        <v>82.35352064885454</v>
      </c>
      <c r="F7" s="195">
        <v>-9.529363666971292</v>
      </c>
      <c r="G7" s="207">
        <v>146631</v>
      </c>
      <c r="H7" s="195">
        <v>83.344796030307</v>
      </c>
      <c r="I7" s="197">
        <v>-2.5565198899506925</v>
      </c>
      <c r="J7" s="206">
        <v>158380</v>
      </c>
      <c r="K7" s="195">
        <f t="shared" si="0"/>
        <v>82.9479572009909</v>
      </c>
      <c r="L7" s="194">
        <f t="shared" si="1"/>
        <v>8.012630344197348</v>
      </c>
      <c r="O7" s="217"/>
      <c r="Q7" s="208"/>
      <c r="R7" s="219"/>
      <c r="S7" s="219"/>
    </row>
    <row r="8" spans="1:19" s="5" customFormat="1" ht="18.75" customHeight="1">
      <c r="A8" s="565"/>
      <c r="B8" s="566"/>
      <c r="C8" s="113" t="s">
        <v>139</v>
      </c>
      <c r="D8" s="207">
        <v>1163</v>
      </c>
      <c r="E8" s="195">
        <v>0.6364860279550355</v>
      </c>
      <c r="F8" s="195">
        <v>8.691588785046719</v>
      </c>
      <c r="G8" s="207">
        <v>1578</v>
      </c>
      <c r="H8" s="195">
        <v>0.8969323549305701</v>
      </c>
      <c r="I8" s="197">
        <v>35.6835769561479</v>
      </c>
      <c r="J8" s="206">
        <v>1932</v>
      </c>
      <c r="K8" s="195">
        <f t="shared" si="0"/>
        <v>1.0118414781684202</v>
      </c>
      <c r="L8" s="194">
        <f t="shared" si="1"/>
        <v>22.433460076045634</v>
      </c>
      <c r="O8" s="217"/>
      <c r="R8" s="216"/>
      <c r="S8" s="215"/>
    </row>
    <row r="9" spans="1:19" s="5" customFormat="1" ht="18.75" customHeight="1">
      <c r="A9" s="565"/>
      <c r="B9" s="566"/>
      <c r="C9" s="113" t="s">
        <v>138</v>
      </c>
      <c r="D9" s="207">
        <v>42915</v>
      </c>
      <c r="E9" s="195">
        <v>23.48649861538293</v>
      </c>
      <c r="F9" s="195">
        <v>-10.890780730897006</v>
      </c>
      <c r="G9" s="207">
        <v>40676</v>
      </c>
      <c r="H9" s="195">
        <v>23.12016506283642</v>
      </c>
      <c r="I9" s="197">
        <v>-5.217289991844339</v>
      </c>
      <c r="J9" s="206">
        <v>47476</v>
      </c>
      <c r="K9" s="195">
        <f t="shared" si="0"/>
        <v>24.86448551631673</v>
      </c>
      <c r="L9" s="194">
        <f t="shared" si="1"/>
        <v>16.71747467794276</v>
      </c>
      <c r="O9" s="217"/>
      <c r="R9" s="216"/>
      <c r="S9" s="215"/>
    </row>
    <row r="10" spans="1:19" s="5" customFormat="1" ht="18.75" customHeight="1">
      <c r="A10" s="565"/>
      <c r="B10" s="566"/>
      <c r="C10" s="113" t="s">
        <v>137</v>
      </c>
      <c r="D10" s="207">
        <v>24335</v>
      </c>
      <c r="E10" s="195">
        <v>13.318045993366972</v>
      </c>
      <c r="F10" s="195">
        <v>-12.445132042886954</v>
      </c>
      <c r="G10" s="207">
        <v>25938</v>
      </c>
      <c r="H10" s="195">
        <v>14.743112434847358</v>
      </c>
      <c r="I10" s="197">
        <v>6.587220053421007</v>
      </c>
      <c r="J10" s="206">
        <v>26207</v>
      </c>
      <c r="K10" s="195">
        <f t="shared" si="0"/>
        <v>13.725325889420182</v>
      </c>
      <c r="L10" s="194">
        <f t="shared" si="1"/>
        <v>1.0370884416685868</v>
      </c>
      <c r="O10" s="217"/>
      <c r="R10" s="216"/>
      <c r="S10" s="215"/>
    </row>
    <row r="11" spans="1:12" s="5" customFormat="1" ht="18.75" customHeight="1">
      <c r="A11" s="565"/>
      <c r="B11" s="566"/>
      <c r="C11" s="113" t="s">
        <v>136</v>
      </c>
      <c r="D11" s="207">
        <v>66028</v>
      </c>
      <c r="E11" s="195">
        <v>36.13576909184444</v>
      </c>
      <c r="F11" s="195">
        <v>-8.78724668112558</v>
      </c>
      <c r="G11" s="207">
        <v>62658</v>
      </c>
      <c r="H11" s="195">
        <v>35.614694230189905</v>
      </c>
      <c r="I11" s="197">
        <v>-5.103895317138182</v>
      </c>
      <c r="J11" s="206">
        <v>66661</v>
      </c>
      <c r="K11" s="195">
        <f t="shared" si="0"/>
        <v>34.91219708912271</v>
      </c>
      <c r="L11" s="194">
        <f t="shared" si="1"/>
        <v>6.388649494078962</v>
      </c>
    </row>
    <row r="12" spans="1:12" s="5" customFormat="1" ht="18.75" customHeight="1">
      <c r="A12" s="565"/>
      <c r="B12" s="566"/>
      <c r="C12" s="113" t="s">
        <v>135</v>
      </c>
      <c r="D12" s="207">
        <v>11246</v>
      </c>
      <c r="E12" s="195">
        <v>6.154704961635709</v>
      </c>
      <c r="F12" s="195">
        <v>-5.820283058370322</v>
      </c>
      <c r="G12" s="207">
        <v>11084</v>
      </c>
      <c r="H12" s="195">
        <v>6.300125616001546</v>
      </c>
      <c r="I12" s="197">
        <v>-1.4405121821092024</v>
      </c>
      <c r="J12" s="206">
        <v>11250</v>
      </c>
      <c r="K12" s="195">
        <f t="shared" si="0"/>
        <v>5.891934073185677</v>
      </c>
      <c r="L12" s="194">
        <f t="shared" si="1"/>
        <v>1.4976542764344885</v>
      </c>
    </row>
    <row r="13" spans="1:12" s="5" customFormat="1" ht="18.75" customHeight="1">
      <c r="A13" s="565"/>
      <c r="B13" s="566"/>
      <c r="C13" s="113" t="s">
        <v>134</v>
      </c>
      <c r="D13" s="207">
        <v>3791</v>
      </c>
      <c r="E13" s="195">
        <v>2.0747364849333962</v>
      </c>
      <c r="F13" s="195">
        <v>-3.290816326530603</v>
      </c>
      <c r="G13" s="207">
        <v>3701</v>
      </c>
      <c r="H13" s="195">
        <v>2.103641727248441</v>
      </c>
      <c r="I13" s="197">
        <v>-2.374043787918751</v>
      </c>
      <c r="J13" s="206">
        <v>3875</v>
      </c>
      <c r="K13" s="195">
        <f t="shared" si="0"/>
        <v>2.029443958541733</v>
      </c>
      <c r="L13" s="194">
        <f t="shared" si="1"/>
        <v>4.701432045393133</v>
      </c>
    </row>
    <row r="14" spans="1:12" s="5" customFormat="1" ht="18.75" customHeight="1">
      <c r="A14" s="565"/>
      <c r="B14" s="566"/>
      <c r="C14" s="113" t="s">
        <v>133</v>
      </c>
      <c r="D14" s="207">
        <v>801</v>
      </c>
      <c r="E14" s="195">
        <v>0.4383708584625825</v>
      </c>
      <c r="F14" s="195">
        <v>-6.425233644859816</v>
      </c>
      <c r="G14" s="207">
        <v>795</v>
      </c>
      <c r="H14" s="195">
        <v>0.45187656664753056</v>
      </c>
      <c r="I14" s="197">
        <v>-0.7490636704119851</v>
      </c>
      <c r="J14" s="206">
        <v>783</v>
      </c>
      <c r="K14" s="195">
        <f t="shared" si="0"/>
        <v>0.4100786114937231</v>
      </c>
      <c r="L14" s="194">
        <f t="shared" si="1"/>
        <v>-1.5094339622641542</v>
      </c>
    </row>
    <row r="15" spans="1:12" s="5" customFormat="1" ht="18.75" customHeight="1">
      <c r="A15" s="565"/>
      <c r="B15" s="566"/>
      <c r="C15" s="113" t="s">
        <v>132</v>
      </c>
      <c r="D15" s="207">
        <v>114</v>
      </c>
      <c r="E15" s="195">
        <v>0.06238986000591062</v>
      </c>
      <c r="F15" s="195">
        <v>-1.724137931034491</v>
      </c>
      <c r="G15" s="207">
        <v>112</v>
      </c>
      <c r="H15" s="195">
        <v>0.06366059806858293</v>
      </c>
      <c r="I15" s="197">
        <v>-1.754385964912288</v>
      </c>
      <c r="J15" s="206">
        <v>117</v>
      </c>
      <c r="K15" s="195">
        <f t="shared" si="0"/>
        <v>0.06127611436113104</v>
      </c>
      <c r="L15" s="194">
        <f t="shared" si="1"/>
        <v>4.464285714285722</v>
      </c>
    </row>
    <row r="16" spans="1:13" s="5" customFormat="1" ht="18.75" customHeight="1" thickBot="1">
      <c r="A16" s="565"/>
      <c r="B16" s="566"/>
      <c r="C16" s="205" t="s">
        <v>131</v>
      </c>
      <c r="D16" s="204">
        <v>85</v>
      </c>
      <c r="E16" s="201">
        <v>0.04651875526756493</v>
      </c>
      <c r="F16" s="201">
        <v>3.6585365853658516</v>
      </c>
      <c r="G16" s="204">
        <v>89</v>
      </c>
      <c r="H16" s="201">
        <v>0.05058743953664179</v>
      </c>
      <c r="I16" s="203">
        <v>4.705882352941188</v>
      </c>
      <c r="J16" s="202">
        <v>78</v>
      </c>
      <c r="K16" s="201">
        <f t="shared" si="0"/>
        <v>0.040850742907420697</v>
      </c>
      <c r="L16" s="200">
        <f t="shared" si="1"/>
        <v>-12.359550561797747</v>
      </c>
      <c r="M16" s="199"/>
    </row>
    <row r="17" spans="1:12" s="5" customFormat="1" ht="18.75" customHeight="1" thickTop="1">
      <c r="A17" s="565"/>
      <c r="B17" s="566"/>
      <c r="C17" s="113" t="s">
        <v>145</v>
      </c>
      <c r="D17" s="198">
        <v>150112</v>
      </c>
      <c r="E17" s="195">
        <v>82.15321636146714</v>
      </c>
      <c r="F17" s="195">
        <v>-9.549288985297665</v>
      </c>
      <c r="G17" s="198">
        <v>146274</v>
      </c>
      <c r="H17" s="195">
        <v>83.14187787396338</v>
      </c>
      <c r="I17" s="197">
        <v>-2.5567576209763416</v>
      </c>
      <c r="J17" s="206">
        <v>158035</v>
      </c>
      <c r="K17" s="195">
        <f t="shared" si="0"/>
        <v>82.76727122274653</v>
      </c>
      <c r="L17" s="194">
        <f t="shared" si="1"/>
        <v>8.040389953101723</v>
      </c>
    </row>
    <row r="18" spans="1:20" s="5" customFormat="1" ht="18.75" customHeight="1">
      <c r="A18" s="567"/>
      <c r="B18" s="568"/>
      <c r="C18" s="214" t="s">
        <v>144</v>
      </c>
      <c r="D18" s="213">
        <v>150344</v>
      </c>
      <c r="E18" s="210">
        <v>82.28018519937392</v>
      </c>
      <c r="F18" s="210">
        <v>-9.536502740789317</v>
      </c>
      <c r="G18" s="213">
        <v>146495</v>
      </c>
      <c r="H18" s="210">
        <v>83.26749387550943</v>
      </c>
      <c r="I18" s="212">
        <v>-2.5601287713510317</v>
      </c>
      <c r="J18" s="211">
        <v>158253</v>
      </c>
      <c r="K18" s="210">
        <f t="shared" si="0"/>
        <v>82.88144381189804</v>
      </c>
      <c r="L18" s="209">
        <f t="shared" si="1"/>
        <v>8.026212498720085</v>
      </c>
      <c r="R18" s="219"/>
      <c r="S18" s="219"/>
      <c r="T18" s="219"/>
    </row>
    <row r="19" spans="1:19" s="5" customFormat="1" ht="18.75" customHeight="1">
      <c r="A19" s="563" t="s">
        <v>149</v>
      </c>
      <c r="B19" s="564"/>
      <c r="C19" s="113" t="s">
        <v>142</v>
      </c>
      <c r="D19" s="207">
        <v>58953790</v>
      </c>
      <c r="E19" s="195">
        <v>100</v>
      </c>
      <c r="F19" s="195">
        <v>-11.8081530731327</v>
      </c>
      <c r="G19" s="207">
        <v>58395597</v>
      </c>
      <c r="H19" s="195">
        <v>100</v>
      </c>
      <c r="I19" s="197">
        <v>-0.9468314081249076</v>
      </c>
      <c r="J19" s="206">
        <v>57263820</v>
      </c>
      <c r="K19" s="195">
        <f aca="true" t="shared" si="2" ref="K19:K32">J19/J$19*100</f>
        <v>100</v>
      </c>
      <c r="L19" s="194">
        <f t="shared" si="1"/>
        <v>-1.938120437402162</v>
      </c>
      <c r="M19" s="208"/>
      <c r="N19" s="208"/>
      <c r="O19" s="218"/>
      <c r="S19" s="215"/>
    </row>
    <row r="20" spans="1:19" s="5" customFormat="1" ht="18.75" customHeight="1">
      <c r="A20" s="565"/>
      <c r="B20" s="566"/>
      <c r="C20" s="113" t="s">
        <v>141</v>
      </c>
      <c r="D20" s="207">
        <v>1006718</v>
      </c>
      <c r="E20" s="195">
        <v>1.7076391526312389</v>
      </c>
      <c r="F20" s="195">
        <v>-5.071023370196599</v>
      </c>
      <c r="G20" s="207">
        <v>746638</v>
      </c>
      <c r="H20" s="195">
        <v>1.278586123539417</v>
      </c>
      <c r="I20" s="197">
        <v>-25.834444203838615</v>
      </c>
      <c r="J20" s="206">
        <v>1112948</v>
      </c>
      <c r="K20" s="195">
        <f t="shared" si="2"/>
        <v>1.9435448071749315</v>
      </c>
      <c r="L20" s="194">
        <f t="shared" si="1"/>
        <v>49.061258601892746</v>
      </c>
      <c r="O20" s="217"/>
      <c r="S20" s="215"/>
    </row>
    <row r="21" spans="1:20" s="5" customFormat="1" ht="18.75" customHeight="1">
      <c r="A21" s="565"/>
      <c r="B21" s="566"/>
      <c r="C21" s="113" t="s">
        <v>140</v>
      </c>
      <c r="D21" s="207">
        <v>57947072</v>
      </c>
      <c r="E21" s="195">
        <v>98.29236084736877</v>
      </c>
      <c r="F21" s="195">
        <v>-11.916757053456763</v>
      </c>
      <c r="G21" s="207">
        <v>57648960</v>
      </c>
      <c r="H21" s="195">
        <v>98.72141558891846</v>
      </c>
      <c r="I21" s="197">
        <v>-0.5144556743091329</v>
      </c>
      <c r="J21" s="206">
        <v>56150872</v>
      </c>
      <c r="K21" s="195">
        <f t="shared" si="2"/>
        <v>98.05645519282507</v>
      </c>
      <c r="L21" s="194">
        <f t="shared" si="1"/>
        <v>-2.5986383795995636</v>
      </c>
      <c r="O21" s="217"/>
      <c r="Q21" s="208"/>
      <c r="S21" s="215"/>
      <c r="T21" s="215"/>
    </row>
    <row r="22" spans="1:20" s="5" customFormat="1" ht="18.75" customHeight="1">
      <c r="A22" s="565"/>
      <c r="B22" s="566"/>
      <c r="C22" s="113" t="s">
        <v>139</v>
      </c>
      <c r="D22" s="207">
        <v>103581</v>
      </c>
      <c r="E22" s="195">
        <v>0.1756986276878891</v>
      </c>
      <c r="F22" s="195">
        <v>44.823970246917014</v>
      </c>
      <c r="G22" s="207">
        <v>130727</v>
      </c>
      <c r="H22" s="195">
        <v>0.22386448074158743</v>
      </c>
      <c r="I22" s="197">
        <v>26.207509099159125</v>
      </c>
      <c r="J22" s="206">
        <v>148702</v>
      </c>
      <c r="K22" s="195">
        <f t="shared" si="2"/>
        <v>0.25967879893447554</v>
      </c>
      <c r="L22" s="194">
        <f t="shared" si="1"/>
        <v>13.750028685734378</v>
      </c>
      <c r="O22" s="217"/>
      <c r="R22" s="216"/>
      <c r="S22" s="215"/>
      <c r="T22" s="215"/>
    </row>
    <row r="23" spans="1:20" s="5" customFormat="1" ht="18.75" customHeight="1">
      <c r="A23" s="565"/>
      <c r="B23" s="566"/>
      <c r="C23" s="113" t="s">
        <v>138</v>
      </c>
      <c r="D23" s="207">
        <v>3113750</v>
      </c>
      <c r="E23" s="195">
        <v>5.281679091369698</v>
      </c>
      <c r="F23" s="195">
        <v>-11.83756423364298</v>
      </c>
      <c r="G23" s="207">
        <v>3004667</v>
      </c>
      <c r="H23" s="195">
        <v>5.145365668579431</v>
      </c>
      <c r="I23" s="197">
        <v>-3.5032677639502197</v>
      </c>
      <c r="J23" s="206">
        <v>3397710</v>
      </c>
      <c r="K23" s="195">
        <f t="shared" si="2"/>
        <v>5.933432313806518</v>
      </c>
      <c r="L23" s="194">
        <f t="shared" si="1"/>
        <v>13.081083527725369</v>
      </c>
      <c r="O23" s="217"/>
      <c r="R23" s="216"/>
      <c r="S23" s="215"/>
      <c r="T23" s="215"/>
    </row>
    <row r="24" spans="1:20" s="5" customFormat="1" ht="18.75" customHeight="1">
      <c r="A24" s="565"/>
      <c r="B24" s="566"/>
      <c r="C24" s="113" t="s">
        <v>137</v>
      </c>
      <c r="D24" s="207">
        <v>1979806</v>
      </c>
      <c r="E24" s="195">
        <v>3.3582336267100046</v>
      </c>
      <c r="F24" s="195">
        <v>-11.65843626357102</v>
      </c>
      <c r="G24" s="207">
        <v>2278198</v>
      </c>
      <c r="H24" s="195">
        <v>3.9013181079388572</v>
      </c>
      <c r="I24" s="197">
        <v>15.071779760239124</v>
      </c>
      <c r="J24" s="206">
        <v>2297499</v>
      </c>
      <c r="K24" s="195">
        <f t="shared" si="2"/>
        <v>4.012130172244883</v>
      </c>
      <c r="L24" s="194">
        <f t="shared" si="1"/>
        <v>0.8472046766786718</v>
      </c>
      <c r="O24" s="217"/>
      <c r="R24" s="216"/>
      <c r="S24" s="215"/>
      <c r="T24" s="215"/>
    </row>
    <row r="25" spans="1:12" s="5" customFormat="1" ht="18.75" customHeight="1">
      <c r="A25" s="565"/>
      <c r="B25" s="566"/>
      <c r="C25" s="113" t="s">
        <v>136</v>
      </c>
      <c r="D25" s="207">
        <v>15413143</v>
      </c>
      <c r="E25" s="195">
        <v>26.14444804990485</v>
      </c>
      <c r="F25" s="195">
        <v>-12.385170385473259</v>
      </c>
      <c r="G25" s="207">
        <v>13857725</v>
      </c>
      <c r="H25" s="195">
        <v>23.73077031817998</v>
      </c>
      <c r="I25" s="197">
        <v>-10.09150437389701</v>
      </c>
      <c r="J25" s="206">
        <v>14532288</v>
      </c>
      <c r="K25" s="195">
        <f t="shared" si="2"/>
        <v>25.377783039971835</v>
      </c>
      <c r="L25" s="194">
        <f t="shared" si="1"/>
        <v>4.86777591559941</v>
      </c>
    </row>
    <row r="26" spans="1:12" s="5" customFormat="1" ht="18.75" customHeight="1">
      <c r="A26" s="565"/>
      <c r="B26" s="566"/>
      <c r="C26" s="113" t="s">
        <v>135</v>
      </c>
      <c r="D26" s="207">
        <v>6597384</v>
      </c>
      <c r="E26" s="195">
        <v>11.190771619602403</v>
      </c>
      <c r="F26" s="195">
        <v>-9.125965816161667</v>
      </c>
      <c r="G26" s="207">
        <v>6365653</v>
      </c>
      <c r="H26" s="195">
        <v>10.900912615038424</v>
      </c>
      <c r="I26" s="197">
        <v>-3.5124679721538143</v>
      </c>
      <c r="J26" s="206">
        <v>6391147</v>
      </c>
      <c r="K26" s="195">
        <f t="shared" si="2"/>
        <v>11.160881338338937</v>
      </c>
      <c r="L26" s="194">
        <f t="shared" si="1"/>
        <v>0.4004930837417646</v>
      </c>
    </row>
    <row r="27" spans="1:12" s="5" customFormat="1" ht="18.75" customHeight="1">
      <c r="A27" s="565"/>
      <c r="B27" s="566"/>
      <c r="C27" s="113" t="s">
        <v>134</v>
      </c>
      <c r="D27" s="207">
        <v>5903563</v>
      </c>
      <c r="E27" s="195">
        <v>10.013882059151753</v>
      </c>
      <c r="F27" s="195">
        <v>-13.923597163525926</v>
      </c>
      <c r="G27" s="207">
        <v>5545275</v>
      </c>
      <c r="H27" s="195">
        <v>9.496049847730815</v>
      </c>
      <c r="I27" s="197">
        <v>-6.069012899498148</v>
      </c>
      <c r="J27" s="206">
        <v>5732828</v>
      </c>
      <c r="K27" s="195">
        <f t="shared" si="2"/>
        <v>10.011256671315326</v>
      </c>
      <c r="L27" s="194">
        <f t="shared" si="1"/>
        <v>3.382212784758181</v>
      </c>
    </row>
    <row r="28" spans="1:12" s="5" customFormat="1" ht="18.75" customHeight="1">
      <c r="A28" s="565"/>
      <c r="B28" s="566"/>
      <c r="C28" s="113" t="s">
        <v>133</v>
      </c>
      <c r="D28" s="207">
        <v>6169886</v>
      </c>
      <c r="E28" s="195">
        <v>10.465630793202608</v>
      </c>
      <c r="F28" s="195">
        <v>-11.629905508136716</v>
      </c>
      <c r="G28" s="207">
        <v>6038115</v>
      </c>
      <c r="H28" s="195">
        <v>10.340017587284878</v>
      </c>
      <c r="I28" s="197">
        <v>-2.1357120698826577</v>
      </c>
      <c r="J28" s="206">
        <v>5991546</v>
      </c>
      <c r="K28" s="195">
        <f t="shared" si="2"/>
        <v>10.463056778258943</v>
      </c>
      <c r="L28" s="194">
        <f t="shared" si="1"/>
        <v>-0.7712506303705737</v>
      </c>
    </row>
    <row r="29" spans="1:12" s="5" customFormat="1" ht="18.75" customHeight="1">
      <c r="A29" s="565"/>
      <c r="B29" s="566"/>
      <c r="C29" s="113" t="s">
        <v>132</v>
      </c>
      <c r="D29" s="207">
        <v>4679834</v>
      </c>
      <c r="E29" s="195">
        <v>7.938139346087842</v>
      </c>
      <c r="F29" s="195">
        <v>-5.8758671845286585</v>
      </c>
      <c r="G29" s="207">
        <v>4108443</v>
      </c>
      <c r="H29" s="195">
        <v>7.035535572998766</v>
      </c>
      <c r="I29" s="197">
        <v>-12.209642478771684</v>
      </c>
      <c r="J29" s="206">
        <v>4368156</v>
      </c>
      <c r="K29" s="195">
        <f t="shared" si="2"/>
        <v>7.628125402741208</v>
      </c>
      <c r="L29" s="194">
        <f t="shared" si="1"/>
        <v>6.32144586160743</v>
      </c>
    </row>
    <row r="30" spans="1:13" s="5" customFormat="1" ht="18.75" customHeight="1" thickBot="1">
      <c r="A30" s="565"/>
      <c r="B30" s="566"/>
      <c r="C30" s="205" t="s">
        <v>131</v>
      </c>
      <c r="D30" s="204">
        <v>13986126</v>
      </c>
      <c r="E30" s="201">
        <v>23.7238793298955</v>
      </c>
      <c r="F30" s="201">
        <v>-14.079880663890037</v>
      </c>
      <c r="G30" s="204">
        <v>16320157</v>
      </c>
      <c r="H30" s="201">
        <v>27.947581390425718</v>
      </c>
      <c r="I30" s="203">
        <v>16.688187994302368</v>
      </c>
      <c r="J30" s="202">
        <v>13290996</v>
      </c>
      <c r="K30" s="201">
        <f t="shared" si="2"/>
        <v>23.210110677212942</v>
      </c>
      <c r="L30" s="200">
        <f t="shared" si="1"/>
        <v>-18.56085698195183</v>
      </c>
      <c r="M30" s="199"/>
    </row>
    <row r="31" spans="1:12" s="5" customFormat="1" ht="18.75" customHeight="1" thickTop="1">
      <c r="A31" s="565"/>
      <c r="B31" s="566"/>
      <c r="C31" s="113" t="s">
        <v>145</v>
      </c>
      <c r="D31" s="198">
        <v>36810360</v>
      </c>
      <c r="E31" s="195">
        <v>62.439344442486224</v>
      </c>
      <c r="F31" s="195">
        <v>-12.022915404443268</v>
      </c>
      <c r="G31" s="198">
        <v>34944682</v>
      </c>
      <c r="H31" s="195">
        <v>59.84129591140236</v>
      </c>
      <c r="I31" s="197">
        <v>-5.068350323115553</v>
      </c>
      <c r="J31" s="206">
        <v>36287548</v>
      </c>
      <c r="K31" s="195">
        <f t="shared" si="2"/>
        <v>63.369066192230974</v>
      </c>
      <c r="L31" s="194">
        <f t="shared" si="1"/>
        <v>3.842833653486963</v>
      </c>
    </row>
    <row r="32" spans="1:20" s="5" customFormat="1" ht="18.75" customHeight="1">
      <c r="A32" s="567"/>
      <c r="B32" s="568"/>
      <c r="C32" s="214" t="s">
        <v>144</v>
      </c>
      <c r="D32" s="213">
        <v>41345871</v>
      </c>
      <c r="E32" s="210">
        <v>70.13267679652148</v>
      </c>
      <c r="F32" s="210">
        <v>-11.273962955680247</v>
      </c>
      <c r="G32" s="213">
        <v>39103699</v>
      </c>
      <c r="H32" s="210">
        <v>66.96343732901643</v>
      </c>
      <c r="I32" s="212">
        <v>-5.422964726030315</v>
      </c>
      <c r="J32" s="211">
        <v>40364707</v>
      </c>
      <c r="K32" s="210">
        <f t="shared" si="2"/>
        <v>70.48902256258839</v>
      </c>
      <c r="L32" s="209">
        <f t="shared" si="1"/>
        <v>3.224779323306464</v>
      </c>
      <c r="R32" s="219"/>
      <c r="S32" s="219"/>
      <c r="T32" s="219"/>
    </row>
    <row r="33" spans="1:19" s="5" customFormat="1" ht="18.75" customHeight="1">
      <c r="A33" s="560" t="s">
        <v>37</v>
      </c>
      <c r="B33" s="556" t="s">
        <v>148</v>
      </c>
      <c r="C33" s="113" t="s">
        <v>142</v>
      </c>
      <c r="D33" s="207">
        <v>36595385</v>
      </c>
      <c r="E33" s="195">
        <v>100</v>
      </c>
      <c r="F33" s="195">
        <v>-9.934886031851335</v>
      </c>
      <c r="G33" s="207">
        <v>38183472</v>
      </c>
      <c r="H33" s="195">
        <v>100</v>
      </c>
      <c r="I33" s="197">
        <v>4.339582709677742</v>
      </c>
      <c r="J33" s="206">
        <v>36712914</v>
      </c>
      <c r="K33" s="195">
        <f aca="true" t="shared" si="3" ref="K33:K46">J33/J$33*100</f>
        <v>100</v>
      </c>
      <c r="L33" s="194">
        <f t="shared" si="1"/>
        <v>-3.8512946124962184</v>
      </c>
      <c r="M33" s="208"/>
      <c r="N33" s="208"/>
      <c r="O33" s="218"/>
      <c r="S33" s="215"/>
    </row>
    <row r="34" spans="1:19" s="5" customFormat="1" ht="18.75" customHeight="1">
      <c r="A34" s="561"/>
      <c r="B34" s="557"/>
      <c r="C34" s="113" t="s">
        <v>141</v>
      </c>
      <c r="D34" s="207">
        <v>559751</v>
      </c>
      <c r="E34" s="195">
        <v>1.5295671844960779</v>
      </c>
      <c r="F34" s="195">
        <v>-2.01449780222282</v>
      </c>
      <c r="G34" s="207">
        <v>367829</v>
      </c>
      <c r="H34" s="195">
        <v>0.9633199411515013</v>
      </c>
      <c r="I34" s="197">
        <v>-34.28703119780046</v>
      </c>
      <c r="J34" s="206">
        <v>635943</v>
      </c>
      <c r="K34" s="195">
        <f t="shared" si="3"/>
        <v>1.7322051853470417</v>
      </c>
      <c r="L34" s="194">
        <f t="shared" si="1"/>
        <v>72.89093573372409</v>
      </c>
      <c r="N34" s="208"/>
      <c r="O34" s="217"/>
      <c r="S34" s="215"/>
    </row>
    <row r="35" spans="1:20" s="5" customFormat="1" ht="18.75" customHeight="1">
      <c r="A35" s="561"/>
      <c r="B35" s="557"/>
      <c r="C35" s="113" t="s">
        <v>140</v>
      </c>
      <c r="D35" s="207">
        <v>36035634</v>
      </c>
      <c r="E35" s="195">
        <v>98.47043281550393</v>
      </c>
      <c r="F35" s="195">
        <v>-10.047828950749789</v>
      </c>
      <c r="G35" s="207">
        <v>37815643</v>
      </c>
      <c r="H35" s="195">
        <v>99.0366800588485</v>
      </c>
      <c r="I35" s="197">
        <v>4.939580083425213</v>
      </c>
      <c r="J35" s="206">
        <v>36076971</v>
      </c>
      <c r="K35" s="195">
        <f t="shared" si="3"/>
        <v>98.26779481465296</v>
      </c>
      <c r="L35" s="194">
        <f t="shared" si="1"/>
        <v>-4.597758657706805</v>
      </c>
      <c r="O35" s="217"/>
      <c r="Q35" s="208"/>
      <c r="S35" s="215"/>
      <c r="T35" s="215"/>
    </row>
    <row r="36" spans="1:20" s="5" customFormat="1" ht="18.75" customHeight="1">
      <c r="A36" s="561"/>
      <c r="B36" s="557"/>
      <c r="C36" s="113" t="s">
        <v>139</v>
      </c>
      <c r="D36" s="207">
        <v>46569</v>
      </c>
      <c r="E36" s="195">
        <v>0.12725375071200917</v>
      </c>
      <c r="F36" s="195">
        <v>240.01898364485982</v>
      </c>
      <c r="G36" s="207">
        <v>15877</v>
      </c>
      <c r="H36" s="195">
        <v>0.04158081800418778</v>
      </c>
      <c r="I36" s="197">
        <v>-65.90650432691275</v>
      </c>
      <c r="J36" s="206">
        <v>48344</v>
      </c>
      <c r="K36" s="195">
        <f t="shared" si="3"/>
        <v>0.13168118444643212</v>
      </c>
      <c r="L36" s="194">
        <f t="shared" si="1"/>
        <v>204.4907728160232</v>
      </c>
      <c r="O36" s="217"/>
      <c r="R36" s="216"/>
      <c r="S36" s="215"/>
      <c r="T36" s="215"/>
    </row>
    <row r="37" spans="1:20" s="5" customFormat="1" ht="18.75" customHeight="1">
      <c r="A37" s="561"/>
      <c r="B37" s="557"/>
      <c r="C37" s="113" t="s">
        <v>138</v>
      </c>
      <c r="D37" s="207">
        <v>892305</v>
      </c>
      <c r="E37" s="195">
        <v>2.438299255493555</v>
      </c>
      <c r="F37" s="195">
        <v>-15.89558027765709</v>
      </c>
      <c r="G37" s="207">
        <v>951072</v>
      </c>
      <c r="H37" s="195">
        <v>2.490794970137865</v>
      </c>
      <c r="I37" s="197">
        <v>6.585976768033348</v>
      </c>
      <c r="J37" s="206">
        <v>1069980</v>
      </c>
      <c r="K37" s="195">
        <f t="shared" si="3"/>
        <v>2.91445130179533</v>
      </c>
      <c r="L37" s="194">
        <f aca="true" t="shared" si="4" ref="L37:L68">J37/G37*100-100</f>
        <v>12.502523468254779</v>
      </c>
      <c r="O37" s="217"/>
      <c r="R37" s="216"/>
      <c r="S37" s="215"/>
      <c r="T37" s="215"/>
    </row>
    <row r="38" spans="1:20" s="5" customFormat="1" ht="18.75" customHeight="1">
      <c r="A38" s="561"/>
      <c r="B38" s="557"/>
      <c r="C38" s="113" t="s">
        <v>137</v>
      </c>
      <c r="D38" s="207">
        <v>732714</v>
      </c>
      <c r="E38" s="195">
        <v>2.002203283282851</v>
      </c>
      <c r="F38" s="195">
        <v>-2.283041690616443</v>
      </c>
      <c r="G38" s="207">
        <v>947707</v>
      </c>
      <c r="H38" s="195">
        <v>2.4819822566161607</v>
      </c>
      <c r="I38" s="197">
        <v>29.342007932153592</v>
      </c>
      <c r="J38" s="206">
        <v>954580</v>
      </c>
      <c r="K38" s="195">
        <f t="shared" si="3"/>
        <v>2.6001204916613263</v>
      </c>
      <c r="L38" s="194">
        <f t="shared" si="4"/>
        <v>0.7252241462814908</v>
      </c>
      <c r="O38" s="217"/>
      <c r="R38" s="216"/>
      <c r="S38" s="215"/>
      <c r="T38" s="215"/>
    </row>
    <row r="39" spans="1:12" s="5" customFormat="1" ht="18.75" customHeight="1">
      <c r="A39" s="561"/>
      <c r="B39" s="557"/>
      <c r="C39" s="113" t="s">
        <v>136</v>
      </c>
      <c r="D39" s="207">
        <v>6814475</v>
      </c>
      <c r="E39" s="195">
        <v>18.621132145487742</v>
      </c>
      <c r="F39" s="195">
        <v>-7.296068968876014</v>
      </c>
      <c r="G39" s="207">
        <v>6408852</v>
      </c>
      <c r="H39" s="195">
        <v>16.78436156879605</v>
      </c>
      <c r="I39" s="197">
        <v>-5.952373440360418</v>
      </c>
      <c r="J39" s="206">
        <v>6844356</v>
      </c>
      <c r="K39" s="195">
        <f t="shared" si="3"/>
        <v>18.642911319978577</v>
      </c>
      <c r="L39" s="194">
        <f t="shared" si="4"/>
        <v>6.795351179899313</v>
      </c>
    </row>
    <row r="40" spans="1:12" s="5" customFormat="1" ht="18.75" customHeight="1">
      <c r="A40" s="561"/>
      <c r="B40" s="557"/>
      <c r="C40" s="113" t="s">
        <v>135</v>
      </c>
      <c r="D40" s="207">
        <v>3890457</v>
      </c>
      <c r="E40" s="195">
        <v>10.631004428563875</v>
      </c>
      <c r="F40" s="195">
        <v>-4.643137612466205</v>
      </c>
      <c r="G40" s="207">
        <v>3837537</v>
      </c>
      <c r="H40" s="195">
        <v>10.050256823161602</v>
      </c>
      <c r="I40" s="197">
        <v>-1.360251507727753</v>
      </c>
      <c r="J40" s="206">
        <v>3872570</v>
      </c>
      <c r="K40" s="195">
        <f t="shared" si="3"/>
        <v>10.548250133454403</v>
      </c>
      <c r="L40" s="194">
        <f t="shared" si="4"/>
        <v>0.9129032501836463</v>
      </c>
    </row>
    <row r="41" spans="1:12" s="5" customFormat="1" ht="18.75" customHeight="1">
      <c r="A41" s="561"/>
      <c r="B41" s="557"/>
      <c r="C41" s="113" t="s">
        <v>134</v>
      </c>
      <c r="D41" s="207">
        <v>3567806</v>
      </c>
      <c r="E41" s="195">
        <v>9.749333146788866</v>
      </c>
      <c r="F41" s="195">
        <v>-11.512616338218763</v>
      </c>
      <c r="G41" s="207">
        <v>3495727</v>
      </c>
      <c r="H41" s="195">
        <v>9.155078930485944</v>
      </c>
      <c r="I41" s="197">
        <v>-2.020261191331599</v>
      </c>
      <c r="J41" s="206">
        <v>3549549</v>
      </c>
      <c r="K41" s="195">
        <f t="shared" si="3"/>
        <v>9.668393524959637</v>
      </c>
      <c r="L41" s="194">
        <f t="shared" si="4"/>
        <v>1.5396511226419989</v>
      </c>
    </row>
    <row r="42" spans="1:12" s="5" customFormat="1" ht="18.75" customHeight="1">
      <c r="A42" s="561"/>
      <c r="B42" s="557"/>
      <c r="C42" s="113" t="s">
        <v>133</v>
      </c>
      <c r="D42" s="207">
        <v>4300452</v>
      </c>
      <c r="E42" s="195">
        <v>11.751350614291939</v>
      </c>
      <c r="F42" s="195">
        <v>-7.316925986766236</v>
      </c>
      <c r="G42" s="207">
        <v>4242947</v>
      </c>
      <c r="H42" s="195">
        <v>11.111998929798736</v>
      </c>
      <c r="I42" s="197">
        <v>-1.33718502148146</v>
      </c>
      <c r="J42" s="206">
        <v>4439238</v>
      </c>
      <c r="K42" s="195">
        <f t="shared" si="3"/>
        <v>12.091761498419874</v>
      </c>
      <c r="L42" s="194">
        <f t="shared" si="4"/>
        <v>4.626289227746668</v>
      </c>
    </row>
    <row r="43" spans="1:12" s="5" customFormat="1" ht="18.75" customHeight="1">
      <c r="A43" s="561"/>
      <c r="B43" s="557"/>
      <c r="C43" s="113" t="s">
        <v>132</v>
      </c>
      <c r="D43" s="207">
        <v>3440251</v>
      </c>
      <c r="E43" s="195">
        <v>9.400778267532914</v>
      </c>
      <c r="F43" s="195">
        <v>-6.190255187518545</v>
      </c>
      <c r="G43" s="207">
        <v>3167869</v>
      </c>
      <c r="H43" s="195">
        <v>8.29644040751454</v>
      </c>
      <c r="I43" s="197">
        <v>-7.917503693771181</v>
      </c>
      <c r="J43" s="206">
        <v>3366942</v>
      </c>
      <c r="K43" s="195">
        <f t="shared" si="3"/>
        <v>9.171001789724455</v>
      </c>
      <c r="L43" s="194">
        <f t="shared" si="4"/>
        <v>6.284129804609975</v>
      </c>
    </row>
    <row r="44" spans="1:13" s="5" customFormat="1" ht="18.75" customHeight="1" thickBot="1">
      <c r="A44" s="561"/>
      <c r="B44" s="557"/>
      <c r="C44" s="205" t="s">
        <v>131</v>
      </c>
      <c r="D44" s="204">
        <v>12350605</v>
      </c>
      <c r="E44" s="201">
        <v>33.74907792335017</v>
      </c>
      <c r="F44" s="201">
        <v>-14.626212118792736</v>
      </c>
      <c r="G44" s="204">
        <v>14748055</v>
      </c>
      <c r="H44" s="201">
        <v>38.62418535433341</v>
      </c>
      <c r="I44" s="203">
        <v>19.411599674671805</v>
      </c>
      <c r="J44" s="202">
        <v>11931412</v>
      </c>
      <c r="K44" s="201">
        <f t="shared" si="3"/>
        <v>32.49922357021292</v>
      </c>
      <c r="L44" s="200">
        <f t="shared" si="4"/>
        <v>-19.098403145363918</v>
      </c>
      <c r="M44" s="199"/>
    </row>
    <row r="45" spans="1:12" s="5" customFormat="1" ht="18.75" customHeight="1" thickTop="1">
      <c r="A45" s="561"/>
      <c r="B45" s="557"/>
      <c r="C45" s="113" t="s">
        <v>145</v>
      </c>
      <c r="D45" s="198">
        <v>18551934</v>
      </c>
      <c r="E45" s="195">
        <v>50.69473650844225</v>
      </c>
      <c r="F45" s="195">
        <v>-7.9437684874797725</v>
      </c>
      <c r="G45" s="198">
        <v>18216203</v>
      </c>
      <c r="H45" s="195">
        <v>47.70703669901993</v>
      </c>
      <c r="I45" s="197">
        <v>-1.8096819447503378</v>
      </c>
      <c r="J45" s="206">
        <v>19109425</v>
      </c>
      <c r="K45" s="195">
        <f t="shared" si="3"/>
        <v>52.050962230892374</v>
      </c>
      <c r="L45" s="194">
        <f t="shared" si="4"/>
        <v>4.903447771195772</v>
      </c>
    </row>
    <row r="46" spans="1:12" s="5" customFormat="1" ht="18.75" customHeight="1">
      <c r="A46" s="561"/>
      <c r="B46" s="558"/>
      <c r="C46" s="214" t="s">
        <v>144</v>
      </c>
      <c r="D46" s="213">
        <v>21708944</v>
      </c>
      <c r="E46" s="210">
        <v>59.321534668920684</v>
      </c>
      <c r="F46" s="210">
        <v>-7.140776767759249</v>
      </c>
      <c r="G46" s="213">
        <v>21300108</v>
      </c>
      <c r="H46" s="210">
        <v>55.78358091689515</v>
      </c>
      <c r="I46" s="212">
        <v>-1.8832606505410894</v>
      </c>
      <c r="J46" s="211">
        <v>22195665</v>
      </c>
      <c r="K46" s="210">
        <f t="shared" si="3"/>
        <v>60.457377477581865</v>
      </c>
      <c r="L46" s="209">
        <f t="shared" si="4"/>
        <v>4.204471639298731</v>
      </c>
    </row>
    <row r="47" spans="1:14" s="5" customFormat="1" ht="18.75" customHeight="1">
      <c r="A47" s="561"/>
      <c r="B47" s="556" t="s">
        <v>147</v>
      </c>
      <c r="C47" s="113" t="s">
        <v>142</v>
      </c>
      <c r="D47" s="207">
        <v>12052143</v>
      </c>
      <c r="E47" s="195">
        <v>100</v>
      </c>
      <c r="F47" s="195">
        <v>-0.4575906628808184</v>
      </c>
      <c r="G47" s="207">
        <v>11052801</v>
      </c>
      <c r="H47" s="195">
        <v>100</v>
      </c>
      <c r="I47" s="197">
        <v>-8.291819969278492</v>
      </c>
      <c r="J47" s="206">
        <v>10735143</v>
      </c>
      <c r="K47" s="195">
        <f aca="true" t="shared" si="5" ref="K47:K60">J47/J$47*100</f>
        <v>100</v>
      </c>
      <c r="L47" s="194">
        <f t="shared" si="4"/>
        <v>-2.8740045170450514</v>
      </c>
      <c r="M47" s="208"/>
      <c r="N47" s="208"/>
    </row>
    <row r="48" spans="1:12" s="5" customFormat="1" ht="18.75" customHeight="1">
      <c r="A48" s="561"/>
      <c r="B48" s="557"/>
      <c r="C48" s="113" t="s">
        <v>141</v>
      </c>
      <c r="D48" s="207">
        <v>54443</v>
      </c>
      <c r="E48" s="195">
        <v>0.45172879213265227</v>
      </c>
      <c r="F48" s="195">
        <v>-26.2689599133261</v>
      </c>
      <c r="G48" s="207">
        <v>59843</v>
      </c>
      <c r="H48" s="195">
        <v>0.5414283673432644</v>
      </c>
      <c r="I48" s="197">
        <v>9.918630494278418</v>
      </c>
      <c r="J48" s="206">
        <v>110381</v>
      </c>
      <c r="K48" s="195">
        <f t="shared" si="5"/>
        <v>1.0282210493143873</v>
      </c>
      <c r="L48" s="194">
        <f t="shared" si="4"/>
        <v>84.45098006450212</v>
      </c>
    </row>
    <row r="49" spans="1:12" s="5" customFormat="1" ht="18.75" customHeight="1">
      <c r="A49" s="561"/>
      <c r="B49" s="557"/>
      <c r="C49" s="113" t="s">
        <v>140</v>
      </c>
      <c r="D49" s="207">
        <v>11997701</v>
      </c>
      <c r="E49" s="195">
        <v>99.54827950514694</v>
      </c>
      <c r="F49" s="195">
        <v>-0.2992012601936551</v>
      </c>
      <c r="G49" s="207">
        <v>10992959</v>
      </c>
      <c r="H49" s="195">
        <v>99.4585806801371</v>
      </c>
      <c r="I49" s="197">
        <v>-8.374454405889935</v>
      </c>
      <c r="J49" s="206">
        <v>10624761</v>
      </c>
      <c r="K49" s="195">
        <f t="shared" si="5"/>
        <v>98.971769635486</v>
      </c>
      <c r="L49" s="194">
        <f t="shared" si="4"/>
        <v>-3.3493984649628885</v>
      </c>
    </row>
    <row r="50" spans="1:12" s="5" customFormat="1" ht="18.75" customHeight="1">
      <c r="A50" s="561"/>
      <c r="B50" s="557"/>
      <c r="C50" s="113" t="s">
        <v>139</v>
      </c>
      <c r="D50" s="207">
        <v>3884</v>
      </c>
      <c r="E50" s="195">
        <v>0.03222663388577451</v>
      </c>
      <c r="F50" s="195">
        <v>224.47786131996656</v>
      </c>
      <c r="G50" s="207">
        <v>1431</v>
      </c>
      <c r="H50" s="195">
        <v>0.012946944398980854</v>
      </c>
      <c r="I50" s="197">
        <v>-63.15653964984552</v>
      </c>
      <c r="J50" s="206">
        <v>3979</v>
      </c>
      <c r="K50" s="195">
        <f t="shared" si="5"/>
        <v>0.037065179290112854</v>
      </c>
      <c r="L50" s="194">
        <f t="shared" si="4"/>
        <v>178.05730258560448</v>
      </c>
    </row>
    <row r="51" spans="1:12" s="5" customFormat="1" ht="18.75" customHeight="1">
      <c r="A51" s="561"/>
      <c r="B51" s="557"/>
      <c r="C51" s="113" t="s">
        <v>138</v>
      </c>
      <c r="D51" s="207">
        <v>207530</v>
      </c>
      <c r="E51" s="195">
        <v>1.7219344310800162</v>
      </c>
      <c r="F51" s="195">
        <v>24.44084667506145</v>
      </c>
      <c r="G51" s="207">
        <v>204977</v>
      </c>
      <c r="H51" s="195">
        <v>1.8545253822990209</v>
      </c>
      <c r="I51" s="197">
        <v>-1.2301835879150076</v>
      </c>
      <c r="J51" s="206">
        <v>221010</v>
      </c>
      <c r="K51" s="195">
        <f t="shared" si="5"/>
        <v>2.058752268134668</v>
      </c>
      <c r="L51" s="194">
        <f t="shared" si="4"/>
        <v>7.821853183527907</v>
      </c>
    </row>
    <row r="52" spans="1:12" s="5" customFormat="1" ht="18.75" customHeight="1">
      <c r="A52" s="561"/>
      <c r="B52" s="557"/>
      <c r="C52" s="113" t="s">
        <v>137</v>
      </c>
      <c r="D52" s="207">
        <v>214050</v>
      </c>
      <c r="E52" s="195">
        <v>1.7760326939366715</v>
      </c>
      <c r="F52" s="195">
        <v>-12.363304359930723</v>
      </c>
      <c r="G52" s="207">
        <v>242170</v>
      </c>
      <c r="H52" s="195">
        <v>2.1910283194278084</v>
      </c>
      <c r="I52" s="197">
        <v>13.137117495912179</v>
      </c>
      <c r="J52" s="206">
        <v>261949</v>
      </c>
      <c r="K52" s="195">
        <f t="shared" si="5"/>
        <v>2.440107225399792</v>
      </c>
      <c r="L52" s="194">
        <f t="shared" si="4"/>
        <v>8.167403063963334</v>
      </c>
    </row>
    <row r="53" spans="1:12" s="5" customFormat="1" ht="18.75" customHeight="1">
      <c r="A53" s="561"/>
      <c r="B53" s="557"/>
      <c r="C53" s="113" t="s">
        <v>136</v>
      </c>
      <c r="D53" s="207">
        <v>2845672</v>
      </c>
      <c r="E53" s="195">
        <v>23.611336174819698</v>
      </c>
      <c r="F53" s="195">
        <v>9.05632032375756</v>
      </c>
      <c r="G53" s="207">
        <v>2378191</v>
      </c>
      <c r="H53" s="195">
        <v>21.51663637117867</v>
      </c>
      <c r="I53" s="197">
        <v>-16.427789288435207</v>
      </c>
      <c r="J53" s="206">
        <v>2318134</v>
      </c>
      <c r="K53" s="195">
        <f t="shared" si="5"/>
        <v>21.593880957151665</v>
      </c>
      <c r="L53" s="194">
        <f t="shared" si="4"/>
        <v>-2.5253228188989</v>
      </c>
    </row>
    <row r="54" spans="1:12" s="5" customFormat="1" ht="18.75" customHeight="1">
      <c r="A54" s="561"/>
      <c r="B54" s="557"/>
      <c r="C54" s="113" t="s">
        <v>135</v>
      </c>
      <c r="D54" s="207">
        <v>1600849</v>
      </c>
      <c r="E54" s="195">
        <v>13.282691717149389</v>
      </c>
      <c r="F54" s="195">
        <v>-0.852034490148057</v>
      </c>
      <c r="G54" s="207">
        <v>1578784</v>
      </c>
      <c r="H54" s="195">
        <v>14.284017236897686</v>
      </c>
      <c r="I54" s="197">
        <v>-1.3783311230478432</v>
      </c>
      <c r="J54" s="206">
        <v>1518552</v>
      </c>
      <c r="K54" s="195">
        <f t="shared" si="5"/>
        <v>14.145615014164225</v>
      </c>
      <c r="L54" s="194">
        <f t="shared" si="4"/>
        <v>-3.8150880677787455</v>
      </c>
    </row>
    <row r="55" spans="1:12" s="5" customFormat="1" ht="18.75" customHeight="1">
      <c r="A55" s="561"/>
      <c r="B55" s="557"/>
      <c r="C55" s="113" t="s">
        <v>134</v>
      </c>
      <c r="D55" s="207">
        <v>1258284</v>
      </c>
      <c r="E55" s="195">
        <v>10.44033413808648</v>
      </c>
      <c r="F55" s="195">
        <v>-3.6375137656974914</v>
      </c>
      <c r="G55" s="207">
        <v>1303412</v>
      </c>
      <c r="H55" s="195">
        <v>11.792594474468508</v>
      </c>
      <c r="I55" s="197">
        <v>3.586471734520984</v>
      </c>
      <c r="J55" s="206">
        <v>1222684</v>
      </c>
      <c r="K55" s="195">
        <f t="shared" si="5"/>
        <v>11.389545532835472</v>
      </c>
      <c r="L55" s="194">
        <f t="shared" si="4"/>
        <v>-6.193590361297879</v>
      </c>
    </row>
    <row r="56" spans="1:12" s="5" customFormat="1" ht="18.75" customHeight="1">
      <c r="A56" s="561"/>
      <c r="B56" s="557"/>
      <c r="C56" s="113" t="s">
        <v>133</v>
      </c>
      <c r="D56" s="207">
        <v>1263951</v>
      </c>
      <c r="E56" s="195">
        <v>10.487354821462041</v>
      </c>
      <c r="F56" s="195">
        <v>0.5530632880376203</v>
      </c>
      <c r="G56" s="207">
        <v>1182321</v>
      </c>
      <c r="H56" s="195">
        <v>10.697026029872427</v>
      </c>
      <c r="I56" s="197">
        <v>-6.458319982341081</v>
      </c>
      <c r="J56" s="206">
        <v>1142693</v>
      </c>
      <c r="K56" s="195">
        <f t="shared" si="5"/>
        <v>10.644413399989176</v>
      </c>
      <c r="L56" s="194">
        <f t="shared" si="4"/>
        <v>-3.3517124368086115</v>
      </c>
    </row>
    <row r="57" spans="1:12" s="5" customFormat="1" ht="18.75" customHeight="1">
      <c r="A57" s="561"/>
      <c r="B57" s="557"/>
      <c r="C57" s="113" t="s">
        <v>132</v>
      </c>
      <c r="D57" s="207">
        <v>1188429</v>
      </c>
      <c r="E57" s="195">
        <v>9.860727673078555</v>
      </c>
      <c r="F57" s="195">
        <v>-1.5623408109561012</v>
      </c>
      <c r="G57" s="207">
        <v>944760</v>
      </c>
      <c r="H57" s="195">
        <v>8.547697547436165</v>
      </c>
      <c r="I57" s="197">
        <v>-20.503454560600588</v>
      </c>
      <c r="J57" s="206">
        <v>988183</v>
      </c>
      <c r="K57" s="195">
        <f t="shared" si="5"/>
        <v>9.205121906620153</v>
      </c>
      <c r="L57" s="194">
        <f t="shared" si="4"/>
        <v>4.5961937423260935</v>
      </c>
    </row>
    <row r="58" spans="1:13" s="5" customFormat="1" ht="18.75" customHeight="1" thickBot="1">
      <c r="A58" s="561"/>
      <c r="B58" s="557"/>
      <c r="C58" s="205" t="s">
        <v>131</v>
      </c>
      <c r="D58" s="204">
        <v>3415053</v>
      </c>
      <c r="E58" s="201">
        <v>28.33564951892788</v>
      </c>
      <c r="F58" s="201">
        <v>-5.85537404471566</v>
      </c>
      <c r="G58" s="204">
        <v>3156912</v>
      </c>
      <c r="H58" s="201">
        <v>28.562099326677465</v>
      </c>
      <c r="I58" s="203">
        <v>-7.558916362352207</v>
      </c>
      <c r="J58" s="202">
        <v>2947577</v>
      </c>
      <c r="K58" s="201">
        <f t="shared" si="5"/>
        <v>27.457268151900728</v>
      </c>
      <c r="L58" s="200">
        <f t="shared" si="4"/>
        <v>-6.631005235495962</v>
      </c>
      <c r="M58" s="199"/>
    </row>
    <row r="59" spans="1:12" s="5" customFormat="1" ht="18.75" customHeight="1" thickTop="1">
      <c r="A59" s="561"/>
      <c r="B59" s="557"/>
      <c r="C59" s="113" t="s">
        <v>145</v>
      </c>
      <c r="D59" s="198">
        <v>6924842</v>
      </c>
      <c r="E59" s="195">
        <v>57.45735011607479</v>
      </c>
      <c r="F59" s="195">
        <v>3.0048042239329504</v>
      </c>
      <c r="G59" s="198">
        <v>6463278</v>
      </c>
      <c r="H59" s="195">
        <v>58.476380783477424</v>
      </c>
      <c r="I59" s="197">
        <v>-6.665336191064</v>
      </c>
      <c r="J59" s="206">
        <v>6319997</v>
      </c>
      <c r="K59" s="195">
        <f t="shared" si="5"/>
        <v>58.87203365618884</v>
      </c>
      <c r="L59" s="194">
        <f t="shared" si="4"/>
        <v>-2.216847240672621</v>
      </c>
    </row>
    <row r="60" spans="1:12" s="5" customFormat="1" ht="18.75" customHeight="1">
      <c r="A60" s="561"/>
      <c r="B60" s="558"/>
      <c r="C60" s="214" t="s">
        <v>144</v>
      </c>
      <c r="D60" s="213">
        <v>7976337</v>
      </c>
      <c r="E60" s="210">
        <v>66.18189810724947</v>
      </c>
      <c r="F60" s="210">
        <v>2.95900401440538</v>
      </c>
      <c r="G60" s="213">
        <v>7405225</v>
      </c>
      <c r="H60" s="210">
        <v>66.99862776865339</v>
      </c>
      <c r="I60" s="212">
        <v>-7.1600786175408615</v>
      </c>
      <c r="J60" s="211">
        <v>7203197</v>
      </c>
      <c r="K60" s="210">
        <f t="shared" si="5"/>
        <v>67.09921796104625</v>
      </c>
      <c r="L60" s="209">
        <f t="shared" si="4"/>
        <v>-2.7281817905600434</v>
      </c>
    </row>
    <row r="61" spans="1:14" s="5" customFormat="1" ht="18.75" customHeight="1">
      <c r="A61" s="561"/>
      <c r="B61" s="556" t="s">
        <v>146</v>
      </c>
      <c r="C61" s="113" t="s">
        <v>142</v>
      </c>
      <c r="D61" s="207">
        <v>22296502</v>
      </c>
      <c r="E61" s="195">
        <v>100</v>
      </c>
      <c r="F61" s="195">
        <v>-15.301723409296315</v>
      </c>
      <c r="G61" s="207">
        <v>25260936</v>
      </c>
      <c r="H61" s="195">
        <v>100</v>
      </c>
      <c r="I61" s="197">
        <v>13.295511556027932</v>
      </c>
      <c r="J61" s="206">
        <v>24041665</v>
      </c>
      <c r="K61" s="195">
        <f aca="true" t="shared" si="6" ref="K61:K74">J61/J$61*100</f>
        <v>100</v>
      </c>
      <c r="L61" s="194">
        <f t="shared" si="4"/>
        <v>-4.826705550419831</v>
      </c>
      <c r="M61" s="208"/>
      <c r="N61" s="208"/>
    </row>
    <row r="62" spans="1:12" s="5" customFormat="1" ht="18.75" customHeight="1">
      <c r="A62" s="561"/>
      <c r="B62" s="557"/>
      <c r="C62" s="113" t="s">
        <v>141</v>
      </c>
      <c r="D62" s="207">
        <v>495911</v>
      </c>
      <c r="E62" s="195">
        <v>2.224165028218328</v>
      </c>
      <c r="F62" s="195">
        <v>0.43787430455554954</v>
      </c>
      <c r="G62" s="207">
        <v>297748</v>
      </c>
      <c r="H62" s="195">
        <v>1.178689499074777</v>
      </c>
      <c r="I62" s="197">
        <v>-39.959387874033844</v>
      </c>
      <c r="J62" s="206">
        <v>506601</v>
      </c>
      <c r="K62" s="195">
        <f t="shared" si="6"/>
        <v>2.107179348851255</v>
      </c>
      <c r="L62" s="194">
        <f t="shared" si="4"/>
        <v>70.14421591412872</v>
      </c>
    </row>
    <row r="63" spans="1:12" s="5" customFormat="1" ht="18.75" customHeight="1">
      <c r="A63" s="561"/>
      <c r="B63" s="557"/>
      <c r="C63" s="113" t="s">
        <v>140</v>
      </c>
      <c r="D63" s="207">
        <v>21800590</v>
      </c>
      <c r="E63" s="195">
        <v>97.77583048677322</v>
      </c>
      <c r="F63" s="195">
        <v>-15.602584720904147</v>
      </c>
      <c r="G63" s="207">
        <v>24963187</v>
      </c>
      <c r="H63" s="195">
        <v>98.82130654224372</v>
      </c>
      <c r="I63" s="197">
        <v>14.50693306924262</v>
      </c>
      <c r="J63" s="206">
        <v>23535063</v>
      </c>
      <c r="K63" s="195">
        <f t="shared" si="6"/>
        <v>97.89281649170304</v>
      </c>
      <c r="L63" s="194">
        <f t="shared" si="4"/>
        <v>-5.720920169367787</v>
      </c>
    </row>
    <row r="64" spans="1:12" s="5" customFormat="1" ht="18.75" customHeight="1">
      <c r="A64" s="561"/>
      <c r="B64" s="557"/>
      <c r="C64" s="113" t="s">
        <v>139</v>
      </c>
      <c r="D64" s="207">
        <v>41425</v>
      </c>
      <c r="E64" s="195">
        <v>0.18579147527266832</v>
      </c>
      <c r="F64" s="195">
        <v>234.6122778675283</v>
      </c>
      <c r="G64" s="207">
        <v>12863</v>
      </c>
      <c r="H64" s="195">
        <v>0.05092052012641179</v>
      </c>
      <c r="I64" s="197">
        <v>-68.94870247435124</v>
      </c>
      <c r="J64" s="206">
        <v>38900</v>
      </c>
      <c r="K64" s="195">
        <f t="shared" si="6"/>
        <v>0.16180243755996102</v>
      </c>
      <c r="L64" s="194">
        <f t="shared" si="4"/>
        <v>202.4177874523828</v>
      </c>
    </row>
    <row r="65" spans="1:12" s="5" customFormat="1" ht="18.75" customHeight="1">
      <c r="A65" s="561"/>
      <c r="B65" s="557"/>
      <c r="C65" s="113" t="s">
        <v>138</v>
      </c>
      <c r="D65" s="207">
        <v>623734</v>
      </c>
      <c r="E65" s="195">
        <v>2.7974522640367536</v>
      </c>
      <c r="F65" s="195">
        <v>-26.496822342239582</v>
      </c>
      <c r="G65" s="207">
        <v>686213</v>
      </c>
      <c r="H65" s="195">
        <v>2.7164987077280114</v>
      </c>
      <c r="I65" s="197">
        <v>10.01693029400353</v>
      </c>
      <c r="J65" s="206">
        <v>777800</v>
      </c>
      <c r="K65" s="195">
        <f t="shared" si="6"/>
        <v>3.2352168620600947</v>
      </c>
      <c r="L65" s="194">
        <f t="shared" si="4"/>
        <v>13.34673053410529</v>
      </c>
    </row>
    <row r="66" spans="1:12" s="5" customFormat="1" ht="18.75" customHeight="1">
      <c r="A66" s="561"/>
      <c r="B66" s="557"/>
      <c r="C66" s="113" t="s">
        <v>137</v>
      </c>
      <c r="D66" s="207">
        <v>487498</v>
      </c>
      <c r="E66" s="195">
        <v>2.186432652081479</v>
      </c>
      <c r="F66" s="195">
        <v>2.7813268227684205</v>
      </c>
      <c r="G66" s="207">
        <v>665606</v>
      </c>
      <c r="H66" s="195">
        <v>2.6349221580704687</v>
      </c>
      <c r="I66" s="197">
        <v>36.5351242466636</v>
      </c>
      <c r="J66" s="206">
        <v>654495</v>
      </c>
      <c r="K66" s="195">
        <f t="shared" si="6"/>
        <v>2.722336410560583</v>
      </c>
      <c r="L66" s="194">
        <f t="shared" si="4"/>
        <v>-1.669305865632225</v>
      </c>
    </row>
    <row r="67" spans="1:12" s="5" customFormat="1" ht="18.75" customHeight="1">
      <c r="A67" s="561"/>
      <c r="B67" s="557"/>
      <c r="C67" s="113" t="s">
        <v>136</v>
      </c>
      <c r="D67" s="207">
        <v>3542257</v>
      </c>
      <c r="E67" s="195">
        <v>15.88705259686026</v>
      </c>
      <c r="F67" s="195">
        <v>-17.057807590884423</v>
      </c>
      <c r="G67" s="207">
        <v>3657457</v>
      </c>
      <c r="H67" s="195">
        <v>14.478707360645702</v>
      </c>
      <c r="I67" s="197">
        <v>3.2521638040379486</v>
      </c>
      <c r="J67" s="206">
        <v>4166554</v>
      </c>
      <c r="K67" s="195">
        <f t="shared" si="6"/>
        <v>17.33055510090503</v>
      </c>
      <c r="L67" s="194">
        <f t="shared" si="4"/>
        <v>13.91942543685407</v>
      </c>
    </row>
    <row r="68" spans="1:12" s="5" customFormat="1" ht="18.75" customHeight="1">
      <c r="A68" s="561"/>
      <c r="B68" s="557"/>
      <c r="C68" s="113" t="s">
        <v>135</v>
      </c>
      <c r="D68" s="207">
        <v>2108803</v>
      </c>
      <c r="E68" s="195">
        <v>9.457999286166054</v>
      </c>
      <c r="F68" s="195">
        <v>-7.788389346880535</v>
      </c>
      <c r="G68" s="207">
        <v>2094342</v>
      </c>
      <c r="H68" s="195">
        <v>8.290832928756084</v>
      </c>
      <c r="I68" s="197">
        <v>-0.6857444721010069</v>
      </c>
      <c r="J68" s="206">
        <v>2192628</v>
      </c>
      <c r="K68" s="195">
        <f t="shared" si="6"/>
        <v>9.120117096715223</v>
      </c>
      <c r="L68" s="194">
        <f t="shared" si="4"/>
        <v>4.6929298080256245</v>
      </c>
    </row>
    <row r="69" spans="1:12" s="5" customFormat="1" ht="18.75" customHeight="1">
      <c r="A69" s="561"/>
      <c r="B69" s="557"/>
      <c r="C69" s="113" t="s">
        <v>134</v>
      </c>
      <c r="D69" s="207">
        <v>2098792</v>
      </c>
      <c r="E69" s="195">
        <v>9.413099866517179</v>
      </c>
      <c r="F69" s="195">
        <v>-16.47536475508022</v>
      </c>
      <c r="G69" s="207">
        <v>1953029</v>
      </c>
      <c r="H69" s="195">
        <v>7.7314197700354415</v>
      </c>
      <c r="I69" s="197">
        <v>-6.945090318621382</v>
      </c>
      <c r="J69" s="206">
        <v>2116865</v>
      </c>
      <c r="K69" s="195">
        <f t="shared" si="6"/>
        <v>8.804985012477298</v>
      </c>
      <c r="L69" s="194">
        <f aca="true" t="shared" si="7" ref="L69:L88">J69/G69*100-100</f>
        <v>8.388815527060785</v>
      </c>
    </row>
    <row r="70" spans="1:12" s="5" customFormat="1" ht="18.75" customHeight="1">
      <c r="A70" s="561"/>
      <c r="B70" s="557"/>
      <c r="C70" s="113" t="s">
        <v>133</v>
      </c>
      <c r="D70" s="207">
        <v>2564792</v>
      </c>
      <c r="E70" s="195">
        <v>11.50311380682046</v>
      </c>
      <c r="F70" s="195">
        <v>-10.462088004926557</v>
      </c>
      <c r="G70" s="207">
        <v>2615627</v>
      </c>
      <c r="H70" s="195">
        <v>10.354434214155802</v>
      </c>
      <c r="I70" s="197">
        <v>1.9820320712166932</v>
      </c>
      <c r="J70" s="206">
        <v>2788021</v>
      </c>
      <c r="K70" s="195">
        <f t="shared" si="6"/>
        <v>11.596621947772752</v>
      </c>
      <c r="L70" s="194">
        <f t="shared" si="7"/>
        <v>6.5909244704998</v>
      </c>
    </row>
    <row r="71" spans="1:12" s="5" customFormat="1" ht="18.75" customHeight="1">
      <c r="A71" s="561"/>
      <c r="B71" s="557"/>
      <c r="C71" s="113" t="s">
        <v>132</v>
      </c>
      <c r="D71" s="207">
        <v>2034425</v>
      </c>
      <c r="E71" s="195">
        <v>9.124413327256446</v>
      </c>
      <c r="F71" s="195">
        <v>-5.697132243499027</v>
      </c>
      <c r="G71" s="207">
        <v>2003751</v>
      </c>
      <c r="H71" s="195">
        <v>7.932212013046547</v>
      </c>
      <c r="I71" s="197">
        <v>-1.5077478894527871</v>
      </c>
      <c r="J71" s="206">
        <v>2074297</v>
      </c>
      <c r="K71" s="195">
        <f t="shared" si="6"/>
        <v>8.62792572810577</v>
      </c>
      <c r="L71" s="194">
        <f t="shared" si="7"/>
        <v>3.5206969329023394</v>
      </c>
    </row>
    <row r="72" spans="1:13" s="5" customFormat="1" ht="18.75" customHeight="1" thickBot="1">
      <c r="A72" s="561"/>
      <c r="B72" s="557"/>
      <c r="C72" s="205" t="s">
        <v>131</v>
      </c>
      <c r="D72" s="204">
        <v>8298865</v>
      </c>
      <c r="E72" s="201">
        <v>37.22047969677037</v>
      </c>
      <c r="F72" s="201">
        <v>-20.22888597572357</v>
      </c>
      <c r="G72" s="204">
        <v>11274299</v>
      </c>
      <c r="H72" s="201">
        <v>44.631358869679254</v>
      </c>
      <c r="I72" s="203">
        <v>35.853505268491546</v>
      </c>
      <c r="J72" s="202">
        <v>8725503</v>
      </c>
      <c r="K72" s="201">
        <f t="shared" si="6"/>
        <v>36.29325589554633</v>
      </c>
      <c r="L72" s="200">
        <f t="shared" si="7"/>
        <v>-22.60713504227624</v>
      </c>
      <c r="M72" s="199"/>
    </row>
    <row r="73" spans="1:12" s="5" customFormat="1" ht="18.75" customHeight="1" thickTop="1">
      <c r="A73" s="561"/>
      <c r="B73" s="557"/>
      <c r="C73" s="113" t="s">
        <v>145</v>
      </c>
      <c r="D73" s="198">
        <v>10454063</v>
      </c>
      <c r="E73" s="195">
        <v>46.88656095023336</v>
      </c>
      <c r="F73" s="195">
        <v>-14.253825356255817</v>
      </c>
      <c r="G73" s="198">
        <v>10585487</v>
      </c>
      <c r="H73" s="195">
        <v>41.904571548734374</v>
      </c>
      <c r="I73" s="197">
        <v>1.2571571455040953</v>
      </c>
      <c r="J73" s="206">
        <v>11612973</v>
      </c>
      <c r="K73" s="195">
        <f t="shared" si="6"/>
        <v>48.30353055830368</v>
      </c>
      <c r="L73" s="194">
        <f t="shared" si="7"/>
        <v>9.70655388835678</v>
      </c>
    </row>
    <row r="74" spans="1:12" s="5" customFormat="1" ht="18.75" customHeight="1">
      <c r="A74" s="561"/>
      <c r="B74" s="558"/>
      <c r="C74" s="214" t="s">
        <v>144</v>
      </c>
      <c r="D74" s="213">
        <v>12247277</v>
      </c>
      <c r="E74" s="210">
        <v>54.929140902909346</v>
      </c>
      <c r="F74" s="210">
        <v>-12.793974568059753</v>
      </c>
      <c r="G74" s="213">
        <v>12486714</v>
      </c>
      <c r="H74" s="210">
        <v>49.430923699739395</v>
      </c>
      <c r="I74" s="212">
        <v>1.955022328636801</v>
      </c>
      <c r="J74" s="211">
        <v>13494237</v>
      </c>
      <c r="K74" s="210">
        <f t="shared" si="6"/>
        <v>56.12854600544514</v>
      </c>
      <c r="L74" s="209">
        <f t="shared" si="7"/>
        <v>8.068760123760342</v>
      </c>
    </row>
    <row r="75" spans="1:14" s="5" customFormat="1" ht="18.75" customHeight="1">
      <c r="A75" s="561"/>
      <c r="B75" s="556" t="s">
        <v>143</v>
      </c>
      <c r="C75" s="113" t="s">
        <v>142</v>
      </c>
      <c r="D75" s="207">
        <v>2246740</v>
      </c>
      <c r="E75" s="195">
        <v>100</v>
      </c>
      <c r="F75" s="195">
        <v>2.1257523952555886</v>
      </c>
      <c r="G75" s="207">
        <v>1869736</v>
      </c>
      <c r="H75" s="195">
        <v>100</v>
      </c>
      <c r="I75" s="197">
        <v>-16.780045755183068</v>
      </c>
      <c r="J75" s="206">
        <v>1936106</v>
      </c>
      <c r="K75" s="195">
        <f aca="true" t="shared" si="8" ref="K75:K88">J75/J$75*100</f>
        <v>100</v>
      </c>
      <c r="L75" s="194">
        <f t="shared" si="7"/>
        <v>3.549698994938339</v>
      </c>
      <c r="M75" s="208"/>
      <c r="N75" s="208"/>
    </row>
    <row r="76" spans="1:12" s="5" customFormat="1" ht="18.75" customHeight="1">
      <c r="A76" s="561"/>
      <c r="B76" s="557"/>
      <c r="C76" s="113" t="s">
        <v>141</v>
      </c>
      <c r="D76" s="207">
        <v>9396</v>
      </c>
      <c r="E76" s="195">
        <v>0.4182059339309399</v>
      </c>
      <c r="F76" s="195">
        <v>156.0217983651226</v>
      </c>
      <c r="G76" s="207">
        <v>10239</v>
      </c>
      <c r="H76" s="195">
        <v>0.5476174176461276</v>
      </c>
      <c r="I76" s="197">
        <v>8.971902937420182</v>
      </c>
      <c r="J76" s="206">
        <v>18959</v>
      </c>
      <c r="K76" s="195">
        <f t="shared" si="8"/>
        <v>0.9792335750212023</v>
      </c>
      <c r="L76" s="194">
        <f t="shared" si="7"/>
        <v>85.16456685223167</v>
      </c>
    </row>
    <row r="77" spans="1:12" s="5" customFormat="1" ht="18.75" customHeight="1">
      <c r="A77" s="561"/>
      <c r="B77" s="557"/>
      <c r="C77" s="113" t="s">
        <v>140</v>
      </c>
      <c r="D77" s="207">
        <v>2237344</v>
      </c>
      <c r="E77" s="195">
        <v>99.58179406606907</v>
      </c>
      <c r="F77" s="195">
        <v>1.868593783010013</v>
      </c>
      <c r="G77" s="207">
        <v>1859497</v>
      </c>
      <c r="H77" s="195">
        <v>99.45238258235388</v>
      </c>
      <c r="I77" s="197">
        <v>-16.88819421599898</v>
      </c>
      <c r="J77" s="206">
        <v>1917147</v>
      </c>
      <c r="K77" s="195">
        <f t="shared" si="8"/>
        <v>99.0207664249788</v>
      </c>
      <c r="L77" s="194">
        <f t="shared" si="7"/>
        <v>3.1003007802647744</v>
      </c>
    </row>
    <row r="78" spans="1:12" s="5" customFormat="1" ht="18.75" customHeight="1">
      <c r="A78" s="561"/>
      <c r="B78" s="557"/>
      <c r="C78" s="113" t="s">
        <v>139</v>
      </c>
      <c r="D78" s="207">
        <v>1260</v>
      </c>
      <c r="E78" s="195">
        <v>0.05608125550798045</v>
      </c>
      <c r="F78" s="195">
        <v>958.8235294117646</v>
      </c>
      <c r="G78" s="207">
        <v>1583</v>
      </c>
      <c r="H78" s="195">
        <v>0.08466435903250512</v>
      </c>
      <c r="I78" s="197">
        <v>25.634920634920633</v>
      </c>
      <c r="J78" s="206">
        <v>5466</v>
      </c>
      <c r="K78" s="195">
        <f t="shared" si="8"/>
        <v>0.28231925318138573</v>
      </c>
      <c r="L78" s="194">
        <f t="shared" si="7"/>
        <v>245.29374605180038</v>
      </c>
    </row>
    <row r="79" spans="1:12" s="5" customFormat="1" ht="18.75" customHeight="1">
      <c r="A79" s="561"/>
      <c r="B79" s="557"/>
      <c r="C79" s="113" t="s">
        <v>138</v>
      </c>
      <c r="D79" s="207">
        <v>61042</v>
      </c>
      <c r="E79" s="195">
        <v>2.7169142846969385</v>
      </c>
      <c r="F79" s="195">
        <v>33.86990657484978</v>
      </c>
      <c r="G79" s="207">
        <v>59882</v>
      </c>
      <c r="H79" s="195">
        <v>3.202698134923861</v>
      </c>
      <c r="I79" s="197">
        <v>-1.900330919694639</v>
      </c>
      <c r="J79" s="206">
        <v>71169</v>
      </c>
      <c r="K79" s="195">
        <f t="shared" si="8"/>
        <v>3.675883448530194</v>
      </c>
      <c r="L79" s="194">
        <f t="shared" si="7"/>
        <v>18.848735847166083</v>
      </c>
    </row>
    <row r="80" spans="1:12" s="5" customFormat="1" ht="18.75" customHeight="1">
      <c r="A80" s="561"/>
      <c r="B80" s="557"/>
      <c r="C80" s="113" t="s">
        <v>137</v>
      </c>
      <c r="D80" s="207">
        <v>31168</v>
      </c>
      <c r="E80" s="195">
        <v>1.3872544219624878</v>
      </c>
      <c r="F80" s="195">
        <v>-0.3548706800089576</v>
      </c>
      <c r="G80" s="207">
        <v>39931</v>
      </c>
      <c r="H80" s="195">
        <v>2.1356490969848148</v>
      </c>
      <c r="I80" s="197">
        <v>28.11537474332647</v>
      </c>
      <c r="J80" s="206">
        <v>38135</v>
      </c>
      <c r="K80" s="195">
        <f t="shared" si="8"/>
        <v>1.9696752140636926</v>
      </c>
      <c r="L80" s="194">
        <f t="shared" si="7"/>
        <v>-4.497758633643031</v>
      </c>
    </row>
    <row r="81" spans="1:12" s="5" customFormat="1" ht="18.75" customHeight="1">
      <c r="A81" s="561"/>
      <c r="B81" s="557"/>
      <c r="C81" s="113" t="s">
        <v>136</v>
      </c>
      <c r="D81" s="207">
        <v>426547</v>
      </c>
      <c r="E81" s="195">
        <v>18.985151819970266</v>
      </c>
      <c r="F81" s="195">
        <v>-9.376626632475066</v>
      </c>
      <c r="G81" s="207">
        <v>373203</v>
      </c>
      <c r="H81" s="195">
        <v>19.9601975893923</v>
      </c>
      <c r="I81" s="197">
        <v>-12.506007544303444</v>
      </c>
      <c r="J81" s="206">
        <v>359668</v>
      </c>
      <c r="K81" s="195">
        <f t="shared" si="8"/>
        <v>18.576875439671177</v>
      </c>
      <c r="L81" s="194">
        <f t="shared" si="7"/>
        <v>-3.626712539824169</v>
      </c>
    </row>
    <row r="82" spans="1:12" s="5" customFormat="1" ht="18.75" customHeight="1">
      <c r="A82" s="561"/>
      <c r="B82" s="557"/>
      <c r="C82" s="113" t="s">
        <v>135</v>
      </c>
      <c r="D82" s="207">
        <v>180805</v>
      </c>
      <c r="E82" s="195">
        <v>8.04743762073048</v>
      </c>
      <c r="F82" s="195">
        <v>1.365708166777864</v>
      </c>
      <c r="G82" s="207">
        <v>164411</v>
      </c>
      <c r="H82" s="195">
        <v>8.793273488877574</v>
      </c>
      <c r="I82" s="197">
        <v>-9.067227123143724</v>
      </c>
      <c r="J82" s="206">
        <v>161390</v>
      </c>
      <c r="K82" s="195">
        <f t="shared" si="8"/>
        <v>8.335803928090714</v>
      </c>
      <c r="L82" s="194">
        <f t="shared" si="7"/>
        <v>-1.837468295916949</v>
      </c>
    </row>
    <row r="83" spans="1:12" s="5" customFormat="1" ht="18.75" customHeight="1">
      <c r="A83" s="561"/>
      <c r="B83" s="557"/>
      <c r="C83" s="113" t="s">
        <v>134</v>
      </c>
      <c r="D83" s="207">
        <v>210730</v>
      </c>
      <c r="E83" s="195">
        <v>9.379367439045016</v>
      </c>
      <c r="F83" s="195">
        <v>-1.2650517734151663</v>
      </c>
      <c r="G83" s="207">
        <v>239286</v>
      </c>
      <c r="H83" s="195">
        <v>12.79784953597727</v>
      </c>
      <c r="I83" s="197">
        <v>13.550989417738336</v>
      </c>
      <c r="J83" s="206">
        <v>210000</v>
      </c>
      <c r="K83" s="195">
        <f t="shared" si="8"/>
        <v>10.846513568988476</v>
      </c>
      <c r="L83" s="194">
        <f t="shared" si="7"/>
        <v>-12.238910759509537</v>
      </c>
    </row>
    <row r="84" spans="1:12" s="5" customFormat="1" ht="18.75" customHeight="1">
      <c r="A84" s="561"/>
      <c r="B84" s="557"/>
      <c r="C84" s="113" t="s">
        <v>133</v>
      </c>
      <c r="D84" s="207">
        <v>471709</v>
      </c>
      <c r="E84" s="195">
        <v>20.99526424953488</v>
      </c>
      <c r="F84" s="195">
        <v>-9.020616071239147</v>
      </c>
      <c r="G84" s="207">
        <v>444999</v>
      </c>
      <c r="H84" s="195">
        <v>23.800097981747157</v>
      </c>
      <c r="I84" s="197">
        <v>-5.662389312054685</v>
      </c>
      <c r="J84" s="206">
        <v>508524</v>
      </c>
      <c r="K84" s="195">
        <f t="shared" si="8"/>
        <v>26.265297457887122</v>
      </c>
      <c r="L84" s="194">
        <f t="shared" si="7"/>
        <v>14.275312978231412</v>
      </c>
    </row>
    <row r="85" spans="1:12" s="5" customFormat="1" ht="18.75" customHeight="1">
      <c r="A85" s="561"/>
      <c r="B85" s="557"/>
      <c r="C85" s="113" t="s">
        <v>132</v>
      </c>
      <c r="D85" s="207">
        <v>217397</v>
      </c>
      <c r="E85" s="195">
        <v>9.676108494974942</v>
      </c>
      <c r="F85" s="195">
        <v>-28.16694312091515</v>
      </c>
      <c r="G85" s="207">
        <v>219358</v>
      </c>
      <c r="H85" s="195">
        <v>11.732030618226316</v>
      </c>
      <c r="I85" s="197">
        <v>0.9020363666471809</v>
      </c>
      <c r="J85" s="206">
        <v>304462</v>
      </c>
      <c r="K85" s="195">
        <f t="shared" si="8"/>
        <v>15.725481972577949</v>
      </c>
      <c r="L85" s="194">
        <f t="shared" si="7"/>
        <v>38.7968526335944</v>
      </c>
    </row>
    <row r="86" spans="1:13" s="5" customFormat="1" ht="18.75" customHeight="1" thickBot="1">
      <c r="A86" s="561"/>
      <c r="B86" s="557"/>
      <c r="C86" s="205" t="s">
        <v>131</v>
      </c>
      <c r="D86" s="204">
        <v>636687</v>
      </c>
      <c r="E86" s="201">
        <v>28.338258988579007</v>
      </c>
      <c r="F86" s="201">
        <v>46.12732868647967</v>
      </c>
      <c r="G86" s="204">
        <v>316844</v>
      </c>
      <c r="H86" s="201">
        <v>16.945921777192076</v>
      </c>
      <c r="I86" s="203">
        <v>-50.23551603849301</v>
      </c>
      <c r="J86" s="202">
        <v>258332</v>
      </c>
      <c r="K86" s="201">
        <f t="shared" si="8"/>
        <v>13.342864491923478</v>
      </c>
      <c r="L86" s="200">
        <f t="shared" si="7"/>
        <v>-18.467132090239986</v>
      </c>
      <c r="M86" s="199"/>
    </row>
    <row r="87" spans="1:12" s="5" customFormat="1" ht="18.75" customHeight="1" thickTop="1">
      <c r="A87" s="561"/>
      <c r="B87" s="557"/>
      <c r="C87" s="113" t="s">
        <v>130</v>
      </c>
      <c r="D87" s="198">
        <v>1173030</v>
      </c>
      <c r="E87" s="195">
        <v>52.210313609941515</v>
      </c>
      <c r="F87" s="195">
        <v>-5.257470172615982</v>
      </c>
      <c r="G87" s="198">
        <v>1167438</v>
      </c>
      <c r="H87" s="195">
        <v>62.43865444105477</v>
      </c>
      <c r="I87" s="197">
        <v>-0.4767141505332262</v>
      </c>
      <c r="J87" s="196">
        <v>1176455</v>
      </c>
      <c r="K87" s="195">
        <f t="shared" si="8"/>
        <v>60.76397676573494</v>
      </c>
      <c r="L87" s="194">
        <f t="shared" si="7"/>
        <v>0.7723750640290916</v>
      </c>
    </row>
    <row r="88" spans="1:12" s="5" customFormat="1" ht="18.75" customHeight="1" thickBot="1">
      <c r="A88" s="562"/>
      <c r="B88" s="559"/>
      <c r="C88" s="193" t="s">
        <v>129</v>
      </c>
      <c r="D88" s="192">
        <v>1485331</v>
      </c>
      <c r="E88" s="189">
        <v>66.1104978769239</v>
      </c>
      <c r="F88" s="189">
        <v>-6.416270993366808</v>
      </c>
      <c r="G88" s="192">
        <v>1408169</v>
      </c>
      <c r="H88" s="189">
        <v>75.31378761493602</v>
      </c>
      <c r="I88" s="191">
        <v>-5.1949363475211925</v>
      </c>
      <c r="J88" s="190">
        <v>1498231</v>
      </c>
      <c r="K88" s="189">
        <f t="shared" si="8"/>
        <v>77.38372795704367</v>
      </c>
      <c r="L88" s="188">
        <f t="shared" si="7"/>
        <v>6.395681200196847</v>
      </c>
    </row>
    <row r="89" spans="1:16" ht="21" customHeight="1">
      <c r="A89" s="40" t="s">
        <v>128</v>
      </c>
      <c r="B89" s="36"/>
      <c r="C89" s="36"/>
      <c r="D89" s="187"/>
      <c r="E89" s="186"/>
      <c r="F89" s="183"/>
      <c r="G89" s="187"/>
      <c r="H89" s="186"/>
      <c r="I89" s="185"/>
      <c r="J89" s="184"/>
      <c r="K89" s="183"/>
      <c r="L89" s="183"/>
      <c r="P89" s="5"/>
    </row>
    <row r="90" spans="1:16" ht="21" customHeight="1">
      <c r="A90" s="87" t="s">
        <v>127</v>
      </c>
      <c r="P90" s="5"/>
    </row>
    <row r="91" ht="17.25">
      <c r="P91" s="5"/>
    </row>
    <row r="92" spans="4:16" ht="15.75" customHeight="1">
      <c r="D92" s="39"/>
      <c r="F92" s="39"/>
      <c r="G92" s="39"/>
      <c r="J92" s="39"/>
      <c r="K92" s="39"/>
      <c r="L92" s="39"/>
      <c r="P92" s="5"/>
    </row>
    <row r="93" spans="4:16" ht="17.25">
      <c r="D93" s="39"/>
      <c r="F93" s="39"/>
      <c r="G93" s="39"/>
      <c r="J93" s="39"/>
      <c r="K93" s="39"/>
      <c r="L93" s="39"/>
      <c r="P93" s="5"/>
    </row>
    <row r="94" spans="4:16" ht="17.25">
      <c r="D94" s="39"/>
      <c r="F94" s="39"/>
      <c r="G94" s="39"/>
      <c r="J94" s="39"/>
      <c r="K94" s="39"/>
      <c r="L94" s="39"/>
      <c r="P94" s="5"/>
    </row>
    <row r="95" spans="4:16" ht="17.25">
      <c r="D95" s="39"/>
      <c r="F95" s="39"/>
      <c r="G95" s="39"/>
      <c r="J95" s="39"/>
      <c r="K95" s="39"/>
      <c r="L95" s="39"/>
      <c r="P95" s="5"/>
    </row>
    <row r="96" spans="4:16" ht="17.25">
      <c r="D96" s="39"/>
      <c r="F96" s="39"/>
      <c r="G96" s="39"/>
      <c r="J96" s="39"/>
      <c r="K96" s="39"/>
      <c r="L96" s="39"/>
      <c r="P96" s="5"/>
    </row>
    <row r="97" spans="4:16" ht="17.25">
      <c r="D97" s="39"/>
      <c r="F97" s="39"/>
      <c r="G97" s="39"/>
      <c r="J97" s="39"/>
      <c r="K97" s="39"/>
      <c r="L97" s="39"/>
      <c r="P97" s="5"/>
    </row>
    <row r="98" spans="4:16" ht="17.25">
      <c r="D98" s="39"/>
      <c r="F98" s="39"/>
      <c r="G98" s="39"/>
      <c r="J98" s="39"/>
      <c r="K98" s="39"/>
      <c r="L98" s="39"/>
      <c r="P98" s="5"/>
    </row>
    <row r="99" spans="4:16" ht="17.25">
      <c r="D99" s="39"/>
      <c r="F99" s="39"/>
      <c r="G99" s="39"/>
      <c r="J99" s="39"/>
      <c r="K99" s="39"/>
      <c r="L99" s="39"/>
      <c r="P99" s="5"/>
    </row>
    <row r="100" spans="4:16" ht="17.25">
      <c r="D100" s="39"/>
      <c r="F100" s="39"/>
      <c r="G100" s="39"/>
      <c r="J100" s="39"/>
      <c r="K100" s="39"/>
      <c r="L100" s="39"/>
      <c r="P100" s="5"/>
    </row>
    <row r="101" spans="4:16" ht="17.25">
      <c r="D101" s="39"/>
      <c r="F101" s="39"/>
      <c r="G101" s="39"/>
      <c r="J101" s="39"/>
      <c r="K101" s="39"/>
      <c r="L101" s="39"/>
      <c r="P101" s="5"/>
    </row>
    <row r="102" spans="4:16" ht="17.25">
      <c r="D102" s="39"/>
      <c r="F102" s="39"/>
      <c r="G102" s="39"/>
      <c r="J102" s="39"/>
      <c r="K102" s="39"/>
      <c r="L102" s="39"/>
      <c r="P102" s="5"/>
    </row>
    <row r="103" spans="4:16" ht="17.25">
      <c r="D103" s="39"/>
      <c r="F103" s="39"/>
      <c r="G103" s="39"/>
      <c r="J103" s="39"/>
      <c r="K103" s="39"/>
      <c r="L103" s="39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s="6" customFormat="1" ht="17.25">
      <c r="P113" s="5"/>
    </row>
    <row r="114" s="6" customFormat="1" ht="17.25">
      <c r="P114" s="5"/>
    </row>
    <row r="115" s="6" customFormat="1" ht="17.25">
      <c r="P115" s="5"/>
    </row>
    <row r="116" s="6" customFormat="1" ht="17.25">
      <c r="P116" s="5"/>
    </row>
    <row r="117" s="6" customFormat="1" ht="17.25">
      <c r="P117" s="5"/>
    </row>
    <row r="118" s="6" customFormat="1" ht="17.25">
      <c r="P118" s="5"/>
    </row>
    <row r="119" s="6" customFormat="1" ht="17.25">
      <c r="P119" s="5"/>
    </row>
    <row r="120" s="6" customFormat="1" ht="17.25">
      <c r="P120" s="5"/>
    </row>
    <row r="121" s="6" customFormat="1" ht="17.25">
      <c r="P121" s="5"/>
    </row>
    <row r="122" s="6" customFormat="1" ht="17.25">
      <c r="P122" s="5"/>
    </row>
    <row r="123" s="6" customFormat="1" ht="17.25">
      <c r="P123" s="5"/>
    </row>
    <row r="124" s="6" customFormat="1" ht="17.25">
      <c r="P124" s="5"/>
    </row>
    <row r="125" s="6" customFormat="1" ht="17.25">
      <c r="P125" s="5"/>
    </row>
    <row r="126" s="6" customFormat="1" ht="17.25">
      <c r="P126" s="5"/>
    </row>
    <row r="127" s="6" customFormat="1" ht="17.25">
      <c r="P127" s="5"/>
    </row>
    <row r="128" s="6" customFormat="1" ht="17.25">
      <c r="P128" s="5"/>
    </row>
    <row r="129" s="6" customFormat="1" ht="17.25">
      <c r="P129" s="5"/>
    </row>
    <row r="130" s="6" customFormat="1" ht="17.25">
      <c r="P130" s="5"/>
    </row>
    <row r="131" s="6" customFormat="1" ht="17.25">
      <c r="P131" s="5"/>
    </row>
    <row r="132" s="6" customFormat="1" ht="17.25">
      <c r="P132" s="5"/>
    </row>
    <row r="133" s="6" customFormat="1" ht="17.25">
      <c r="P133" s="5"/>
    </row>
    <row r="134" s="6" customFormat="1" ht="17.25">
      <c r="P134" s="5"/>
    </row>
    <row r="135" s="6" customFormat="1" ht="17.25">
      <c r="P135" s="5"/>
    </row>
    <row r="136" s="6" customFormat="1" ht="17.25">
      <c r="P136" s="5"/>
    </row>
    <row r="137" s="6" customFormat="1" ht="17.25">
      <c r="P137" s="5"/>
    </row>
    <row r="138" s="6" customFormat="1" ht="17.25">
      <c r="P138" s="5"/>
    </row>
    <row r="139" s="6" customFormat="1" ht="17.25">
      <c r="P139" s="5"/>
    </row>
    <row r="140" s="6" customFormat="1" ht="17.25">
      <c r="P140" s="5"/>
    </row>
    <row r="141" s="6" customFormat="1" ht="17.25">
      <c r="P141" s="5"/>
    </row>
    <row r="142" s="6" customFormat="1" ht="17.25">
      <c r="P142" s="5"/>
    </row>
    <row r="143" s="6" customFormat="1" ht="17.25">
      <c r="P143" s="5"/>
    </row>
    <row r="144" s="6" customFormat="1" ht="17.25">
      <c r="P144" s="5"/>
    </row>
    <row r="145" s="6" customFormat="1" ht="17.25">
      <c r="P145" s="5"/>
    </row>
    <row r="146" s="6" customFormat="1" ht="17.25">
      <c r="P146" s="5"/>
    </row>
    <row r="147" s="6" customFormat="1" ht="17.25">
      <c r="P147" s="5"/>
    </row>
    <row r="148" s="6" customFormat="1" ht="17.25">
      <c r="P148" s="5"/>
    </row>
    <row r="149" s="6" customFormat="1" ht="17.25">
      <c r="P149" s="5"/>
    </row>
    <row r="150" s="6" customFormat="1" ht="17.25">
      <c r="P150" s="5"/>
    </row>
    <row r="151" s="6" customFormat="1" ht="17.25">
      <c r="P151" s="5"/>
    </row>
    <row r="152" s="6" customFormat="1" ht="17.25">
      <c r="P152" s="5"/>
    </row>
    <row r="153" s="6" customFormat="1" ht="17.25">
      <c r="P153" s="5"/>
    </row>
    <row r="154" s="6" customFormat="1" ht="17.25">
      <c r="P154" s="5"/>
    </row>
    <row r="155" s="6" customFormat="1" ht="17.25">
      <c r="P155" s="5"/>
    </row>
    <row r="156" s="6" customFormat="1" ht="17.25">
      <c r="P156" s="5"/>
    </row>
    <row r="157" s="6" customFormat="1" ht="17.25">
      <c r="P157" s="5"/>
    </row>
    <row r="158" s="6" customFormat="1" ht="17.25">
      <c r="P158" s="5"/>
    </row>
    <row r="159" s="6" customFormat="1" ht="17.25">
      <c r="P159" s="5"/>
    </row>
    <row r="160" s="6" customFormat="1" ht="17.25">
      <c r="P160" s="5"/>
    </row>
    <row r="161" s="6" customFormat="1" ht="17.25">
      <c r="P161" s="5"/>
    </row>
    <row r="162" s="6" customFormat="1" ht="17.25">
      <c r="P162" s="5"/>
    </row>
    <row r="163" s="6" customFormat="1" ht="17.25">
      <c r="P163" s="5"/>
    </row>
    <row r="164" s="6" customFormat="1" ht="17.25">
      <c r="P164" s="5"/>
    </row>
    <row r="165" s="6" customFormat="1" ht="17.25">
      <c r="P165" s="5"/>
    </row>
    <row r="166" s="6" customFormat="1" ht="17.25">
      <c r="P166" s="5"/>
    </row>
    <row r="167" s="6" customFormat="1" ht="17.25">
      <c r="P167" s="5"/>
    </row>
    <row r="168" s="6" customFormat="1" ht="17.25">
      <c r="P168" s="5"/>
    </row>
    <row r="169" s="6" customFormat="1" ht="17.25">
      <c r="P169" s="5"/>
    </row>
    <row r="170" s="6" customFormat="1" ht="17.25">
      <c r="P170" s="5"/>
    </row>
    <row r="171" s="6" customFormat="1" ht="17.25">
      <c r="P171" s="5"/>
    </row>
    <row r="172" s="6" customFormat="1" ht="17.25">
      <c r="P172" s="5"/>
    </row>
    <row r="173" s="6" customFormat="1" ht="17.25">
      <c r="P173" s="5"/>
    </row>
    <row r="174" s="6" customFormat="1" ht="17.25">
      <c r="P174" s="5"/>
    </row>
    <row r="175" s="6" customFormat="1" ht="17.25">
      <c r="P175" s="5"/>
    </row>
    <row r="176" s="6" customFormat="1" ht="17.25">
      <c r="P176" s="5"/>
    </row>
    <row r="177" s="6" customFormat="1" ht="17.25">
      <c r="P177" s="5"/>
    </row>
    <row r="178" s="6" customFormat="1" ht="17.25">
      <c r="P178" s="5"/>
    </row>
    <row r="179" s="6" customFormat="1" ht="17.25">
      <c r="P179" s="5"/>
    </row>
    <row r="180" s="6" customFormat="1" ht="17.25">
      <c r="P180" s="5"/>
    </row>
    <row r="181" s="6" customFormat="1" ht="17.25">
      <c r="P181" s="5"/>
    </row>
    <row r="182" s="6" customFormat="1" ht="17.25">
      <c r="P182" s="5"/>
    </row>
    <row r="183" s="6" customFormat="1" ht="17.25">
      <c r="P183" s="5"/>
    </row>
    <row r="184" s="6" customFormat="1" ht="17.25">
      <c r="P184" s="5"/>
    </row>
    <row r="185" s="6" customFormat="1" ht="17.25">
      <c r="P185" s="5"/>
    </row>
    <row r="186" s="6" customFormat="1" ht="17.25">
      <c r="P186" s="5"/>
    </row>
    <row r="187" s="6" customFormat="1" ht="17.25">
      <c r="P187" s="5"/>
    </row>
    <row r="188" s="6" customFormat="1" ht="17.25">
      <c r="P188" s="5"/>
    </row>
    <row r="189" s="6" customFormat="1" ht="17.25">
      <c r="P189" s="5"/>
    </row>
    <row r="190" s="6" customFormat="1" ht="17.25">
      <c r="P190" s="5"/>
    </row>
    <row r="191" s="6" customFormat="1" ht="17.25">
      <c r="P191" s="5"/>
    </row>
    <row r="192" s="6" customFormat="1" ht="17.25">
      <c r="P192" s="5"/>
    </row>
    <row r="193" s="6" customFormat="1" ht="17.25">
      <c r="P193" s="5"/>
    </row>
    <row r="194" s="6" customFormat="1" ht="17.25">
      <c r="P194" s="5"/>
    </row>
    <row r="195" s="6" customFormat="1" ht="17.25">
      <c r="P195" s="5"/>
    </row>
    <row r="196" s="6" customFormat="1" ht="17.25">
      <c r="P196" s="5"/>
    </row>
    <row r="197" s="6" customFormat="1" ht="17.25">
      <c r="P197" s="5"/>
    </row>
    <row r="198" s="6" customFormat="1" ht="17.25">
      <c r="P198" s="5"/>
    </row>
    <row r="199" s="6" customFormat="1" ht="17.25">
      <c r="P199" s="5"/>
    </row>
    <row r="200" s="6" customFormat="1" ht="17.25">
      <c r="P200" s="5"/>
    </row>
    <row r="201" s="6" customFormat="1" ht="17.25">
      <c r="P201" s="5"/>
    </row>
    <row r="202" s="6" customFormat="1" ht="17.25">
      <c r="P202" s="5"/>
    </row>
    <row r="203" s="6" customFormat="1" ht="17.25">
      <c r="P203" s="5"/>
    </row>
    <row r="204" s="6" customFormat="1" ht="17.25">
      <c r="P204" s="5"/>
    </row>
    <row r="205" s="6" customFormat="1" ht="17.25">
      <c r="P205" s="5"/>
    </row>
    <row r="206" s="6" customFormat="1" ht="17.25">
      <c r="P206" s="5"/>
    </row>
    <row r="207" s="6" customFormat="1" ht="17.25">
      <c r="P207" s="5"/>
    </row>
    <row r="208" s="6" customFormat="1" ht="17.25">
      <c r="P208" s="5"/>
    </row>
    <row r="209" s="6" customFormat="1" ht="17.25">
      <c r="P209" s="5"/>
    </row>
    <row r="210" s="6" customFormat="1" ht="17.25">
      <c r="P210" s="5"/>
    </row>
    <row r="211" s="6" customFormat="1" ht="17.25">
      <c r="P211" s="5"/>
    </row>
    <row r="212" s="6" customFormat="1" ht="17.25">
      <c r="P212" s="5"/>
    </row>
    <row r="213" s="6" customFormat="1" ht="17.25">
      <c r="P213" s="5"/>
    </row>
    <row r="214" s="6" customFormat="1" ht="17.25">
      <c r="P214" s="5"/>
    </row>
    <row r="215" s="6" customFormat="1" ht="17.25">
      <c r="P215" s="5"/>
    </row>
    <row r="216" s="6" customFormat="1" ht="17.25">
      <c r="P216" s="5"/>
    </row>
    <row r="217" s="6" customFormat="1" ht="17.25">
      <c r="P217" s="5"/>
    </row>
    <row r="218" s="6" customFormat="1" ht="17.25">
      <c r="P218" s="5"/>
    </row>
    <row r="219" s="6" customFormat="1" ht="17.25">
      <c r="P219" s="5"/>
    </row>
    <row r="220" s="6" customFormat="1" ht="17.25">
      <c r="P220" s="5"/>
    </row>
    <row r="221" s="6" customFormat="1" ht="17.25">
      <c r="P221" s="5"/>
    </row>
  </sheetData>
  <sheetProtection/>
  <mergeCells count="7">
    <mergeCell ref="B61:B74"/>
    <mergeCell ref="B75:B88"/>
    <mergeCell ref="A33:A88"/>
    <mergeCell ref="A5:B18"/>
    <mergeCell ref="A19:B32"/>
    <mergeCell ref="B33:B46"/>
    <mergeCell ref="B47:B60"/>
  </mergeCells>
  <printOptions horizontalCentered="1"/>
  <pageMargins left="0.7874015748031497" right="0.7874015748031497" top="0.34" bottom="0.4" header="0.41" footer="0.4"/>
  <pageSetup horizontalDpi="400" verticalDpi="4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75" defaultRowHeight="13.5"/>
  <cols>
    <col min="1" max="1" width="6.75390625" style="243" customWidth="1"/>
    <col min="2" max="2" width="18.25390625" style="243" customWidth="1"/>
    <col min="3" max="3" width="13.75390625" style="243" customWidth="1"/>
    <col min="4" max="4" width="7.00390625" style="243" bestFit="1" customWidth="1"/>
    <col min="5" max="5" width="8.625" style="243" bestFit="1" customWidth="1"/>
    <col min="6" max="6" width="13.875" style="243" customWidth="1"/>
    <col min="7" max="7" width="7.00390625" style="243" bestFit="1" customWidth="1"/>
    <col min="8" max="8" width="8.625" style="243" bestFit="1" customWidth="1"/>
    <col min="9" max="9" width="13.75390625" style="243" customWidth="1"/>
    <col min="10" max="10" width="7.00390625" style="243" bestFit="1" customWidth="1"/>
    <col min="11" max="11" width="8.625" style="243" bestFit="1" customWidth="1"/>
    <col min="12" max="12" width="13.75390625" style="243" customWidth="1"/>
    <col min="13" max="13" width="7.00390625" style="243" bestFit="1" customWidth="1"/>
    <col min="14" max="14" width="8.625" style="243" bestFit="1" customWidth="1"/>
    <col min="15" max="15" width="13.875" style="243" customWidth="1"/>
    <col min="16" max="16" width="7.00390625" style="243" bestFit="1" customWidth="1"/>
    <col min="17" max="17" width="8.625" style="243" bestFit="1" customWidth="1"/>
    <col min="18" max="18" width="13.75390625" style="243" customWidth="1"/>
    <col min="19" max="19" width="7.00390625" style="243" bestFit="1" customWidth="1"/>
    <col min="20" max="20" width="8.625" style="243" customWidth="1"/>
    <col min="21" max="16384" width="13.375" style="243" customWidth="1"/>
  </cols>
  <sheetData>
    <row r="1" spans="1:20" s="286" customFormat="1" ht="40.5" customHeight="1">
      <c r="A1" s="300" t="s">
        <v>171</v>
      </c>
      <c r="B1" s="299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s="294" customFormat="1" ht="40.5" customHeight="1" thickBot="1">
      <c r="A2" s="297"/>
      <c r="B2" s="296"/>
      <c r="C2" s="296"/>
      <c r="D2" s="296"/>
      <c r="E2" s="296"/>
      <c r="F2" s="296"/>
      <c r="G2" s="296"/>
      <c r="H2" s="296"/>
      <c r="I2" s="297"/>
      <c r="J2" s="296"/>
      <c r="K2" s="296"/>
      <c r="L2" s="296"/>
      <c r="M2" s="296"/>
      <c r="N2" s="296"/>
      <c r="O2" s="296"/>
      <c r="P2" s="296"/>
      <c r="Q2" s="296"/>
      <c r="R2" s="297"/>
      <c r="S2" s="296"/>
      <c r="T2" s="295" t="s">
        <v>170</v>
      </c>
    </row>
    <row r="3" spans="1:20" ht="41.25" customHeight="1">
      <c r="A3" s="287"/>
      <c r="B3" s="286"/>
      <c r="C3" s="291" t="s">
        <v>169</v>
      </c>
      <c r="D3" s="289"/>
      <c r="E3" s="289"/>
      <c r="F3" s="293"/>
      <c r="G3" s="290"/>
      <c r="H3" s="289"/>
      <c r="I3" s="289"/>
      <c r="J3" s="289"/>
      <c r="K3" s="292"/>
      <c r="L3" s="291" t="s">
        <v>168</v>
      </c>
      <c r="M3" s="289"/>
      <c r="N3" s="289"/>
      <c r="O3" s="290"/>
      <c r="P3" s="289"/>
      <c r="Q3" s="289"/>
      <c r="R3" s="289"/>
      <c r="S3" s="289"/>
      <c r="T3" s="288"/>
    </row>
    <row r="4" spans="1:20" ht="30" customHeight="1">
      <c r="A4" s="287"/>
      <c r="B4" s="286"/>
      <c r="C4" s="575" t="s">
        <v>167</v>
      </c>
      <c r="D4" s="286"/>
      <c r="E4" s="286"/>
      <c r="F4" s="282"/>
      <c r="G4" s="282"/>
      <c r="H4" s="282"/>
      <c r="I4" s="282"/>
      <c r="J4" s="282"/>
      <c r="K4" s="285"/>
      <c r="L4" s="573" t="s">
        <v>4</v>
      </c>
      <c r="M4" s="286"/>
      <c r="N4" s="286"/>
      <c r="O4" s="282"/>
      <c r="P4" s="282"/>
      <c r="Q4" s="282"/>
      <c r="R4" s="282"/>
      <c r="S4" s="282"/>
      <c r="T4" s="281"/>
    </row>
    <row r="5" spans="1:20" ht="30" customHeight="1">
      <c r="A5" s="287"/>
      <c r="B5" s="286"/>
      <c r="C5" s="576"/>
      <c r="D5" s="282"/>
      <c r="E5" s="282"/>
      <c r="F5" s="263" t="s">
        <v>166</v>
      </c>
      <c r="G5" s="282"/>
      <c r="H5" s="282"/>
      <c r="I5" s="263" t="s">
        <v>165</v>
      </c>
      <c r="J5" s="282"/>
      <c r="K5" s="285"/>
      <c r="L5" s="574"/>
      <c r="M5" s="282"/>
      <c r="N5" s="282"/>
      <c r="O5" s="283" t="s">
        <v>166</v>
      </c>
      <c r="P5" s="282"/>
      <c r="Q5" s="284"/>
      <c r="R5" s="283" t="s">
        <v>165</v>
      </c>
      <c r="S5" s="282"/>
      <c r="T5" s="281"/>
    </row>
    <row r="6" spans="1:20" s="272" customFormat="1" ht="30" customHeight="1">
      <c r="A6" s="280"/>
      <c r="B6" s="279"/>
      <c r="C6" s="278"/>
      <c r="D6" s="274" t="s">
        <v>40</v>
      </c>
      <c r="E6" s="274" t="s">
        <v>39</v>
      </c>
      <c r="F6" s="275"/>
      <c r="G6" s="274" t="s">
        <v>40</v>
      </c>
      <c r="H6" s="274" t="s">
        <v>39</v>
      </c>
      <c r="I6" s="275"/>
      <c r="J6" s="274" t="s">
        <v>40</v>
      </c>
      <c r="K6" s="277" t="s">
        <v>39</v>
      </c>
      <c r="L6" s="276"/>
      <c r="M6" s="274" t="s">
        <v>40</v>
      </c>
      <c r="N6" s="274" t="s">
        <v>39</v>
      </c>
      <c r="O6" s="275"/>
      <c r="P6" s="274" t="s">
        <v>40</v>
      </c>
      <c r="Q6" s="274" t="s">
        <v>39</v>
      </c>
      <c r="R6" s="275"/>
      <c r="S6" s="274" t="s">
        <v>40</v>
      </c>
      <c r="T6" s="273" t="s">
        <v>39</v>
      </c>
    </row>
    <row r="7" spans="1:20" ht="27" customHeight="1">
      <c r="A7" s="569" t="s">
        <v>164</v>
      </c>
      <c r="B7" s="263" t="s">
        <v>4</v>
      </c>
      <c r="C7" s="260">
        <v>46996634</v>
      </c>
      <c r="D7" s="258">
        <v>100</v>
      </c>
      <c r="E7" s="258">
        <v>3.3423280582092048</v>
      </c>
      <c r="F7" s="259">
        <v>34593143</v>
      </c>
      <c r="G7" s="258">
        <v>73.6</v>
      </c>
      <c r="H7" s="258">
        <v>4.719334242917284</v>
      </c>
      <c r="I7" s="259">
        <v>12403491</v>
      </c>
      <c r="J7" s="258">
        <v>26.4</v>
      </c>
      <c r="K7" s="261">
        <v>-0.31354621224151913</v>
      </c>
      <c r="L7" s="260">
        <v>46524166</v>
      </c>
      <c r="M7" s="258">
        <f aca="true" t="shared" si="0" ref="M7:M24">ROUND(L7/$L$7*100,1)</f>
        <v>100</v>
      </c>
      <c r="N7" s="258">
        <f aca="true" t="shared" si="1" ref="N7:N24">L7/C7*100-100</f>
        <v>-1.005323062072918</v>
      </c>
      <c r="O7" s="259">
        <v>32664633</v>
      </c>
      <c r="P7" s="258">
        <f aca="true" t="shared" si="2" ref="P7:P24">ROUND(O7/$L$7*100,1)</f>
        <v>70.2</v>
      </c>
      <c r="Q7" s="258">
        <f aca="true" t="shared" si="3" ref="Q7:Q24">O7/F7*100-100</f>
        <v>-5.574833139619599</v>
      </c>
      <c r="R7" s="259">
        <v>13859534</v>
      </c>
      <c r="S7" s="258">
        <f aca="true" t="shared" si="4" ref="S7:S24">ROUND(R7/$L$7*100,1)</f>
        <v>29.8</v>
      </c>
      <c r="T7" s="257">
        <f aca="true" t="shared" si="5" ref="T7:T24">R7/I7*100-100</f>
        <v>11.738977357261746</v>
      </c>
    </row>
    <row r="8" spans="1:20" ht="27" customHeight="1">
      <c r="A8" s="570"/>
      <c r="B8" s="263" t="s">
        <v>161</v>
      </c>
      <c r="C8" s="260">
        <v>12593910</v>
      </c>
      <c r="D8" s="258">
        <v>26.8</v>
      </c>
      <c r="E8" s="258">
        <v>-7.23881248921866</v>
      </c>
      <c r="F8" s="259">
        <v>9421711</v>
      </c>
      <c r="G8" s="258">
        <v>20</v>
      </c>
      <c r="H8" s="258">
        <v>-8.183407271898403</v>
      </c>
      <c r="I8" s="259">
        <v>3172199</v>
      </c>
      <c r="J8" s="258">
        <v>6.7</v>
      </c>
      <c r="K8" s="261">
        <v>-4.315082851846995</v>
      </c>
      <c r="L8" s="260">
        <v>12354043</v>
      </c>
      <c r="M8" s="258">
        <f t="shared" si="0"/>
        <v>26.6</v>
      </c>
      <c r="N8" s="258">
        <f t="shared" si="1"/>
        <v>-1.9046269188838068</v>
      </c>
      <c r="O8" s="259">
        <v>8966077</v>
      </c>
      <c r="P8" s="258">
        <f t="shared" si="2"/>
        <v>19.3</v>
      </c>
      <c r="Q8" s="258">
        <f t="shared" si="3"/>
        <v>-4.836000594796417</v>
      </c>
      <c r="R8" s="259">
        <v>3387966</v>
      </c>
      <c r="S8" s="258">
        <f t="shared" si="4"/>
        <v>7.3</v>
      </c>
      <c r="T8" s="257">
        <f t="shared" si="5"/>
        <v>6.801811613962428</v>
      </c>
    </row>
    <row r="9" spans="1:20" ht="27" customHeight="1">
      <c r="A9" s="570"/>
      <c r="B9" s="263" t="s">
        <v>160</v>
      </c>
      <c r="C9" s="260">
        <v>29052525</v>
      </c>
      <c r="D9" s="258">
        <v>61.8</v>
      </c>
      <c r="E9" s="258">
        <v>10.84339955736695</v>
      </c>
      <c r="F9" s="259">
        <v>21598326</v>
      </c>
      <c r="G9" s="258">
        <v>46</v>
      </c>
      <c r="H9" s="258">
        <v>13.917919258741932</v>
      </c>
      <c r="I9" s="259">
        <v>7454199</v>
      </c>
      <c r="J9" s="258">
        <v>15.9</v>
      </c>
      <c r="K9" s="261">
        <v>2.804158892315442</v>
      </c>
      <c r="L9" s="260">
        <v>28670957</v>
      </c>
      <c r="M9" s="258">
        <f t="shared" si="0"/>
        <v>61.6</v>
      </c>
      <c r="N9" s="258">
        <f t="shared" si="1"/>
        <v>-1.3133729340220839</v>
      </c>
      <c r="O9" s="259">
        <f>SUM(O10:O11)</f>
        <v>19988259</v>
      </c>
      <c r="P9" s="258">
        <f t="shared" si="2"/>
        <v>43</v>
      </c>
      <c r="Q9" s="258">
        <f t="shared" si="3"/>
        <v>-7.454591619739418</v>
      </c>
      <c r="R9" s="259">
        <f>SUM(R10:R11)</f>
        <v>8682698</v>
      </c>
      <c r="S9" s="258">
        <f t="shared" si="4"/>
        <v>18.7</v>
      </c>
      <c r="T9" s="257">
        <f t="shared" si="5"/>
        <v>16.48063058150177</v>
      </c>
    </row>
    <row r="10" spans="1:20" ht="27" customHeight="1">
      <c r="A10" s="570"/>
      <c r="B10" s="262" t="s">
        <v>159</v>
      </c>
      <c r="C10" s="260">
        <v>14776259</v>
      </c>
      <c r="D10" s="258">
        <v>31.4</v>
      </c>
      <c r="E10" s="258">
        <v>34.599401181622824</v>
      </c>
      <c r="F10" s="259">
        <v>12233568</v>
      </c>
      <c r="G10" s="258">
        <v>26</v>
      </c>
      <c r="H10" s="258">
        <v>42.59984527242207</v>
      </c>
      <c r="I10" s="259">
        <v>2542691</v>
      </c>
      <c r="J10" s="258">
        <v>5.4</v>
      </c>
      <c r="K10" s="261">
        <v>5.989443952573652</v>
      </c>
      <c r="L10" s="260">
        <v>13250666</v>
      </c>
      <c r="M10" s="258">
        <f t="shared" si="0"/>
        <v>28.5</v>
      </c>
      <c r="N10" s="258">
        <f t="shared" si="1"/>
        <v>-10.324622761417487</v>
      </c>
      <c r="O10" s="259">
        <v>10220198</v>
      </c>
      <c r="P10" s="258">
        <f t="shared" si="2"/>
        <v>22</v>
      </c>
      <c r="Q10" s="258">
        <f t="shared" si="3"/>
        <v>-16.457749693302887</v>
      </c>
      <c r="R10" s="259">
        <v>3030468</v>
      </c>
      <c r="S10" s="258">
        <f t="shared" si="4"/>
        <v>6.5</v>
      </c>
      <c r="T10" s="257">
        <f t="shared" si="5"/>
        <v>19.183494966553155</v>
      </c>
    </row>
    <row r="11" spans="1:20" ht="27" customHeight="1">
      <c r="A11" s="570"/>
      <c r="B11" s="262" t="s">
        <v>158</v>
      </c>
      <c r="C11" s="260">
        <v>14276266</v>
      </c>
      <c r="D11" s="258">
        <v>30.4</v>
      </c>
      <c r="E11" s="258">
        <v>-6.277412246509456</v>
      </c>
      <c r="F11" s="259">
        <v>9364758</v>
      </c>
      <c r="G11" s="258">
        <v>19.9</v>
      </c>
      <c r="H11" s="258">
        <v>-9.785983510397571</v>
      </c>
      <c r="I11" s="259">
        <v>4911508</v>
      </c>
      <c r="J11" s="258">
        <v>10.5</v>
      </c>
      <c r="K11" s="261">
        <v>1.2291964189470121</v>
      </c>
      <c r="L11" s="260">
        <v>15420291</v>
      </c>
      <c r="M11" s="258">
        <f t="shared" si="0"/>
        <v>33.1</v>
      </c>
      <c r="N11" s="258">
        <f t="shared" si="1"/>
        <v>8.013474952063788</v>
      </c>
      <c r="O11" s="259">
        <v>9768061</v>
      </c>
      <c r="P11" s="258">
        <f t="shared" si="2"/>
        <v>21</v>
      </c>
      <c r="Q11" s="258">
        <f t="shared" si="3"/>
        <v>4.306603544907418</v>
      </c>
      <c r="R11" s="259">
        <v>5652230</v>
      </c>
      <c r="S11" s="258">
        <f t="shared" si="4"/>
        <v>12.1</v>
      </c>
      <c r="T11" s="257">
        <f t="shared" si="5"/>
        <v>15.081355868706709</v>
      </c>
    </row>
    <row r="12" spans="1:20" ht="27" customHeight="1">
      <c r="A12" s="571"/>
      <c r="B12" s="270" t="s">
        <v>157</v>
      </c>
      <c r="C12" s="268">
        <v>5350200</v>
      </c>
      <c r="D12" s="267">
        <v>11.4</v>
      </c>
      <c r="E12" s="267">
        <v>-5.964096500782404</v>
      </c>
      <c r="F12" s="266">
        <v>3573106</v>
      </c>
      <c r="G12" s="267">
        <v>7.6</v>
      </c>
      <c r="H12" s="267">
        <v>-6.295236514244252</v>
      </c>
      <c r="I12" s="266">
        <v>1777094</v>
      </c>
      <c r="J12" s="267">
        <v>3.8</v>
      </c>
      <c r="K12" s="269">
        <v>-5.291156996252354</v>
      </c>
      <c r="L12" s="268">
        <v>5499167</v>
      </c>
      <c r="M12" s="265">
        <f t="shared" si="0"/>
        <v>11.8</v>
      </c>
      <c r="N12" s="267">
        <f t="shared" si="1"/>
        <v>2.784325819595537</v>
      </c>
      <c r="O12" s="266">
        <v>3710297</v>
      </c>
      <c r="P12" s="265">
        <f t="shared" si="2"/>
        <v>8</v>
      </c>
      <c r="Q12" s="267">
        <f t="shared" si="3"/>
        <v>3.839544642672223</v>
      </c>
      <c r="R12" s="266">
        <v>1788870</v>
      </c>
      <c r="S12" s="265">
        <f t="shared" si="4"/>
        <v>3.8</v>
      </c>
      <c r="T12" s="264">
        <f t="shared" si="5"/>
        <v>0.6626548736307711</v>
      </c>
    </row>
    <row r="13" spans="1:20" ht="27" customHeight="1">
      <c r="A13" s="569" t="s">
        <v>163</v>
      </c>
      <c r="B13" s="263" t="s">
        <v>4</v>
      </c>
      <c r="C13" s="260">
        <v>33352330</v>
      </c>
      <c r="D13" s="258">
        <v>71</v>
      </c>
      <c r="E13" s="258">
        <v>6.037715441424197</v>
      </c>
      <c r="F13" s="259">
        <v>24544700</v>
      </c>
      <c r="G13" s="258">
        <v>52.2</v>
      </c>
      <c r="H13" s="258">
        <v>8.809887231326186</v>
      </c>
      <c r="I13" s="259">
        <v>8807630</v>
      </c>
      <c r="J13" s="258">
        <v>18.7</v>
      </c>
      <c r="K13" s="261">
        <v>-0.9917428950609946</v>
      </c>
      <c r="L13" s="260">
        <v>33392224</v>
      </c>
      <c r="M13" s="258">
        <f t="shared" si="0"/>
        <v>71.8</v>
      </c>
      <c r="N13" s="258">
        <f t="shared" si="1"/>
        <v>0.11961383207710696</v>
      </c>
      <c r="O13" s="259">
        <v>23262424</v>
      </c>
      <c r="P13" s="258">
        <f t="shared" si="2"/>
        <v>50</v>
      </c>
      <c r="Q13" s="258">
        <f t="shared" si="3"/>
        <v>-5.224248004660879</v>
      </c>
      <c r="R13" s="259">
        <v>10129800</v>
      </c>
      <c r="S13" s="258">
        <f t="shared" si="4"/>
        <v>21.8</v>
      </c>
      <c r="T13" s="257">
        <f t="shared" si="5"/>
        <v>15.011643313808605</v>
      </c>
    </row>
    <row r="14" spans="1:20" ht="27" customHeight="1">
      <c r="A14" s="570"/>
      <c r="B14" s="263" t="s">
        <v>161</v>
      </c>
      <c r="C14" s="260">
        <v>3965388</v>
      </c>
      <c r="D14" s="258">
        <v>8.4</v>
      </c>
      <c r="E14" s="271">
        <v>-8.077706956758789</v>
      </c>
      <c r="F14" s="259">
        <v>2693149</v>
      </c>
      <c r="G14" s="258">
        <v>5.7</v>
      </c>
      <c r="H14" s="258">
        <v>-12.053376369171204</v>
      </c>
      <c r="I14" s="259">
        <v>1272239</v>
      </c>
      <c r="J14" s="258">
        <v>2.7</v>
      </c>
      <c r="K14" s="261">
        <v>1.649496561984165</v>
      </c>
      <c r="L14" s="260">
        <v>4332545</v>
      </c>
      <c r="M14" s="258">
        <f t="shared" si="0"/>
        <v>9.3</v>
      </c>
      <c r="N14" s="258">
        <f t="shared" si="1"/>
        <v>9.259043503435223</v>
      </c>
      <c r="O14" s="259">
        <v>2893086</v>
      </c>
      <c r="P14" s="258">
        <f t="shared" si="2"/>
        <v>6.2</v>
      </c>
      <c r="Q14" s="258">
        <f t="shared" si="3"/>
        <v>7.423911562264095</v>
      </c>
      <c r="R14" s="259">
        <v>1439459</v>
      </c>
      <c r="S14" s="258">
        <f t="shared" si="4"/>
        <v>3.1</v>
      </c>
      <c r="T14" s="257">
        <f t="shared" si="5"/>
        <v>13.143756794124386</v>
      </c>
    </row>
    <row r="15" spans="1:20" ht="27" customHeight="1">
      <c r="A15" s="570"/>
      <c r="B15" s="263" t="s">
        <v>160</v>
      </c>
      <c r="C15" s="260">
        <v>25248624</v>
      </c>
      <c r="D15" s="258">
        <v>53.7</v>
      </c>
      <c r="E15" s="258">
        <v>11.612836803458706</v>
      </c>
      <c r="F15" s="259">
        <v>19124424</v>
      </c>
      <c r="G15" s="258">
        <v>40.7</v>
      </c>
      <c r="H15" s="258">
        <v>15.788141702072167</v>
      </c>
      <c r="I15" s="259">
        <v>6124200</v>
      </c>
      <c r="J15" s="258">
        <v>13</v>
      </c>
      <c r="K15" s="261">
        <v>0.3165502979176438</v>
      </c>
      <c r="L15" s="260">
        <v>24722278</v>
      </c>
      <c r="M15" s="258">
        <f t="shared" si="0"/>
        <v>53.1</v>
      </c>
      <c r="N15" s="258">
        <f t="shared" si="1"/>
        <v>-2.0846522170871538</v>
      </c>
      <c r="O15" s="259">
        <f>SUM(O16:O17)</f>
        <v>17466075</v>
      </c>
      <c r="P15" s="258">
        <f t="shared" si="2"/>
        <v>37.5</v>
      </c>
      <c r="Q15" s="258">
        <f t="shared" si="3"/>
        <v>-8.67136704352508</v>
      </c>
      <c r="R15" s="259">
        <f>SUM(R16:R17)</f>
        <v>7256203</v>
      </c>
      <c r="S15" s="258">
        <f t="shared" si="4"/>
        <v>15.6</v>
      </c>
      <c r="T15" s="257">
        <f t="shared" si="5"/>
        <v>18.484095881911117</v>
      </c>
    </row>
    <row r="16" spans="1:20" ht="27" customHeight="1">
      <c r="A16" s="570"/>
      <c r="B16" s="262" t="s">
        <v>159</v>
      </c>
      <c r="C16" s="260">
        <v>14063634</v>
      </c>
      <c r="D16" s="258">
        <v>29.9</v>
      </c>
      <c r="E16" s="258">
        <v>36.928854339893064</v>
      </c>
      <c r="F16" s="259">
        <v>11788869</v>
      </c>
      <c r="G16" s="258">
        <v>25.1</v>
      </c>
      <c r="H16" s="258">
        <v>45.79877443074895</v>
      </c>
      <c r="I16" s="259">
        <v>2274765</v>
      </c>
      <c r="J16" s="258">
        <v>4.8</v>
      </c>
      <c r="K16" s="261">
        <v>4.105950990550312</v>
      </c>
      <c r="L16" s="260">
        <v>12445216</v>
      </c>
      <c r="M16" s="258">
        <f t="shared" si="0"/>
        <v>26.8</v>
      </c>
      <c r="N16" s="258">
        <f t="shared" si="1"/>
        <v>-11.507822231437487</v>
      </c>
      <c r="O16" s="259">
        <v>9739076</v>
      </c>
      <c r="P16" s="258">
        <f t="shared" si="2"/>
        <v>20.9</v>
      </c>
      <c r="Q16" s="258">
        <f t="shared" si="3"/>
        <v>-17.387528863031733</v>
      </c>
      <c r="R16" s="259">
        <v>2706140</v>
      </c>
      <c r="S16" s="258">
        <f t="shared" si="4"/>
        <v>5.8</v>
      </c>
      <c r="T16" s="257">
        <f t="shared" si="5"/>
        <v>18.96349732829546</v>
      </c>
    </row>
    <row r="17" spans="1:20" ht="27" customHeight="1">
      <c r="A17" s="570"/>
      <c r="B17" s="262" t="s">
        <v>158</v>
      </c>
      <c r="C17" s="260">
        <v>11184990</v>
      </c>
      <c r="D17" s="258">
        <v>23.8</v>
      </c>
      <c r="E17" s="258">
        <v>-9.439534257269528</v>
      </c>
      <c r="F17" s="259">
        <v>7335555</v>
      </c>
      <c r="G17" s="258">
        <v>15.6</v>
      </c>
      <c r="H17" s="258">
        <v>-12.99332963746049</v>
      </c>
      <c r="I17" s="259">
        <v>3849435</v>
      </c>
      <c r="J17" s="258">
        <v>8.2</v>
      </c>
      <c r="K17" s="261">
        <v>-1.795793538847505</v>
      </c>
      <c r="L17" s="260">
        <v>12277062</v>
      </c>
      <c r="M17" s="258">
        <f t="shared" si="0"/>
        <v>26.4</v>
      </c>
      <c r="N17" s="258">
        <f t="shared" si="1"/>
        <v>9.763727996180592</v>
      </c>
      <c r="O17" s="259">
        <v>7726999</v>
      </c>
      <c r="P17" s="258">
        <f t="shared" si="2"/>
        <v>16.6</v>
      </c>
      <c r="Q17" s="258">
        <f t="shared" si="3"/>
        <v>5.336256084236297</v>
      </c>
      <c r="R17" s="259">
        <v>4550063</v>
      </c>
      <c r="S17" s="258">
        <f t="shared" si="4"/>
        <v>9.8</v>
      </c>
      <c r="T17" s="257">
        <f t="shared" si="5"/>
        <v>18.20080089675497</v>
      </c>
    </row>
    <row r="18" spans="1:20" ht="27" customHeight="1">
      <c r="A18" s="571"/>
      <c r="B18" s="270" t="s">
        <v>157</v>
      </c>
      <c r="C18" s="268">
        <v>4138318</v>
      </c>
      <c r="D18" s="267">
        <v>8.8</v>
      </c>
      <c r="E18" s="267">
        <v>-8.399910576141977</v>
      </c>
      <c r="F18" s="266">
        <v>2727127</v>
      </c>
      <c r="G18" s="267">
        <v>5.8</v>
      </c>
      <c r="H18" s="267">
        <v>-8.437278091608817</v>
      </c>
      <c r="I18" s="266">
        <v>1411191</v>
      </c>
      <c r="J18" s="267">
        <v>3</v>
      </c>
      <c r="K18" s="269">
        <v>-8.327611351286393</v>
      </c>
      <c r="L18" s="268">
        <v>4337402</v>
      </c>
      <c r="M18" s="265">
        <f t="shared" si="0"/>
        <v>9.3</v>
      </c>
      <c r="N18" s="267">
        <f t="shared" si="1"/>
        <v>4.810746781663468</v>
      </c>
      <c r="O18" s="266">
        <v>2903264</v>
      </c>
      <c r="P18" s="265">
        <f t="shared" si="2"/>
        <v>6.2</v>
      </c>
      <c r="Q18" s="267">
        <f t="shared" si="3"/>
        <v>6.458701776631585</v>
      </c>
      <c r="R18" s="266">
        <v>1434138</v>
      </c>
      <c r="S18" s="265">
        <f t="shared" si="4"/>
        <v>3.1</v>
      </c>
      <c r="T18" s="264">
        <f t="shared" si="5"/>
        <v>1.6260732955354769</v>
      </c>
    </row>
    <row r="19" spans="1:20" ht="27" customHeight="1">
      <c r="A19" s="569" t="s">
        <v>162</v>
      </c>
      <c r="B19" s="263" t="s">
        <v>4</v>
      </c>
      <c r="C19" s="260">
        <v>13644304</v>
      </c>
      <c r="D19" s="258">
        <v>29</v>
      </c>
      <c r="E19" s="258">
        <v>-2.7031991707565055</v>
      </c>
      <c r="F19" s="259">
        <v>10048443</v>
      </c>
      <c r="G19" s="258">
        <v>21.4</v>
      </c>
      <c r="H19" s="258">
        <v>-4.088020178807625</v>
      </c>
      <c r="I19" s="259">
        <v>3595861</v>
      </c>
      <c r="J19" s="258">
        <v>7.7</v>
      </c>
      <c r="K19" s="261">
        <v>1.3875347158586209</v>
      </c>
      <c r="L19" s="260">
        <v>13131942</v>
      </c>
      <c r="M19" s="258">
        <f t="shared" si="0"/>
        <v>28.2</v>
      </c>
      <c r="N19" s="258">
        <f t="shared" si="1"/>
        <v>-3.7551347434064724</v>
      </c>
      <c r="O19" s="259">
        <v>9402208</v>
      </c>
      <c r="P19" s="258">
        <f t="shared" si="2"/>
        <v>20.2</v>
      </c>
      <c r="Q19" s="258">
        <f t="shared" si="3"/>
        <v>-6.431195360316025</v>
      </c>
      <c r="R19" s="259">
        <v>3729734</v>
      </c>
      <c r="S19" s="258">
        <f t="shared" si="4"/>
        <v>8</v>
      </c>
      <c r="T19" s="257">
        <f t="shared" si="5"/>
        <v>3.7229748313408066</v>
      </c>
    </row>
    <row r="20" spans="1:20" ht="27" customHeight="1">
      <c r="A20" s="570"/>
      <c r="B20" s="263" t="s">
        <v>161</v>
      </c>
      <c r="C20" s="260">
        <v>8628521</v>
      </c>
      <c r="D20" s="258">
        <v>18.4</v>
      </c>
      <c r="E20" s="258">
        <v>-6.848137733791333</v>
      </c>
      <c r="F20" s="259">
        <v>6728561</v>
      </c>
      <c r="G20" s="258">
        <v>14.3</v>
      </c>
      <c r="H20" s="258">
        <v>-6.5372882766165645</v>
      </c>
      <c r="I20" s="259">
        <v>1899960</v>
      </c>
      <c r="J20" s="258">
        <v>4</v>
      </c>
      <c r="K20" s="261">
        <v>-7.932552875690334</v>
      </c>
      <c r="L20" s="260">
        <v>8021498</v>
      </c>
      <c r="M20" s="258">
        <f t="shared" si="0"/>
        <v>17.2</v>
      </c>
      <c r="N20" s="258">
        <f t="shared" si="1"/>
        <v>-7.035075883804424</v>
      </c>
      <c r="O20" s="259">
        <v>6072991</v>
      </c>
      <c r="P20" s="258">
        <f t="shared" si="2"/>
        <v>13.1</v>
      </c>
      <c r="Q20" s="258">
        <f t="shared" si="3"/>
        <v>-9.743093657024133</v>
      </c>
      <c r="R20" s="259">
        <v>1948507</v>
      </c>
      <c r="S20" s="258">
        <f t="shared" si="4"/>
        <v>4.2</v>
      </c>
      <c r="T20" s="257">
        <f t="shared" si="5"/>
        <v>2.5551590559801127</v>
      </c>
    </row>
    <row r="21" spans="1:20" ht="27" customHeight="1">
      <c r="A21" s="570"/>
      <c r="B21" s="263" t="s">
        <v>160</v>
      </c>
      <c r="C21" s="260">
        <v>3803899</v>
      </c>
      <c r="D21" s="258">
        <v>8.1</v>
      </c>
      <c r="E21" s="258">
        <v>5.99329415787011</v>
      </c>
      <c r="F21" s="259">
        <v>2473902</v>
      </c>
      <c r="G21" s="258">
        <v>5.3</v>
      </c>
      <c r="H21" s="258">
        <v>1.2726721202155176</v>
      </c>
      <c r="I21" s="259">
        <v>1329997</v>
      </c>
      <c r="J21" s="258">
        <v>2.8</v>
      </c>
      <c r="K21" s="261">
        <v>16.055787182874653</v>
      </c>
      <c r="L21" s="260">
        <v>3948680</v>
      </c>
      <c r="M21" s="258">
        <f t="shared" si="0"/>
        <v>8.5</v>
      </c>
      <c r="N21" s="258">
        <f t="shared" si="1"/>
        <v>3.806121035285102</v>
      </c>
      <c r="O21" s="259">
        <f>SUM(O22:O23)</f>
        <v>2522185</v>
      </c>
      <c r="P21" s="258">
        <f t="shared" si="2"/>
        <v>5.4</v>
      </c>
      <c r="Q21" s="258">
        <f t="shared" si="3"/>
        <v>1.9516941253129687</v>
      </c>
      <c r="R21" s="259">
        <f>SUM(R22:R23)</f>
        <v>1426495</v>
      </c>
      <c r="S21" s="258">
        <f t="shared" si="4"/>
        <v>3.1</v>
      </c>
      <c r="T21" s="257">
        <f t="shared" si="5"/>
        <v>7.2555050876054565</v>
      </c>
    </row>
    <row r="22" spans="1:20" ht="27" customHeight="1">
      <c r="A22" s="570"/>
      <c r="B22" s="262" t="s">
        <v>159</v>
      </c>
      <c r="C22" s="260">
        <v>712624</v>
      </c>
      <c r="D22" s="258">
        <v>1.5</v>
      </c>
      <c r="E22" s="258">
        <v>0.7679657462672793</v>
      </c>
      <c r="F22" s="259">
        <v>444699</v>
      </c>
      <c r="G22" s="258">
        <v>0.9</v>
      </c>
      <c r="H22" s="258">
        <v>-9.84070538098318</v>
      </c>
      <c r="I22" s="259">
        <v>267925</v>
      </c>
      <c r="J22" s="258">
        <v>0.6</v>
      </c>
      <c r="K22" s="261">
        <v>25.22434519246947</v>
      </c>
      <c r="L22" s="260">
        <v>805450</v>
      </c>
      <c r="M22" s="258">
        <f t="shared" si="0"/>
        <v>1.7</v>
      </c>
      <c r="N22" s="258">
        <f t="shared" si="1"/>
        <v>13.025943555086556</v>
      </c>
      <c r="O22" s="259">
        <v>481122</v>
      </c>
      <c r="P22" s="258">
        <f t="shared" si="2"/>
        <v>1</v>
      </c>
      <c r="Q22" s="258">
        <f t="shared" si="3"/>
        <v>8.190483900346067</v>
      </c>
      <c r="R22" s="259">
        <v>324328</v>
      </c>
      <c r="S22" s="258">
        <f t="shared" si="4"/>
        <v>0.7</v>
      </c>
      <c r="T22" s="257">
        <f t="shared" si="5"/>
        <v>21.05178688065689</v>
      </c>
    </row>
    <row r="23" spans="1:20" ht="27" customHeight="1">
      <c r="A23" s="570"/>
      <c r="B23" s="262" t="s">
        <v>158</v>
      </c>
      <c r="C23" s="260">
        <v>3091275</v>
      </c>
      <c r="D23" s="258">
        <v>6.6</v>
      </c>
      <c r="E23" s="258">
        <v>7.275669432936624</v>
      </c>
      <c r="F23" s="259">
        <v>2029203</v>
      </c>
      <c r="G23" s="258">
        <v>4.3</v>
      </c>
      <c r="H23" s="258">
        <v>4.084323976085045</v>
      </c>
      <c r="I23" s="259">
        <v>1062072</v>
      </c>
      <c r="J23" s="258">
        <v>2.3</v>
      </c>
      <c r="K23" s="261">
        <v>13.951088041096853</v>
      </c>
      <c r="L23" s="260">
        <v>3143230</v>
      </c>
      <c r="M23" s="258">
        <f t="shared" si="0"/>
        <v>6.8</v>
      </c>
      <c r="N23" s="258">
        <f t="shared" si="1"/>
        <v>1.680698093828596</v>
      </c>
      <c r="O23" s="259">
        <v>2041063</v>
      </c>
      <c r="P23" s="258">
        <f t="shared" si="2"/>
        <v>4.4</v>
      </c>
      <c r="Q23" s="258">
        <f t="shared" si="3"/>
        <v>0.5844659208566156</v>
      </c>
      <c r="R23" s="259">
        <v>1102167</v>
      </c>
      <c r="S23" s="258">
        <f t="shared" si="4"/>
        <v>2.4</v>
      </c>
      <c r="T23" s="257">
        <f t="shared" si="5"/>
        <v>3.775167785234899</v>
      </c>
    </row>
    <row r="24" spans="1:20" ht="27" customHeight="1" thickBot="1">
      <c r="A24" s="572"/>
      <c r="B24" s="256" t="s">
        <v>157</v>
      </c>
      <c r="C24" s="254">
        <v>1211882</v>
      </c>
      <c r="D24" s="253">
        <v>2.6</v>
      </c>
      <c r="E24" s="253">
        <v>3.4276989619524727</v>
      </c>
      <c r="F24" s="252">
        <v>845979</v>
      </c>
      <c r="G24" s="253">
        <v>1.8</v>
      </c>
      <c r="H24" s="253">
        <v>1.347864214450695</v>
      </c>
      <c r="I24" s="252">
        <v>365903</v>
      </c>
      <c r="J24" s="253">
        <v>0.8</v>
      </c>
      <c r="K24" s="255">
        <v>8.579457611627618</v>
      </c>
      <c r="L24" s="254">
        <v>1161764</v>
      </c>
      <c r="M24" s="251">
        <f t="shared" si="0"/>
        <v>2.5</v>
      </c>
      <c r="N24" s="253">
        <f t="shared" si="1"/>
        <v>-4.135551151019655</v>
      </c>
      <c r="O24" s="252">
        <v>807033</v>
      </c>
      <c r="P24" s="251">
        <f t="shared" si="2"/>
        <v>1.7</v>
      </c>
      <c r="Q24" s="253">
        <f t="shared" si="3"/>
        <v>-4.603660374548298</v>
      </c>
      <c r="R24" s="252">
        <v>354731</v>
      </c>
      <c r="S24" s="251">
        <f t="shared" si="4"/>
        <v>0.8</v>
      </c>
      <c r="T24" s="250">
        <f t="shared" si="5"/>
        <v>-3.053268215893283</v>
      </c>
    </row>
    <row r="25" spans="1:20" ht="27" customHeight="1">
      <c r="A25" s="249" t="s">
        <v>25</v>
      </c>
      <c r="B25" s="248"/>
      <c r="C25" s="247"/>
      <c r="D25" s="246"/>
      <c r="E25" s="246"/>
      <c r="F25" s="247"/>
      <c r="G25" s="246"/>
      <c r="H25" s="246"/>
      <c r="I25" s="247"/>
      <c r="J25" s="246"/>
      <c r="K25" s="246"/>
      <c r="L25" s="247"/>
      <c r="M25" s="246"/>
      <c r="N25" s="246"/>
      <c r="O25" s="247"/>
      <c r="P25" s="246"/>
      <c r="Q25" s="246"/>
      <c r="R25" s="247"/>
      <c r="S25" s="246"/>
      <c r="T25" s="246"/>
    </row>
    <row r="26" spans="14:16" ht="21.75" customHeight="1">
      <c r="N26" s="245"/>
      <c r="O26" s="245"/>
      <c r="P26" s="245"/>
    </row>
    <row r="27" spans="3:18" ht="14.25">
      <c r="C27" s="244"/>
      <c r="F27" s="244"/>
      <c r="I27" s="244"/>
      <c r="L27" s="244"/>
      <c r="O27" s="244"/>
      <c r="R27" s="244"/>
    </row>
    <row r="28" spans="3:12" ht="14.25">
      <c r="C28" s="244"/>
      <c r="L28" s="244"/>
    </row>
    <row r="30" spans="3:18" ht="14.25">
      <c r="C30" s="244"/>
      <c r="F30" s="244"/>
      <c r="I30" s="244"/>
      <c r="L30" s="244"/>
      <c r="O30" s="244"/>
      <c r="R30" s="244"/>
    </row>
    <row r="31" spans="3:12" ht="14.25">
      <c r="C31" s="244"/>
      <c r="L31" s="244"/>
    </row>
    <row r="33" spans="3:18" ht="14.25">
      <c r="C33" s="244"/>
      <c r="F33" s="244"/>
      <c r="I33" s="244"/>
      <c r="L33" s="244"/>
      <c r="O33" s="244"/>
      <c r="R33" s="244"/>
    </row>
    <row r="34" spans="3:12" ht="14.25">
      <c r="C34" s="244"/>
      <c r="L34" s="244"/>
    </row>
  </sheetData>
  <sheetProtection/>
  <mergeCells count="5">
    <mergeCell ref="A13:A18"/>
    <mergeCell ref="A19:A24"/>
    <mergeCell ref="A7:A12"/>
    <mergeCell ref="L4:L5"/>
    <mergeCell ref="C4:C5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3"/>
  <sheetViews>
    <sheetView zoomScale="75" zoomScaleNormal="75" zoomScalePageLayoutView="0" workbookViewId="0" topLeftCell="A1">
      <selection activeCell="A1" sqref="A1"/>
    </sheetView>
  </sheetViews>
  <sheetFormatPr defaultColWidth="18.375" defaultRowHeight="13.5"/>
  <cols>
    <col min="1" max="1" width="7.625" style="243" customWidth="1"/>
    <col min="2" max="2" width="12.50390625" style="243" customWidth="1"/>
    <col min="3" max="3" width="20.625" style="243" bestFit="1" customWidth="1"/>
    <col min="4" max="4" width="18.25390625" style="243" customWidth="1"/>
    <col min="5" max="6" width="11.375" style="243" customWidth="1"/>
    <col min="7" max="7" width="18.375" style="243" customWidth="1"/>
    <col min="8" max="9" width="11.375" style="243" customWidth="1"/>
    <col min="10" max="11" width="11.125" style="243" customWidth="1"/>
    <col min="12" max="12" width="8.00390625" style="243" bestFit="1" customWidth="1"/>
    <col min="13" max="15" width="9.875" style="243" customWidth="1"/>
    <col min="16" max="16384" width="18.375" style="243" customWidth="1"/>
  </cols>
  <sheetData>
    <row r="1" spans="1:12" s="286" customFormat="1" ht="21.75" customHeight="1">
      <c r="A1" s="577" t="s">
        <v>192</v>
      </c>
      <c r="B1" s="577"/>
      <c r="C1" s="577"/>
      <c r="D1" s="577"/>
      <c r="E1" s="577"/>
      <c r="F1" s="577"/>
      <c r="G1" s="577"/>
      <c r="H1" s="577"/>
      <c r="I1" s="577"/>
      <c r="J1" s="364"/>
      <c r="K1" s="364"/>
      <c r="L1" s="364"/>
    </row>
    <row r="2" spans="2:9" ht="15" thickBot="1">
      <c r="B2" s="305"/>
      <c r="C2" s="305"/>
      <c r="D2" s="363"/>
      <c r="E2" s="305"/>
      <c r="F2" s="305"/>
      <c r="G2" s="363"/>
      <c r="I2" s="362" t="s">
        <v>108</v>
      </c>
    </row>
    <row r="3" spans="1:10" ht="18" customHeight="1">
      <c r="A3" s="361"/>
      <c r="B3" s="360"/>
      <c r="C3" s="359"/>
      <c r="D3" s="358" t="s">
        <v>191</v>
      </c>
      <c r="E3" s="357"/>
      <c r="F3" s="357"/>
      <c r="G3" s="356" t="s">
        <v>190</v>
      </c>
      <c r="H3" s="355"/>
      <c r="I3" s="354"/>
      <c r="J3" s="305"/>
    </row>
    <row r="4" spans="1:10" ht="16.5" customHeight="1">
      <c r="A4" s="353"/>
      <c r="B4" s="352"/>
      <c r="C4" s="351"/>
      <c r="D4" s="350"/>
      <c r="E4" s="348" t="s">
        <v>40</v>
      </c>
      <c r="F4" s="348" t="s">
        <v>39</v>
      </c>
      <c r="G4" s="349"/>
      <c r="H4" s="348" t="s">
        <v>40</v>
      </c>
      <c r="I4" s="347" t="s">
        <v>39</v>
      </c>
      <c r="J4" s="305"/>
    </row>
    <row r="5" spans="1:10" ht="33" customHeight="1">
      <c r="A5" s="346" t="s">
        <v>189</v>
      </c>
      <c r="B5" s="345" t="s">
        <v>187</v>
      </c>
      <c r="C5" s="345"/>
      <c r="D5" s="343">
        <v>71723528</v>
      </c>
      <c r="E5" s="342" t="s">
        <v>8</v>
      </c>
      <c r="F5" s="344">
        <v>0.4397495823560149</v>
      </c>
      <c r="G5" s="343">
        <v>75583222</v>
      </c>
      <c r="H5" s="342" t="s">
        <v>8</v>
      </c>
      <c r="I5" s="341">
        <f>G5/D5*100-100</f>
        <v>5.381349896787</v>
      </c>
      <c r="J5" s="305"/>
    </row>
    <row r="6" spans="1:10" ht="19.5" customHeight="1">
      <c r="A6" s="578" t="s">
        <v>188</v>
      </c>
      <c r="B6" s="340" t="s">
        <v>187</v>
      </c>
      <c r="C6" s="339"/>
      <c r="D6" s="338">
        <v>56612425</v>
      </c>
      <c r="E6" s="336">
        <v>100</v>
      </c>
      <c r="F6" s="336">
        <v>0.04949419026462465</v>
      </c>
      <c r="G6" s="337">
        <v>58528539</v>
      </c>
      <c r="H6" s="336">
        <f>G6/G$6*100</f>
        <v>100</v>
      </c>
      <c r="I6" s="335">
        <f>G6/D6*100-100</f>
        <v>3.384617422765416</v>
      </c>
      <c r="J6" s="305"/>
    </row>
    <row r="7" spans="1:10" ht="5.25" customHeight="1">
      <c r="A7" s="579"/>
      <c r="B7" s="330"/>
      <c r="C7" s="319"/>
      <c r="D7" s="329"/>
      <c r="E7" s="315"/>
      <c r="F7" s="315"/>
      <c r="G7" s="316"/>
      <c r="H7" s="315"/>
      <c r="I7" s="314"/>
      <c r="J7" s="305"/>
    </row>
    <row r="8" spans="1:10" ht="19.5" customHeight="1">
      <c r="A8" s="580"/>
      <c r="B8" s="582" t="s">
        <v>186</v>
      </c>
      <c r="C8" s="583"/>
      <c r="D8" s="329">
        <v>755820</v>
      </c>
      <c r="E8" s="315">
        <v>1.3350779444618386</v>
      </c>
      <c r="F8" s="315">
        <v>-24.28731991417186</v>
      </c>
      <c r="G8" s="316">
        <v>1104789</v>
      </c>
      <c r="H8" s="315">
        <f>G8/G$6*100</f>
        <v>1.8876073431458795</v>
      </c>
      <c r="I8" s="314">
        <f>G8/D8*100-100</f>
        <v>46.17091370961339</v>
      </c>
      <c r="J8" s="305"/>
    </row>
    <row r="9" spans="1:10" ht="6" customHeight="1">
      <c r="A9" s="580"/>
      <c r="B9" s="334"/>
      <c r="C9" s="333"/>
      <c r="D9" s="329"/>
      <c r="E9" s="315"/>
      <c r="F9" s="315"/>
      <c r="G9" s="316"/>
      <c r="H9" s="315"/>
      <c r="I9" s="314"/>
      <c r="J9" s="305"/>
    </row>
    <row r="10" spans="1:10" ht="19.5" customHeight="1">
      <c r="A10" s="580"/>
      <c r="B10" s="582" t="s">
        <v>185</v>
      </c>
      <c r="C10" s="583"/>
      <c r="D10" s="329">
        <v>55856605</v>
      </c>
      <c r="E10" s="315">
        <v>98.66492205553816</v>
      </c>
      <c r="F10" s="315">
        <v>0.48656009514600385</v>
      </c>
      <c r="G10" s="316">
        <v>57423750</v>
      </c>
      <c r="H10" s="315">
        <f aca="true" t="shared" si="0" ref="H10:H21">G10/G$6*100</f>
        <v>98.11239265685413</v>
      </c>
      <c r="I10" s="314">
        <f aca="true" t="shared" si="1" ref="I10:I21">G10/D10*100-100</f>
        <v>2.8056574508959216</v>
      </c>
      <c r="J10" s="305"/>
    </row>
    <row r="11" spans="1:10" ht="18" customHeight="1">
      <c r="A11" s="580"/>
      <c r="B11" s="330"/>
      <c r="C11" s="319" t="s">
        <v>184</v>
      </c>
      <c r="D11" s="329">
        <v>131797</v>
      </c>
      <c r="E11" s="315">
        <v>0.23280578424259338</v>
      </c>
      <c r="F11" s="315">
        <v>27.81926448909924</v>
      </c>
      <c r="G11" s="316">
        <v>150193</v>
      </c>
      <c r="H11" s="315">
        <f t="shared" si="0"/>
        <v>0.2566149823080327</v>
      </c>
      <c r="I11" s="314">
        <f t="shared" si="1"/>
        <v>13.957829085639275</v>
      </c>
      <c r="J11" s="305"/>
    </row>
    <row r="12" spans="1:13" ht="18" customHeight="1">
      <c r="A12" s="580"/>
      <c r="B12" s="330"/>
      <c r="C12" s="319" t="s">
        <v>183</v>
      </c>
      <c r="D12" s="329">
        <v>2964564</v>
      </c>
      <c r="E12" s="315">
        <v>5.236596029935125</v>
      </c>
      <c r="F12" s="315">
        <v>-6.822624216794196</v>
      </c>
      <c r="G12" s="316">
        <v>3389980</v>
      </c>
      <c r="H12" s="315">
        <f t="shared" si="0"/>
        <v>5.792011996062297</v>
      </c>
      <c r="I12" s="314">
        <f t="shared" si="1"/>
        <v>14.350035958070052</v>
      </c>
      <c r="J12" s="332"/>
      <c r="K12" s="331"/>
      <c r="L12" s="331"/>
      <c r="M12" s="331"/>
    </row>
    <row r="13" spans="1:14" ht="18" customHeight="1">
      <c r="A13" s="580"/>
      <c r="B13" s="330"/>
      <c r="C13" s="319" t="s">
        <v>182</v>
      </c>
      <c r="D13" s="329">
        <v>2284942</v>
      </c>
      <c r="E13" s="315">
        <v>4.036113980279064</v>
      </c>
      <c r="F13" s="315">
        <v>15.311540833433426</v>
      </c>
      <c r="G13" s="316">
        <v>2292546</v>
      </c>
      <c r="H13" s="315">
        <f t="shared" si="0"/>
        <v>3.916971171961084</v>
      </c>
      <c r="I13" s="314">
        <f t="shared" si="1"/>
        <v>0.3327874405564728</v>
      </c>
      <c r="J13" s="305"/>
      <c r="L13" s="322"/>
      <c r="M13" s="321"/>
      <c r="N13" s="321"/>
    </row>
    <row r="14" spans="1:11" ht="18" customHeight="1">
      <c r="A14" s="580"/>
      <c r="B14" s="330"/>
      <c r="C14" s="319" t="s">
        <v>181</v>
      </c>
      <c r="D14" s="329">
        <v>14073080</v>
      </c>
      <c r="E14" s="315">
        <v>24.858641897074715</v>
      </c>
      <c r="F14" s="315">
        <v>-9.390253246138656</v>
      </c>
      <c r="G14" s="316">
        <v>15006423</v>
      </c>
      <c r="H14" s="315">
        <f t="shared" si="0"/>
        <v>25.639496998208</v>
      </c>
      <c r="I14" s="314">
        <f t="shared" si="1"/>
        <v>6.632116068408607</v>
      </c>
      <c r="J14" s="305"/>
      <c r="K14" s="177"/>
    </row>
    <row r="15" spans="1:10" ht="18" customHeight="1">
      <c r="A15" s="580"/>
      <c r="B15" s="330"/>
      <c r="C15" s="319" t="s">
        <v>180</v>
      </c>
      <c r="D15" s="329">
        <v>6485917</v>
      </c>
      <c r="E15" s="315">
        <v>11.456702305191838</v>
      </c>
      <c r="F15" s="315">
        <v>-1.5149520467644493</v>
      </c>
      <c r="G15" s="316">
        <v>6481016</v>
      </c>
      <c r="H15" s="315">
        <f t="shared" si="0"/>
        <v>11.073257782839924</v>
      </c>
      <c r="I15" s="314">
        <f t="shared" si="1"/>
        <v>-0.07556371751287827</v>
      </c>
      <c r="J15" s="305"/>
    </row>
    <row r="16" spans="1:14" ht="18" customHeight="1">
      <c r="A16" s="580"/>
      <c r="B16" s="330"/>
      <c r="C16" s="319" t="s">
        <v>179</v>
      </c>
      <c r="D16" s="329">
        <v>5530325</v>
      </c>
      <c r="E16" s="315">
        <v>9.768747761644198</v>
      </c>
      <c r="F16" s="315">
        <v>-5.780671998179102</v>
      </c>
      <c r="G16" s="316">
        <v>5814064</v>
      </c>
      <c r="H16" s="315">
        <f t="shared" si="0"/>
        <v>9.933724810728659</v>
      </c>
      <c r="I16" s="314">
        <f t="shared" si="1"/>
        <v>5.130602631852568</v>
      </c>
      <c r="J16" s="305"/>
      <c r="L16" s="322"/>
      <c r="M16" s="321"/>
      <c r="N16" s="321"/>
    </row>
    <row r="17" spans="1:10" ht="18" customHeight="1">
      <c r="A17" s="580"/>
      <c r="B17" s="330"/>
      <c r="C17" s="319" t="s">
        <v>178</v>
      </c>
      <c r="D17" s="329">
        <v>6029816</v>
      </c>
      <c r="E17" s="315">
        <v>10.651047009556649</v>
      </c>
      <c r="F17" s="315">
        <v>4.988443954135178</v>
      </c>
      <c r="G17" s="316">
        <v>6241374</v>
      </c>
      <c r="H17" s="315">
        <f t="shared" si="0"/>
        <v>10.663813084416818</v>
      </c>
      <c r="I17" s="314">
        <f t="shared" si="1"/>
        <v>3.5085316036177545</v>
      </c>
      <c r="J17" s="305"/>
    </row>
    <row r="18" spans="1:10" ht="18" customHeight="1">
      <c r="A18" s="580"/>
      <c r="B18" s="330"/>
      <c r="C18" s="319" t="s">
        <v>177</v>
      </c>
      <c r="D18" s="329">
        <v>4104421</v>
      </c>
      <c r="E18" s="315">
        <v>7.250035659133132</v>
      </c>
      <c r="F18" s="315">
        <v>-6.557344205931599</v>
      </c>
      <c r="G18" s="316">
        <v>4475097</v>
      </c>
      <c r="H18" s="315">
        <f t="shared" si="0"/>
        <v>7.646008385755196</v>
      </c>
      <c r="I18" s="314">
        <f t="shared" si="1"/>
        <v>9.03113983677602</v>
      </c>
      <c r="J18" s="305"/>
    </row>
    <row r="19" spans="1:14" ht="18" customHeight="1" thickBot="1">
      <c r="A19" s="580"/>
      <c r="B19" s="328"/>
      <c r="C19" s="327" t="s">
        <v>176</v>
      </c>
      <c r="D19" s="326">
        <v>14251743</v>
      </c>
      <c r="E19" s="324">
        <v>25.174231628480847</v>
      </c>
      <c r="F19" s="324">
        <v>16.843893759339707</v>
      </c>
      <c r="G19" s="325">
        <v>13573058</v>
      </c>
      <c r="H19" s="324">
        <f t="shared" si="0"/>
        <v>23.190495153142297</v>
      </c>
      <c r="I19" s="323">
        <f t="shared" si="1"/>
        <v>-4.762119272007638</v>
      </c>
      <c r="J19" s="305"/>
      <c r="L19" s="322"/>
      <c r="M19" s="321"/>
      <c r="N19" s="321"/>
    </row>
    <row r="20" spans="1:10" ht="18" customHeight="1" thickTop="1">
      <c r="A20" s="580"/>
      <c r="B20" s="320"/>
      <c r="C20" s="319" t="s">
        <v>175</v>
      </c>
      <c r="D20" s="318">
        <v>35252140</v>
      </c>
      <c r="E20" s="315">
        <v>62.269263328677404</v>
      </c>
      <c r="F20" s="317">
        <v>-4.270841728927124</v>
      </c>
      <c r="G20" s="316">
        <v>37044958</v>
      </c>
      <c r="H20" s="315">
        <f t="shared" si="0"/>
        <v>63.29383687503288</v>
      </c>
      <c r="I20" s="314">
        <f t="shared" si="1"/>
        <v>5.085699761773327</v>
      </c>
      <c r="J20" s="305"/>
    </row>
    <row r="21" spans="1:10" ht="18" customHeight="1" thickBot="1">
      <c r="A21" s="581"/>
      <c r="B21" s="313"/>
      <c r="C21" s="312" t="s">
        <v>174</v>
      </c>
      <c r="D21" s="311">
        <v>39351602</v>
      </c>
      <c r="E21" s="310">
        <v>69.51053942663647</v>
      </c>
      <c r="F21" s="309">
        <v>-3.7904858702949014</v>
      </c>
      <c r="G21" s="308">
        <v>41181827</v>
      </c>
      <c r="H21" s="307">
        <f t="shared" si="0"/>
        <v>70.3619596586889</v>
      </c>
      <c r="I21" s="306">
        <f t="shared" si="1"/>
        <v>4.65095423561155</v>
      </c>
      <c r="J21" s="305"/>
    </row>
    <row r="22" spans="2:9" s="301" customFormat="1" ht="16.5" customHeight="1">
      <c r="B22" s="301" t="s">
        <v>173</v>
      </c>
      <c r="D22" s="304"/>
      <c r="E22" s="303"/>
      <c r="F22" s="303"/>
      <c r="G22" s="304"/>
      <c r="H22" s="303"/>
      <c r="I22" s="303"/>
    </row>
    <row r="23" spans="2:4" s="301" customFormat="1" ht="16.5" customHeight="1">
      <c r="B23" s="301" t="s">
        <v>172</v>
      </c>
      <c r="D23" s="302"/>
    </row>
  </sheetData>
  <sheetProtection/>
  <mergeCells count="4">
    <mergeCell ref="A1:I1"/>
    <mergeCell ref="A6:A21"/>
    <mergeCell ref="B8:C8"/>
    <mergeCell ref="B10:C10"/>
  </mergeCells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09"/>
  <sheetViews>
    <sheetView zoomScale="75" zoomScaleNormal="75" zoomScalePageLayoutView="0" workbookViewId="0" topLeftCell="A1">
      <selection activeCell="A1" sqref="A1"/>
    </sheetView>
  </sheetViews>
  <sheetFormatPr defaultColWidth="13.375" defaultRowHeight="13.5"/>
  <cols>
    <col min="1" max="1" width="4.125" style="365" customWidth="1"/>
    <col min="2" max="2" width="31.125" style="365" customWidth="1"/>
    <col min="3" max="3" width="3.25390625" style="365" customWidth="1"/>
    <col min="4" max="4" width="12.125" style="243" customWidth="1"/>
    <col min="5" max="5" width="7.00390625" style="243" bestFit="1" customWidth="1"/>
    <col min="6" max="6" width="8.625" style="243" bestFit="1" customWidth="1"/>
    <col min="7" max="7" width="12.125" style="243" customWidth="1"/>
    <col min="8" max="8" width="7.00390625" style="243" bestFit="1" customWidth="1"/>
    <col min="9" max="9" width="8.625" style="243" bestFit="1" customWidth="1"/>
    <col min="10" max="10" width="12.125" style="243" customWidth="1"/>
    <col min="11" max="11" width="7.00390625" style="243" bestFit="1" customWidth="1"/>
    <col min="12" max="12" width="8.625" style="243" bestFit="1" customWidth="1"/>
    <col min="13" max="13" width="12.125" style="243" customWidth="1"/>
    <col min="14" max="14" width="7.00390625" style="243" bestFit="1" customWidth="1"/>
    <col min="15" max="15" width="8.625" style="243" bestFit="1" customWidth="1"/>
    <col min="16" max="16" width="12.125" style="243" customWidth="1"/>
    <col min="17" max="17" width="7.00390625" style="243" bestFit="1" customWidth="1"/>
    <col min="18" max="19" width="8.625" style="243" bestFit="1" customWidth="1"/>
    <col min="20" max="20" width="12.125" style="243" customWidth="1"/>
    <col min="21" max="16384" width="13.375" style="243" customWidth="1"/>
  </cols>
  <sheetData>
    <row r="1" spans="1:20" s="408" customFormat="1" ht="32.25" customHeight="1">
      <c r="A1" s="411"/>
      <c r="B1" s="410" t="s">
        <v>216</v>
      </c>
      <c r="C1" s="410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</row>
    <row r="2" spans="2:20" ht="18.75" customHeight="1" thickBot="1">
      <c r="B2" s="368"/>
      <c r="C2" s="368"/>
      <c r="D2" s="300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63"/>
      <c r="T2" s="407" t="s">
        <v>215</v>
      </c>
    </row>
    <row r="3" spans="1:20" s="286" customFormat="1" ht="33.75" customHeight="1">
      <c r="A3" s="400"/>
      <c r="B3" s="399"/>
      <c r="C3" s="398"/>
      <c r="D3" s="406" t="s">
        <v>214</v>
      </c>
      <c r="E3" s="289"/>
      <c r="F3" s="289"/>
      <c r="G3" s="289"/>
      <c r="H3" s="289"/>
      <c r="I3" s="289"/>
      <c r="J3" s="290"/>
      <c r="K3" s="289"/>
      <c r="L3" s="289"/>
      <c r="M3" s="289"/>
      <c r="N3" s="289"/>
      <c r="O3" s="289"/>
      <c r="P3" s="289"/>
      <c r="Q3" s="289"/>
      <c r="R3" s="289"/>
      <c r="S3" s="289"/>
      <c r="T3" s="288"/>
    </row>
    <row r="4" spans="1:20" ht="20.25" customHeight="1">
      <c r="A4" s="392"/>
      <c r="B4" s="389"/>
      <c r="C4" s="388"/>
      <c r="D4" s="262" t="s">
        <v>203</v>
      </c>
      <c r="E4" s="305"/>
      <c r="F4" s="305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93" t="s">
        <v>213</v>
      </c>
    </row>
    <row r="5" spans="1:20" s="286" customFormat="1" ht="20.25" customHeight="1">
      <c r="A5" s="392"/>
      <c r="B5" s="389"/>
      <c r="C5" s="388"/>
      <c r="D5" s="262"/>
      <c r="E5" s="391"/>
      <c r="F5" s="391"/>
      <c r="G5" s="262" t="s">
        <v>201</v>
      </c>
      <c r="H5" s="391"/>
      <c r="I5" s="391"/>
      <c r="J5" s="282"/>
      <c r="K5" s="282"/>
      <c r="L5" s="282"/>
      <c r="M5" s="282"/>
      <c r="N5" s="282"/>
      <c r="O5" s="282"/>
      <c r="P5" s="262" t="s">
        <v>212</v>
      </c>
      <c r="Q5" s="391"/>
      <c r="R5" s="391"/>
      <c r="S5" s="391"/>
      <c r="T5" s="386" t="s">
        <v>211</v>
      </c>
    </row>
    <row r="6" spans="1:20" s="286" customFormat="1" ht="20.25" customHeight="1">
      <c r="A6" s="390"/>
      <c r="B6" s="389"/>
      <c r="C6" s="388"/>
      <c r="D6" s="387"/>
      <c r="E6" s="282"/>
      <c r="F6" s="282"/>
      <c r="G6" s="262"/>
      <c r="H6" s="282"/>
      <c r="I6" s="282"/>
      <c r="J6" s="262" t="s">
        <v>198</v>
      </c>
      <c r="K6" s="282"/>
      <c r="L6" s="282"/>
      <c r="M6" s="262" t="s">
        <v>197</v>
      </c>
      <c r="N6" s="282"/>
      <c r="O6" s="282"/>
      <c r="P6" s="262"/>
      <c r="Q6" s="282"/>
      <c r="R6" s="282"/>
      <c r="S6" s="405" t="s">
        <v>210</v>
      </c>
      <c r="T6" s="404" t="s">
        <v>209</v>
      </c>
    </row>
    <row r="7" spans="1:20" s="380" customFormat="1" ht="18.75" customHeight="1">
      <c r="A7" s="385"/>
      <c r="B7" s="384"/>
      <c r="C7" s="383"/>
      <c r="D7" s="382"/>
      <c r="E7" s="274" t="s">
        <v>40</v>
      </c>
      <c r="F7" s="274" t="s">
        <v>39</v>
      </c>
      <c r="G7" s="382"/>
      <c r="H7" s="274" t="s">
        <v>40</v>
      </c>
      <c r="I7" s="274" t="s">
        <v>39</v>
      </c>
      <c r="J7" s="275"/>
      <c r="K7" s="274" t="s">
        <v>40</v>
      </c>
      <c r="L7" s="274" t="s">
        <v>39</v>
      </c>
      <c r="M7" s="275"/>
      <c r="N7" s="274" t="s">
        <v>40</v>
      </c>
      <c r="O7" s="274" t="s">
        <v>39</v>
      </c>
      <c r="P7" s="275"/>
      <c r="Q7" s="274" t="s">
        <v>40</v>
      </c>
      <c r="R7" s="274" t="s">
        <v>39</v>
      </c>
      <c r="S7" s="403" t="s">
        <v>208</v>
      </c>
      <c r="T7" s="402" t="s">
        <v>196</v>
      </c>
    </row>
    <row r="8" spans="1:20" ht="18.75" customHeight="1">
      <c r="A8" s="377"/>
      <c r="B8" s="376" t="s">
        <v>101</v>
      </c>
      <c r="C8" s="375"/>
      <c r="D8" s="259">
        <v>3124065</v>
      </c>
      <c r="E8" s="258">
        <f>D8/D$8*100</f>
        <v>100</v>
      </c>
      <c r="F8" s="258">
        <f>D8/D62*100-100</f>
        <v>8.464724873700604</v>
      </c>
      <c r="G8" s="259">
        <v>2838500</v>
      </c>
      <c r="H8" s="258">
        <f>G8/G$8*100</f>
        <v>100</v>
      </c>
      <c r="I8" s="258">
        <f>G8/G62*100-100</f>
        <v>9.187901280443072</v>
      </c>
      <c r="J8" s="259">
        <v>2689484</v>
      </c>
      <c r="K8" s="258">
        <f>J8/J$8*100</f>
        <v>100</v>
      </c>
      <c r="L8" s="258">
        <f>J8/J62*100-100</f>
        <v>8.593975229362982</v>
      </c>
      <c r="M8" s="259">
        <v>149016</v>
      </c>
      <c r="N8" s="258">
        <f>M8/M$8*100</f>
        <v>100</v>
      </c>
      <c r="O8" s="258">
        <f>M8/M62*100-100</f>
        <v>21.146294866062362</v>
      </c>
      <c r="P8" s="259">
        <v>285565</v>
      </c>
      <c r="Q8" s="258">
        <f>P8/P$8*100</f>
        <v>100</v>
      </c>
      <c r="R8" s="258">
        <f>P8/P62*100-100</f>
        <v>1.7650706313343818</v>
      </c>
      <c r="S8" s="259">
        <v>173183</v>
      </c>
      <c r="T8" s="374">
        <v>2419011</v>
      </c>
    </row>
    <row r="9" spans="1:20" ht="9" customHeight="1">
      <c r="A9" s="377"/>
      <c r="B9" s="376"/>
      <c r="C9" s="375"/>
      <c r="D9" s="259"/>
      <c r="E9" s="258"/>
      <c r="F9" s="258"/>
      <c r="G9" s="259"/>
      <c r="H9" s="258"/>
      <c r="I9" s="258"/>
      <c r="J9" s="259"/>
      <c r="K9" s="258"/>
      <c r="L9" s="258"/>
      <c r="M9" s="259"/>
      <c r="N9" s="258"/>
      <c r="O9" s="258"/>
      <c r="P9" s="259"/>
      <c r="Q9" s="258"/>
      <c r="R9" s="258"/>
      <c r="S9" s="259"/>
      <c r="T9" s="374"/>
    </row>
    <row r="10" spans="1:20" ht="21" customHeight="1">
      <c r="A10" s="378" t="s">
        <v>100</v>
      </c>
      <c r="B10" s="376" t="s">
        <v>99</v>
      </c>
      <c r="C10" s="375"/>
      <c r="D10" s="259">
        <v>1565353</v>
      </c>
      <c r="E10" s="258">
        <f>D10/D$8*100</f>
        <v>50.10628780131016</v>
      </c>
      <c r="F10" s="258">
        <f>D10/D64*100-100</f>
        <v>7.046297853949284</v>
      </c>
      <c r="G10" s="259">
        <v>1448017</v>
      </c>
      <c r="H10" s="258">
        <f>G10/G$8*100</f>
        <v>51.01345781222477</v>
      </c>
      <c r="I10" s="258">
        <f>G10/G64*100-100</f>
        <v>5.904393152278928</v>
      </c>
      <c r="J10" s="259">
        <v>1365602</v>
      </c>
      <c r="K10" s="258">
        <f>J10/J$8*100</f>
        <v>50.77561346340042</v>
      </c>
      <c r="L10" s="258">
        <f>J10/J64*100-100</f>
        <v>6.011090159753877</v>
      </c>
      <c r="M10" s="259">
        <v>82416</v>
      </c>
      <c r="N10" s="258">
        <f>M10/M$8*100</f>
        <v>55.30681269125463</v>
      </c>
      <c r="O10" s="258">
        <f>M10/M64*100-100</f>
        <v>4.169773879191581</v>
      </c>
      <c r="P10" s="259">
        <v>117336</v>
      </c>
      <c r="Q10" s="258">
        <f>P10/P$8*100</f>
        <v>41.08906903857266</v>
      </c>
      <c r="R10" s="258">
        <f>P10/P64*100-100</f>
        <v>23.476485630399793</v>
      </c>
      <c r="S10" s="259">
        <v>59411</v>
      </c>
      <c r="T10" s="374">
        <v>578166</v>
      </c>
    </row>
    <row r="11" spans="1:20" ht="9.75" customHeight="1">
      <c r="A11" s="378"/>
      <c r="B11" s="376"/>
      <c r="C11" s="375"/>
      <c r="D11" s="259"/>
      <c r="E11" s="258"/>
      <c r="F11" s="258"/>
      <c r="G11" s="259"/>
      <c r="H11" s="258"/>
      <c r="I11" s="258"/>
      <c r="J11" s="259"/>
      <c r="K11" s="258"/>
      <c r="L11" s="258"/>
      <c r="M11" s="259"/>
      <c r="N11" s="258"/>
      <c r="O11" s="258"/>
      <c r="P11" s="259"/>
      <c r="Q11" s="258"/>
      <c r="R11" s="258"/>
      <c r="S11" s="259"/>
      <c r="T11" s="374"/>
    </row>
    <row r="12" spans="1:20" ht="18.75" customHeight="1">
      <c r="A12" s="377" t="s">
        <v>62</v>
      </c>
      <c r="B12" s="376" t="s">
        <v>98</v>
      </c>
      <c r="C12" s="375"/>
      <c r="D12" s="259">
        <v>233912</v>
      </c>
      <c r="E12" s="258">
        <f aca="true" t="shared" si="0" ref="E12:E19">D12/D$8*100</f>
        <v>7.487424237331809</v>
      </c>
      <c r="F12" s="258">
        <f aca="true" t="shared" si="1" ref="F12:F19">D12/D66*100-100</f>
        <v>19.049485197192624</v>
      </c>
      <c r="G12" s="259">
        <v>221630</v>
      </c>
      <c r="H12" s="258">
        <f aca="true" t="shared" si="2" ref="H12:H19">G12/G$8*100</f>
        <v>7.807997181610005</v>
      </c>
      <c r="I12" s="258">
        <f aca="true" t="shared" si="3" ref="I12:I19">G12/G66*100-100</f>
        <v>14.875861711501571</v>
      </c>
      <c r="J12" s="259">
        <v>214507</v>
      </c>
      <c r="K12" s="258">
        <f aca="true" t="shared" si="4" ref="K12:K19">J12/J$8*100</f>
        <v>7.975767842456024</v>
      </c>
      <c r="L12" s="258">
        <f aca="true" t="shared" si="5" ref="L12:L19">J12/J66*100-100</f>
        <v>15.051704533264683</v>
      </c>
      <c r="M12" s="259">
        <v>7123</v>
      </c>
      <c r="N12" s="258">
        <f aca="true" t="shared" si="6" ref="N12:N19">M12/M$8*100</f>
        <v>4.780023621624523</v>
      </c>
      <c r="O12" s="258">
        <f aca="true" t="shared" si="7" ref="O12:O19">M12/M66*100-100</f>
        <v>9.83808789514265</v>
      </c>
      <c r="P12" s="259">
        <v>12282</v>
      </c>
      <c r="Q12" s="258">
        <f aca="true" t="shared" si="8" ref="Q12:Q19">P12/P$8*100</f>
        <v>4.300947244935479</v>
      </c>
      <c r="R12" s="258">
        <f aca="true" t="shared" si="9" ref="R12:R19">P12/P66*100-100</f>
        <v>245.67970728961438</v>
      </c>
      <c r="S12" s="259">
        <v>2344</v>
      </c>
      <c r="T12" s="374">
        <v>16570</v>
      </c>
    </row>
    <row r="13" spans="1:20" ht="18.75" customHeight="1">
      <c r="A13" s="377" t="s">
        <v>60</v>
      </c>
      <c r="B13" s="376" t="s">
        <v>97</v>
      </c>
      <c r="C13" s="375"/>
      <c r="D13" s="259">
        <v>516530</v>
      </c>
      <c r="E13" s="258">
        <f t="shared" si="0"/>
        <v>16.533906944957934</v>
      </c>
      <c r="F13" s="258">
        <f t="shared" si="1"/>
        <v>2.6674087177754444</v>
      </c>
      <c r="G13" s="259">
        <v>496118</v>
      </c>
      <c r="H13" s="258">
        <f t="shared" si="2"/>
        <v>17.47817509247842</v>
      </c>
      <c r="I13" s="258">
        <f t="shared" si="3"/>
        <v>2.411886861780957</v>
      </c>
      <c r="J13" s="259">
        <v>459907</v>
      </c>
      <c r="K13" s="258">
        <f t="shared" si="4"/>
        <v>17.10019468418477</v>
      </c>
      <c r="L13" s="258">
        <f t="shared" si="5"/>
        <v>1.7135565144119624</v>
      </c>
      <c r="M13" s="259">
        <v>36212</v>
      </c>
      <c r="N13" s="258">
        <f t="shared" si="6"/>
        <v>24.300746228592903</v>
      </c>
      <c r="O13" s="258">
        <f t="shared" si="7"/>
        <v>12.198295894655303</v>
      </c>
      <c r="P13" s="259">
        <v>20412</v>
      </c>
      <c r="Q13" s="258">
        <f t="shared" si="8"/>
        <v>7.147934795930874</v>
      </c>
      <c r="R13" s="258">
        <f t="shared" si="9"/>
        <v>9.295352323838088</v>
      </c>
      <c r="S13" s="259">
        <v>11862</v>
      </c>
      <c r="T13" s="374">
        <v>135041</v>
      </c>
    </row>
    <row r="14" spans="1:20" ht="18.75" customHeight="1">
      <c r="A14" s="377" t="s">
        <v>58</v>
      </c>
      <c r="B14" s="376" t="s">
        <v>96</v>
      </c>
      <c r="C14" s="375"/>
      <c r="D14" s="259">
        <v>38361</v>
      </c>
      <c r="E14" s="258">
        <f t="shared" si="0"/>
        <v>1.2279193934825299</v>
      </c>
      <c r="F14" s="258">
        <f t="shared" si="1"/>
        <v>-8.533619456366239</v>
      </c>
      <c r="G14" s="259">
        <v>35810</v>
      </c>
      <c r="H14" s="258">
        <f t="shared" si="2"/>
        <v>1.2615818213845342</v>
      </c>
      <c r="I14" s="258">
        <f t="shared" si="3"/>
        <v>-7.896090534979422</v>
      </c>
      <c r="J14" s="259">
        <v>31995</v>
      </c>
      <c r="K14" s="258">
        <f t="shared" si="4"/>
        <v>1.1896334017975196</v>
      </c>
      <c r="L14" s="258">
        <f t="shared" si="5"/>
        <v>-8.42611408454735</v>
      </c>
      <c r="M14" s="259">
        <v>3815</v>
      </c>
      <c r="N14" s="258">
        <f t="shared" si="6"/>
        <v>2.5601277715144684</v>
      </c>
      <c r="O14" s="258">
        <f t="shared" si="7"/>
        <v>-3.172588832487307</v>
      </c>
      <c r="P14" s="259">
        <v>2551</v>
      </c>
      <c r="Q14" s="258">
        <f t="shared" si="8"/>
        <v>0.8933167580060581</v>
      </c>
      <c r="R14" s="258">
        <f t="shared" si="9"/>
        <v>-16.633986928104576</v>
      </c>
      <c r="S14" s="259">
        <v>1605</v>
      </c>
      <c r="T14" s="374">
        <v>32342</v>
      </c>
    </row>
    <row r="15" spans="1:20" ht="18.75" customHeight="1">
      <c r="A15" s="377" t="s">
        <v>56</v>
      </c>
      <c r="B15" s="376" t="s">
        <v>95</v>
      </c>
      <c r="C15" s="375"/>
      <c r="D15" s="259">
        <v>31320</v>
      </c>
      <c r="E15" s="258">
        <f t="shared" si="0"/>
        <v>1.002539959956019</v>
      </c>
      <c r="F15" s="258">
        <f t="shared" si="1"/>
        <v>14.410958904109592</v>
      </c>
      <c r="G15" s="259">
        <v>30269</v>
      </c>
      <c r="H15" s="258">
        <f t="shared" si="2"/>
        <v>1.0663730843755503</v>
      </c>
      <c r="I15" s="258">
        <f t="shared" si="3"/>
        <v>17.879118311394976</v>
      </c>
      <c r="J15" s="259">
        <v>28605</v>
      </c>
      <c r="K15" s="258">
        <f t="shared" si="4"/>
        <v>1.0635869185315845</v>
      </c>
      <c r="L15" s="258">
        <f t="shared" si="5"/>
        <v>15.6318214892069</v>
      </c>
      <c r="M15" s="259">
        <v>1664</v>
      </c>
      <c r="N15" s="258">
        <f t="shared" si="6"/>
        <v>1.1166586138401247</v>
      </c>
      <c r="O15" s="258">
        <f t="shared" si="7"/>
        <v>77.20979765708199</v>
      </c>
      <c r="P15" s="259">
        <v>1051</v>
      </c>
      <c r="Q15" s="258">
        <f t="shared" si="8"/>
        <v>0.3680423021028488</v>
      </c>
      <c r="R15" s="258">
        <f t="shared" si="9"/>
        <v>-38.06717737183265</v>
      </c>
      <c r="S15" s="259">
        <v>723</v>
      </c>
      <c r="T15" s="374">
        <v>36715</v>
      </c>
    </row>
    <row r="16" spans="1:20" ht="18.75" customHeight="1">
      <c r="A16" s="377" t="s">
        <v>54</v>
      </c>
      <c r="B16" s="376" t="s">
        <v>94</v>
      </c>
      <c r="C16" s="375"/>
      <c r="D16" s="259">
        <v>59711</v>
      </c>
      <c r="E16" s="258">
        <f t="shared" si="0"/>
        <v>1.9113238681013358</v>
      </c>
      <c r="F16" s="258">
        <f t="shared" si="1"/>
        <v>-14.478659409911202</v>
      </c>
      <c r="G16" s="259">
        <v>58223</v>
      </c>
      <c r="H16" s="258">
        <f t="shared" si="2"/>
        <v>2.0511890082790205</v>
      </c>
      <c r="I16" s="258">
        <f t="shared" si="3"/>
        <v>-12.26454898887917</v>
      </c>
      <c r="J16" s="259">
        <v>54841</v>
      </c>
      <c r="K16" s="258">
        <f t="shared" si="4"/>
        <v>2.0390900261908977</v>
      </c>
      <c r="L16" s="258">
        <f t="shared" si="5"/>
        <v>-4.6541952084564855</v>
      </c>
      <c r="M16" s="259">
        <v>3383</v>
      </c>
      <c r="N16" s="258">
        <f t="shared" si="6"/>
        <v>2.270226015998282</v>
      </c>
      <c r="O16" s="258">
        <f t="shared" si="7"/>
        <v>-61.74807779285391</v>
      </c>
      <c r="P16" s="259">
        <v>1488</v>
      </c>
      <c r="Q16" s="258">
        <f t="shared" si="8"/>
        <v>0.5210722602559837</v>
      </c>
      <c r="R16" s="258">
        <f t="shared" si="9"/>
        <v>-56.96934644303065</v>
      </c>
      <c r="S16" s="259">
        <v>1113</v>
      </c>
      <c r="T16" s="374">
        <v>15358</v>
      </c>
    </row>
    <row r="17" spans="1:20" ht="18.75" customHeight="1">
      <c r="A17" s="377" t="s">
        <v>52</v>
      </c>
      <c r="B17" s="376" t="s">
        <v>93</v>
      </c>
      <c r="C17" s="375"/>
      <c r="D17" s="259">
        <v>4508</v>
      </c>
      <c r="E17" s="258">
        <f t="shared" si="0"/>
        <v>0.14429917431295444</v>
      </c>
      <c r="F17" s="258">
        <f t="shared" si="1"/>
        <v>28.286852589641427</v>
      </c>
      <c r="G17" s="259">
        <v>4175</v>
      </c>
      <c r="H17" s="258">
        <f t="shared" si="2"/>
        <v>0.14708472784921614</v>
      </c>
      <c r="I17" s="258">
        <f t="shared" si="3"/>
        <v>23.703703703703695</v>
      </c>
      <c r="J17" s="259">
        <v>3830</v>
      </c>
      <c r="K17" s="258">
        <f t="shared" si="4"/>
        <v>0.14240649879307704</v>
      </c>
      <c r="L17" s="258">
        <f t="shared" si="5"/>
        <v>19.426255067040856</v>
      </c>
      <c r="M17" s="259">
        <v>345</v>
      </c>
      <c r="N17" s="258">
        <f t="shared" si="6"/>
        <v>0.23151876308584313</v>
      </c>
      <c r="O17" s="258">
        <f t="shared" si="7"/>
        <v>105.35714285714283</v>
      </c>
      <c r="P17" s="259">
        <v>333</v>
      </c>
      <c r="Q17" s="258">
        <f t="shared" si="8"/>
        <v>0.11661092921051248</v>
      </c>
      <c r="R17" s="258">
        <f t="shared" si="9"/>
        <v>139.56834532374103</v>
      </c>
      <c r="S17" s="259">
        <v>295</v>
      </c>
      <c r="T17" s="374">
        <v>2146</v>
      </c>
    </row>
    <row r="18" spans="1:20" ht="18.75" customHeight="1">
      <c r="A18" s="377" t="s">
        <v>50</v>
      </c>
      <c r="B18" s="376" t="s">
        <v>92</v>
      </c>
      <c r="C18" s="375"/>
      <c r="D18" s="259">
        <v>551222</v>
      </c>
      <c r="E18" s="258">
        <f t="shared" si="0"/>
        <v>17.644383199453276</v>
      </c>
      <c r="F18" s="258">
        <f t="shared" si="1"/>
        <v>3.4210901558759303</v>
      </c>
      <c r="G18" s="259">
        <v>491595</v>
      </c>
      <c r="H18" s="258">
        <f t="shared" si="2"/>
        <v>17.318830368152195</v>
      </c>
      <c r="I18" s="258">
        <f t="shared" si="3"/>
        <v>3.205794363092423</v>
      </c>
      <c r="J18" s="259">
        <v>469088</v>
      </c>
      <c r="K18" s="258">
        <f t="shared" si="4"/>
        <v>17.44156128089998</v>
      </c>
      <c r="L18" s="258">
        <f t="shared" si="5"/>
        <v>2.935864773353174</v>
      </c>
      <c r="M18" s="259">
        <v>22507</v>
      </c>
      <c r="N18" s="258">
        <f t="shared" si="6"/>
        <v>15.1037472486176</v>
      </c>
      <c r="O18" s="258">
        <f t="shared" si="7"/>
        <v>9.172487388436167</v>
      </c>
      <c r="P18" s="259">
        <v>59627</v>
      </c>
      <c r="Q18" s="258">
        <f t="shared" si="8"/>
        <v>20.88035998809378</v>
      </c>
      <c r="R18" s="258">
        <f t="shared" si="9"/>
        <v>5.230926707022206</v>
      </c>
      <c r="S18" s="259">
        <v>25510</v>
      </c>
      <c r="T18" s="374">
        <v>291291</v>
      </c>
    </row>
    <row r="19" spans="1:20" ht="18.75" customHeight="1">
      <c r="A19" s="377" t="s">
        <v>48</v>
      </c>
      <c r="B19" s="376" t="s">
        <v>91</v>
      </c>
      <c r="C19" s="375"/>
      <c r="D19" s="259">
        <v>129788</v>
      </c>
      <c r="E19" s="258">
        <f t="shared" si="0"/>
        <v>4.1544590141370294</v>
      </c>
      <c r="F19" s="258">
        <f t="shared" si="1"/>
        <v>49.03771071609023</v>
      </c>
      <c r="G19" s="259">
        <v>110196</v>
      </c>
      <c r="H19" s="258">
        <f t="shared" si="2"/>
        <v>3.8821912982208913</v>
      </c>
      <c r="I19" s="258">
        <f t="shared" si="3"/>
        <v>38.953898920609305</v>
      </c>
      <c r="J19" s="259">
        <v>102828</v>
      </c>
      <c r="K19" s="258">
        <f t="shared" si="4"/>
        <v>3.823335628693088</v>
      </c>
      <c r="L19" s="258">
        <f t="shared" si="5"/>
        <v>39.98965338851525</v>
      </c>
      <c r="M19" s="259">
        <v>7368</v>
      </c>
      <c r="N19" s="258">
        <f t="shared" si="6"/>
        <v>4.9444354968593975</v>
      </c>
      <c r="O19" s="258">
        <f t="shared" si="7"/>
        <v>25.948717948717956</v>
      </c>
      <c r="P19" s="259">
        <v>19592</v>
      </c>
      <c r="Q19" s="258">
        <f t="shared" si="8"/>
        <v>6.86078476003712</v>
      </c>
      <c r="R19" s="258">
        <f t="shared" si="9"/>
        <v>151.79282868525897</v>
      </c>
      <c r="S19" s="259">
        <v>15958</v>
      </c>
      <c r="T19" s="374">
        <v>48703</v>
      </c>
    </row>
    <row r="20" spans="1:20" ht="18.75" customHeight="1">
      <c r="A20" s="379"/>
      <c r="B20" s="376"/>
      <c r="C20" s="375"/>
      <c r="D20" s="259"/>
      <c r="E20" s="258"/>
      <c r="F20" s="258"/>
      <c r="G20" s="259"/>
      <c r="H20" s="258"/>
      <c r="I20" s="258"/>
      <c r="J20" s="259"/>
      <c r="K20" s="258"/>
      <c r="L20" s="258"/>
      <c r="M20" s="259"/>
      <c r="N20" s="258"/>
      <c r="O20" s="258"/>
      <c r="P20" s="259"/>
      <c r="Q20" s="258"/>
      <c r="R20" s="258"/>
      <c r="S20" s="259"/>
      <c r="T20" s="374"/>
    </row>
    <row r="21" spans="1:20" ht="21" customHeight="1">
      <c r="A21" s="378" t="s">
        <v>90</v>
      </c>
      <c r="B21" s="376" t="s">
        <v>89</v>
      </c>
      <c r="C21" s="375"/>
      <c r="D21" s="259">
        <v>628498</v>
      </c>
      <c r="E21" s="258">
        <f>D21/D$8*100</f>
        <v>20.11795529222343</v>
      </c>
      <c r="F21" s="258">
        <f>D21/D75*100-100</f>
        <v>-1.5418115737694649</v>
      </c>
      <c r="G21" s="259">
        <v>529305</v>
      </c>
      <c r="H21" s="258">
        <f>G21/G$8*100</f>
        <v>18.647348951911223</v>
      </c>
      <c r="I21" s="258">
        <f>G21/G75*100-100</f>
        <v>4.680828341280403</v>
      </c>
      <c r="J21" s="259">
        <v>495894</v>
      </c>
      <c r="K21" s="258">
        <f>J21/J$8*100</f>
        <v>18.438258045037635</v>
      </c>
      <c r="L21" s="258">
        <f>J21/J75*100-100</f>
        <v>4.376323400027786</v>
      </c>
      <c r="M21" s="259">
        <v>33411</v>
      </c>
      <c r="N21" s="258">
        <f>M21/M$8*100</f>
        <v>22.42108229988726</v>
      </c>
      <c r="O21" s="258">
        <f>M21/M75*100-100</f>
        <v>9.418699852628137</v>
      </c>
      <c r="P21" s="259">
        <v>99193</v>
      </c>
      <c r="Q21" s="258">
        <f>P21/P$8*100</f>
        <v>34.73569940293804</v>
      </c>
      <c r="R21" s="258">
        <f>P21/P75*100-100</f>
        <v>-25.251878254447902</v>
      </c>
      <c r="S21" s="259">
        <v>74175</v>
      </c>
      <c r="T21" s="374">
        <v>463303</v>
      </c>
    </row>
    <row r="22" spans="1:20" ht="9" customHeight="1">
      <c r="A22" s="378"/>
      <c r="B22" s="376"/>
      <c r="C22" s="375"/>
      <c r="D22" s="259"/>
      <c r="E22" s="258"/>
      <c r="F22" s="258"/>
      <c r="G22" s="259"/>
      <c r="H22" s="258"/>
      <c r="I22" s="258"/>
      <c r="J22" s="259"/>
      <c r="K22" s="258"/>
      <c r="L22" s="258"/>
      <c r="M22" s="259"/>
      <c r="N22" s="258"/>
      <c r="O22" s="258"/>
      <c r="P22" s="259"/>
      <c r="Q22" s="258"/>
      <c r="R22" s="258"/>
      <c r="S22" s="259"/>
      <c r="T22" s="374"/>
    </row>
    <row r="23" spans="1:20" ht="18.75" customHeight="1">
      <c r="A23" s="377" t="s">
        <v>62</v>
      </c>
      <c r="B23" s="376" t="s">
        <v>88</v>
      </c>
      <c r="C23" s="375"/>
      <c r="D23" s="259">
        <v>39926</v>
      </c>
      <c r="E23" s="258">
        <f aca="true" t="shared" si="10" ref="E23:E38">D23/D$8*100</f>
        <v>1.2780143819030654</v>
      </c>
      <c r="F23" s="258">
        <f aca="true" t="shared" si="11" ref="F23:F38">D23/D77*100-100</f>
        <v>13.480942500639514</v>
      </c>
      <c r="G23" s="259">
        <v>31779</v>
      </c>
      <c r="H23" s="258">
        <f aca="true" t="shared" si="12" ref="H23:H38">G23/G$8*100</f>
        <v>1.119570195525806</v>
      </c>
      <c r="I23" s="258">
        <f aca="true" t="shared" si="13" ref="I23:I38">G23/G77*100-100</f>
        <v>52.27120268327744</v>
      </c>
      <c r="J23" s="259">
        <v>29892</v>
      </c>
      <c r="K23" s="258">
        <f aca="true" t="shared" si="14" ref="K23:K38">J23/J$8*100</f>
        <v>1.1114399639484749</v>
      </c>
      <c r="L23" s="258">
        <f aca="true" t="shared" si="15" ref="L23:L38">J23/J77*100-100</f>
        <v>64.59446065745277</v>
      </c>
      <c r="M23" s="259">
        <v>1886</v>
      </c>
      <c r="N23" s="258">
        <f aca="true" t="shared" si="16" ref="N23:N38">M23/M$8*100</f>
        <v>1.2656359048692758</v>
      </c>
      <c r="O23" s="258">
        <f aca="true" t="shared" si="17" ref="O23:O38">M23/M77*100-100</f>
        <v>-30.380214101144333</v>
      </c>
      <c r="P23" s="259">
        <v>8147</v>
      </c>
      <c r="Q23" s="258">
        <f aca="true" t="shared" si="18" ref="Q23:Q38">P23/P$8*100</f>
        <v>2.8529406614956314</v>
      </c>
      <c r="R23" s="258">
        <f aca="true" t="shared" si="19" ref="R23:R38">P23/P77*100-100</f>
        <v>-43.07971773911829</v>
      </c>
      <c r="S23" s="259">
        <v>7082</v>
      </c>
      <c r="T23" s="374">
        <v>7034</v>
      </c>
    </row>
    <row r="24" spans="1:20" ht="18.75" customHeight="1">
      <c r="A24" s="377" t="s">
        <v>60</v>
      </c>
      <c r="B24" s="376" t="s">
        <v>87</v>
      </c>
      <c r="C24" s="375"/>
      <c r="D24" s="259">
        <v>129215</v>
      </c>
      <c r="E24" s="258">
        <f t="shared" si="10"/>
        <v>4.136117526363888</v>
      </c>
      <c r="F24" s="258">
        <f t="shared" si="11"/>
        <v>-6.058248756797624</v>
      </c>
      <c r="G24" s="259">
        <v>112646</v>
      </c>
      <c r="H24" s="258">
        <f t="shared" si="12"/>
        <v>3.968504491809054</v>
      </c>
      <c r="I24" s="258">
        <f t="shared" si="13"/>
        <v>-4.770519659478055</v>
      </c>
      <c r="J24" s="259">
        <v>103800</v>
      </c>
      <c r="K24" s="258">
        <f t="shared" si="14"/>
        <v>3.8594763902666833</v>
      </c>
      <c r="L24" s="258">
        <f t="shared" si="15"/>
        <v>-5.191626173687482</v>
      </c>
      <c r="M24" s="259">
        <v>8846</v>
      </c>
      <c r="N24" s="258">
        <f t="shared" si="16"/>
        <v>5.93627529929672</v>
      </c>
      <c r="O24" s="258">
        <f t="shared" si="17"/>
        <v>0.46564452015900315</v>
      </c>
      <c r="P24" s="259">
        <v>16569</v>
      </c>
      <c r="Q24" s="258">
        <f t="shared" si="18"/>
        <v>5.802181639906851</v>
      </c>
      <c r="R24" s="258">
        <f t="shared" si="19"/>
        <v>-13.971962616822424</v>
      </c>
      <c r="S24" s="259">
        <v>10026</v>
      </c>
      <c r="T24" s="374">
        <v>99765</v>
      </c>
    </row>
    <row r="25" spans="1:20" ht="18.75" customHeight="1">
      <c r="A25" s="377" t="s">
        <v>58</v>
      </c>
      <c r="B25" s="376" t="s">
        <v>86</v>
      </c>
      <c r="C25" s="375"/>
      <c r="D25" s="259">
        <v>63192</v>
      </c>
      <c r="E25" s="258">
        <f t="shared" si="10"/>
        <v>2.0227492065626036</v>
      </c>
      <c r="F25" s="258">
        <f t="shared" si="11"/>
        <v>-8.22452980901896</v>
      </c>
      <c r="G25" s="259">
        <v>57301</v>
      </c>
      <c r="H25" s="258">
        <f t="shared" si="12"/>
        <v>2.018707063589924</v>
      </c>
      <c r="I25" s="258">
        <f t="shared" si="13"/>
        <v>2.535609476773317</v>
      </c>
      <c r="J25" s="259">
        <v>54632</v>
      </c>
      <c r="K25" s="258">
        <f t="shared" si="14"/>
        <v>2.031319018815505</v>
      </c>
      <c r="L25" s="258">
        <f t="shared" si="15"/>
        <v>2.060565301051767</v>
      </c>
      <c r="M25" s="259">
        <v>2668</v>
      </c>
      <c r="N25" s="258">
        <f t="shared" si="16"/>
        <v>1.7904117678638536</v>
      </c>
      <c r="O25" s="258">
        <f t="shared" si="17"/>
        <v>13.29087048832271</v>
      </c>
      <c r="P25" s="259">
        <v>5891</v>
      </c>
      <c r="Q25" s="258">
        <f t="shared" si="18"/>
        <v>2.062927879817204</v>
      </c>
      <c r="R25" s="258">
        <f t="shared" si="19"/>
        <v>-54.58680234350909</v>
      </c>
      <c r="S25" s="259">
        <v>3337</v>
      </c>
      <c r="T25" s="374">
        <v>42435</v>
      </c>
    </row>
    <row r="26" spans="1:20" ht="18.75" customHeight="1">
      <c r="A26" s="377" t="s">
        <v>56</v>
      </c>
      <c r="B26" s="376" t="s">
        <v>85</v>
      </c>
      <c r="C26" s="375"/>
      <c r="D26" s="259">
        <v>25233</v>
      </c>
      <c r="E26" s="258">
        <f t="shared" si="10"/>
        <v>0.8076976631408118</v>
      </c>
      <c r="F26" s="258">
        <f t="shared" si="11"/>
        <v>-9.907883461868039</v>
      </c>
      <c r="G26" s="259">
        <v>18286</v>
      </c>
      <c r="H26" s="258">
        <f t="shared" si="12"/>
        <v>0.6442134930420996</v>
      </c>
      <c r="I26" s="258">
        <f t="shared" si="13"/>
        <v>11.581645106175259</v>
      </c>
      <c r="J26" s="259">
        <v>17494</v>
      </c>
      <c r="K26" s="258">
        <f t="shared" si="14"/>
        <v>0.650459344617778</v>
      </c>
      <c r="L26" s="258">
        <f t="shared" si="15"/>
        <v>13.989704828305221</v>
      </c>
      <c r="M26" s="259">
        <v>792</v>
      </c>
      <c r="N26" s="258">
        <f t="shared" si="16"/>
        <v>0.5314865517796746</v>
      </c>
      <c r="O26" s="258">
        <f t="shared" si="17"/>
        <v>-23.919308357348697</v>
      </c>
      <c r="P26" s="259">
        <v>6947</v>
      </c>
      <c r="Q26" s="258">
        <f t="shared" si="18"/>
        <v>2.432721096773064</v>
      </c>
      <c r="R26" s="258">
        <f t="shared" si="19"/>
        <v>-40.22029085276654</v>
      </c>
      <c r="S26" s="259">
        <v>4962</v>
      </c>
      <c r="T26" s="374">
        <v>1168</v>
      </c>
    </row>
    <row r="27" spans="1:20" ht="18.75" customHeight="1">
      <c r="A27" s="377" t="s">
        <v>54</v>
      </c>
      <c r="B27" s="376" t="s">
        <v>84</v>
      </c>
      <c r="C27" s="375"/>
      <c r="D27" s="259">
        <v>14134</v>
      </c>
      <c r="E27" s="258">
        <f t="shared" si="10"/>
        <v>0.4524233650708292</v>
      </c>
      <c r="F27" s="258">
        <f t="shared" si="11"/>
        <v>17.528687843006836</v>
      </c>
      <c r="G27" s="259">
        <v>12387</v>
      </c>
      <c r="H27" s="258">
        <f t="shared" si="12"/>
        <v>0.43639246080676414</v>
      </c>
      <c r="I27" s="258">
        <f t="shared" si="13"/>
        <v>16.124496109496576</v>
      </c>
      <c r="J27" s="259">
        <v>11572</v>
      </c>
      <c r="K27" s="258">
        <f t="shared" si="14"/>
        <v>0.43026840836383484</v>
      </c>
      <c r="L27" s="258">
        <f t="shared" si="15"/>
        <v>14.234945705824288</v>
      </c>
      <c r="M27" s="259">
        <v>815</v>
      </c>
      <c r="N27" s="258">
        <f t="shared" si="16"/>
        <v>0.5469211359853976</v>
      </c>
      <c r="O27" s="258">
        <f t="shared" si="17"/>
        <v>51.76908752327748</v>
      </c>
      <c r="P27" s="259">
        <v>1747</v>
      </c>
      <c r="Q27" s="258">
        <f t="shared" si="18"/>
        <v>0.6117696496419379</v>
      </c>
      <c r="R27" s="258">
        <f t="shared" si="19"/>
        <v>28.550404709345116</v>
      </c>
      <c r="S27" s="259">
        <v>1270</v>
      </c>
      <c r="T27" s="374">
        <v>5011</v>
      </c>
    </row>
    <row r="28" spans="1:20" ht="18.75" customHeight="1">
      <c r="A28" s="377" t="s">
        <v>52</v>
      </c>
      <c r="B28" s="376" t="s">
        <v>83</v>
      </c>
      <c r="C28" s="375"/>
      <c r="D28" s="259">
        <v>23040</v>
      </c>
      <c r="E28" s="258">
        <f t="shared" si="10"/>
        <v>0.737500660197531</v>
      </c>
      <c r="F28" s="258">
        <f t="shared" si="11"/>
        <v>-0.5524861878453038</v>
      </c>
      <c r="G28" s="259">
        <v>13767</v>
      </c>
      <c r="H28" s="258">
        <f t="shared" si="12"/>
        <v>0.48500968821560686</v>
      </c>
      <c r="I28" s="258">
        <f t="shared" si="13"/>
        <v>-22.334424009928924</v>
      </c>
      <c r="J28" s="259">
        <v>12556</v>
      </c>
      <c r="K28" s="258">
        <f t="shared" si="14"/>
        <v>0.4668553521790797</v>
      </c>
      <c r="L28" s="258">
        <f t="shared" si="15"/>
        <v>-24.73775699814182</v>
      </c>
      <c r="M28" s="259">
        <v>1211</v>
      </c>
      <c r="N28" s="258">
        <f t="shared" si="16"/>
        <v>0.8126644118752349</v>
      </c>
      <c r="O28" s="258">
        <f t="shared" si="17"/>
        <v>15.996168582375475</v>
      </c>
      <c r="P28" s="259">
        <v>9274</v>
      </c>
      <c r="Q28" s="258">
        <f t="shared" si="18"/>
        <v>3.247596869364243</v>
      </c>
      <c r="R28" s="258">
        <f t="shared" si="19"/>
        <v>70.44660907921337</v>
      </c>
      <c r="S28" s="259">
        <v>7980</v>
      </c>
      <c r="T28" s="374">
        <v>8730</v>
      </c>
    </row>
    <row r="29" spans="1:20" ht="18.75" customHeight="1">
      <c r="A29" s="377" t="s">
        <v>50</v>
      </c>
      <c r="B29" s="376" t="s">
        <v>82</v>
      </c>
      <c r="C29" s="375"/>
      <c r="D29" s="259">
        <v>25543</v>
      </c>
      <c r="E29" s="258">
        <f t="shared" si="10"/>
        <v>0.8176206320931223</v>
      </c>
      <c r="F29" s="258">
        <f t="shared" si="11"/>
        <v>-11.265893142499834</v>
      </c>
      <c r="G29" s="259">
        <v>20335</v>
      </c>
      <c r="H29" s="258">
        <f t="shared" si="12"/>
        <v>0.716399506781751</v>
      </c>
      <c r="I29" s="258">
        <f t="shared" si="13"/>
        <v>-9.14980118840191</v>
      </c>
      <c r="J29" s="259">
        <v>19091</v>
      </c>
      <c r="K29" s="258">
        <f t="shared" si="14"/>
        <v>0.7098387646106094</v>
      </c>
      <c r="L29" s="258">
        <f t="shared" si="15"/>
        <v>-12.265625</v>
      </c>
      <c r="M29" s="259">
        <v>1244</v>
      </c>
      <c r="N29" s="258">
        <f t="shared" si="16"/>
        <v>0.8348096848660548</v>
      </c>
      <c r="O29" s="258">
        <f t="shared" si="17"/>
        <v>100</v>
      </c>
      <c r="P29" s="259">
        <v>5208</v>
      </c>
      <c r="Q29" s="258">
        <f t="shared" si="18"/>
        <v>1.8237529108959432</v>
      </c>
      <c r="R29" s="258">
        <f t="shared" si="19"/>
        <v>-18.66312665937842</v>
      </c>
      <c r="S29" s="259">
        <v>4640</v>
      </c>
      <c r="T29" s="374">
        <v>2666</v>
      </c>
    </row>
    <row r="30" spans="1:20" ht="18.75" customHeight="1">
      <c r="A30" s="377" t="s">
        <v>48</v>
      </c>
      <c r="B30" s="376" t="s">
        <v>81</v>
      </c>
      <c r="C30" s="375"/>
      <c r="D30" s="259">
        <v>18519</v>
      </c>
      <c r="E30" s="258">
        <f t="shared" si="10"/>
        <v>0.5927853613801249</v>
      </c>
      <c r="F30" s="258">
        <f t="shared" si="11"/>
        <v>-13.989131949282424</v>
      </c>
      <c r="G30" s="259">
        <v>16820</v>
      </c>
      <c r="H30" s="258">
        <f t="shared" si="12"/>
        <v>0.5925664963889378</v>
      </c>
      <c r="I30" s="258">
        <f t="shared" si="13"/>
        <v>-6.033519553072637</v>
      </c>
      <c r="J30" s="259">
        <v>15916</v>
      </c>
      <c r="K30" s="258">
        <f t="shared" si="14"/>
        <v>0.5917863798408914</v>
      </c>
      <c r="L30" s="258">
        <f t="shared" si="15"/>
        <v>-3.357823790151187</v>
      </c>
      <c r="M30" s="259">
        <v>904</v>
      </c>
      <c r="N30" s="258">
        <f t="shared" si="16"/>
        <v>0.60664626617276</v>
      </c>
      <c r="O30" s="258">
        <f t="shared" si="17"/>
        <v>-36.827393431167025</v>
      </c>
      <c r="P30" s="259">
        <v>1699</v>
      </c>
      <c r="Q30" s="258">
        <f t="shared" si="18"/>
        <v>0.5949608670530352</v>
      </c>
      <c r="R30" s="258">
        <f t="shared" si="19"/>
        <v>-53.208482511704766</v>
      </c>
      <c r="S30" s="259">
        <v>1174</v>
      </c>
      <c r="T30" s="374">
        <v>11936</v>
      </c>
    </row>
    <row r="31" spans="1:20" ht="18.75" customHeight="1">
      <c r="A31" s="377" t="s">
        <v>80</v>
      </c>
      <c r="B31" s="376" t="s">
        <v>79</v>
      </c>
      <c r="C31" s="375"/>
      <c r="D31" s="259">
        <v>11309</v>
      </c>
      <c r="E31" s="258">
        <f t="shared" si="10"/>
        <v>0.3619963092957413</v>
      </c>
      <c r="F31" s="258">
        <f t="shared" si="11"/>
        <v>4.9267025422156365</v>
      </c>
      <c r="G31" s="259">
        <v>9671</v>
      </c>
      <c r="H31" s="258">
        <f t="shared" si="12"/>
        <v>0.3407081204861723</v>
      </c>
      <c r="I31" s="258">
        <f t="shared" si="13"/>
        <v>0.6452284316786177</v>
      </c>
      <c r="J31" s="259">
        <v>9134</v>
      </c>
      <c r="K31" s="258">
        <f t="shared" si="14"/>
        <v>0.33961904960207984</v>
      </c>
      <c r="L31" s="258">
        <f t="shared" si="15"/>
        <v>0.08766162612316464</v>
      </c>
      <c r="M31" s="259">
        <v>536</v>
      </c>
      <c r="N31" s="258">
        <f t="shared" si="16"/>
        <v>0.359692918881194</v>
      </c>
      <c r="O31" s="258">
        <f t="shared" si="17"/>
        <v>10.973084886128362</v>
      </c>
      <c r="P31" s="259">
        <v>1638</v>
      </c>
      <c r="Q31" s="258">
        <f t="shared" si="18"/>
        <v>0.5735997058463047</v>
      </c>
      <c r="R31" s="258">
        <f t="shared" si="19"/>
        <v>40.1197604790419</v>
      </c>
      <c r="S31" s="259">
        <v>1046</v>
      </c>
      <c r="T31" s="374">
        <v>4906</v>
      </c>
    </row>
    <row r="32" spans="1:20" ht="18.75" customHeight="1">
      <c r="A32" s="377" t="s">
        <v>78</v>
      </c>
      <c r="B32" s="376" t="s">
        <v>77</v>
      </c>
      <c r="C32" s="375"/>
      <c r="D32" s="259">
        <v>14191</v>
      </c>
      <c r="E32" s="258">
        <f t="shared" si="10"/>
        <v>0.4542479109749637</v>
      </c>
      <c r="F32" s="258">
        <f t="shared" si="11"/>
        <v>-12.729844413012728</v>
      </c>
      <c r="G32" s="259">
        <v>12778</v>
      </c>
      <c r="H32" s="258">
        <f t="shared" si="12"/>
        <v>0.4501673419059362</v>
      </c>
      <c r="I32" s="258">
        <f t="shared" si="13"/>
        <v>-2.9764616552771344</v>
      </c>
      <c r="J32" s="259">
        <v>11954</v>
      </c>
      <c r="K32" s="258">
        <f t="shared" si="14"/>
        <v>0.4444718763896718</v>
      </c>
      <c r="L32" s="258">
        <f t="shared" si="15"/>
        <v>-2.749755938821991</v>
      </c>
      <c r="M32" s="259">
        <v>824</v>
      </c>
      <c r="N32" s="258">
        <f t="shared" si="16"/>
        <v>0.5529607558919848</v>
      </c>
      <c r="O32" s="258">
        <f t="shared" si="17"/>
        <v>-6.1503416856492095</v>
      </c>
      <c r="P32" s="259">
        <v>1413</v>
      </c>
      <c r="Q32" s="258">
        <f t="shared" si="18"/>
        <v>0.4948085374608233</v>
      </c>
      <c r="R32" s="258">
        <f t="shared" si="19"/>
        <v>-54.28663862827564</v>
      </c>
      <c r="S32" s="259">
        <v>1118</v>
      </c>
      <c r="T32" s="374">
        <v>8396</v>
      </c>
    </row>
    <row r="33" spans="1:20" ht="18.75" customHeight="1">
      <c r="A33" s="377" t="s">
        <v>76</v>
      </c>
      <c r="B33" s="376" t="s">
        <v>75</v>
      </c>
      <c r="C33" s="375"/>
      <c r="D33" s="259">
        <v>63956</v>
      </c>
      <c r="E33" s="258">
        <f t="shared" si="10"/>
        <v>2.047204523593459</v>
      </c>
      <c r="F33" s="258">
        <f t="shared" si="11"/>
        <v>1.2378510146579202</v>
      </c>
      <c r="G33" s="259">
        <v>53613</v>
      </c>
      <c r="H33" s="258">
        <f t="shared" si="12"/>
        <v>1.888779284833539</v>
      </c>
      <c r="I33" s="258">
        <f t="shared" si="13"/>
        <v>7.466725465041705</v>
      </c>
      <c r="J33" s="259">
        <v>49832</v>
      </c>
      <c r="K33" s="258">
        <f t="shared" si="14"/>
        <v>1.852846122155774</v>
      </c>
      <c r="L33" s="258">
        <f t="shared" si="15"/>
        <v>7.359531196139258</v>
      </c>
      <c r="M33" s="259">
        <v>3782</v>
      </c>
      <c r="N33" s="258">
        <f t="shared" si="16"/>
        <v>2.5379824985236485</v>
      </c>
      <c r="O33" s="258">
        <f t="shared" si="17"/>
        <v>8.928571428571416</v>
      </c>
      <c r="P33" s="259">
        <v>10343</v>
      </c>
      <c r="Q33" s="258">
        <f t="shared" si="18"/>
        <v>3.62194246493793</v>
      </c>
      <c r="R33" s="258">
        <f t="shared" si="19"/>
        <v>-22.145276627775687</v>
      </c>
      <c r="S33" s="259">
        <v>8155</v>
      </c>
      <c r="T33" s="374">
        <v>28592</v>
      </c>
    </row>
    <row r="34" spans="1:20" ht="18.75" customHeight="1">
      <c r="A34" s="377" t="s">
        <v>74</v>
      </c>
      <c r="B34" s="376" t="s">
        <v>73</v>
      </c>
      <c r="C34" s="375"/>
      <c r="D34" s="259">
        <v>8057</v>
      </c>
      <c r="E34" s="258">
        <f t="shared" si="10"/>
        <v>0.25790116402827723</v>
      </c>
      <c r="F34" s="258">
        <f t="shared" si="11"/>
        <v>-9.400652198358259</v>
      </c>
      <c r="G34" s="259">
        <v>7585</v>
      </c>
      <c r="H34" s="258">
        <f t="shared" si="12"/>
        <v>0.26721860137396514</v>
      </c>
      <c r="I34" s="258">
        <f t="shared" si="13"/>
        <v>-8.790283790283794</v>
      </c>
      <c r="J34" s="259">
        <v>6975</v>
      </c>
      <c r="K34" s="258">
        <f t="shared" si="14"/>
        <v>0.2593434279586716</v>
      </c>
      <c r="L34" s="258">
        <f t="shared" si="15"/>
        <v>-14.238288454444856</v>
      </c>
      <c r="M34" s="259">
        <v>611</v>
      </c>
      <c r="N34" s="258">
        <f t="shared" si="16"/>
        <v>0.41002308476942073</v>
      </c>
      <c r="O34" s="258">
        <f t="shared" si="17"/>
        <v>233.87978142076503</v>
      </c>
      <c r="P34" s="259">
        <v>472</v>
      </c>
      <c r="Q34" s="258">
        <f t="shared" si="18"/>
        <v>0.1652863621242099</v>
      </c>
      <c r="R34" s="258">
        <f t="shared" si="19"/>
        <v>-18.055555555555557</v>
      </c>
      <c r="S34" s="259">
        <v>221</v>
      </c>
      <c r="T34" s="374">
        <v>9751</v>
      </c>
    </row>
    <row r="35" spans="1:20" ht="18.75" customHeight="1">
      <c r="A35" s="377" t="s">
        <v>72</v>
      </c>
      <c r="B35" s="376" t="s">
        <v>71</v>
      </c>
      <c r="C35" s="375"/>
      <c r="D35" s="259">
        <v>47981</v>
      </c>
      <c r="E35" s="258">
        <f t="shared" si="10"/>
        <v>1.5358515267768116</v>
      </c>
      <c r="F35" s="258">
        <f t="shared" si="11"/>
        <v>4.125434027777786</v>
      </c>
      <c r="G35" s="259">
        <v>41215</v>
      </c>
      <c r="H35" s="258">
        <f t="shared" si="12"/>
        <v>1.4519992954025012</v>
      </c>
      <c r="I35" s="258">
        <f t="shared" si="13"/>
        <v>0.0922845277703459</v>
      </c>
      <c r="J35" s="259">
        <v>39565</v>
      </c>
      <c r="K35" s="258">
        <f t="shared" si="14"/>
        <v>1.4711000325713037</v>
      </c>
      <c r="L35" s="258">
        <f t="shared" si="15"/>
        <v>0.4621283294822689</v>
      </c>
      <c r="M35" s="259">
        <v>1650</v>
      </c>
      <c r="N35" s="258">
        <f t="shared" si="16"/>
        <v>1.1072636495409889</v>
      </c>
      <c r="O35" s="258">
        <f t="shared" si="17"/>
        <v>-8.026755852842797</v>
      </c>
      <c r="P35" s="259">
        <v>6766</v>
      </c>
      <c r="Q35" s="258">
        <f t="shared" si="18"/>
        <v>2.3693379790940767</v>
      </c>
      <c r="R35" s="258">
        <f t="shared" si="19"/>
        <v>37.997144605343664</v>
      </c>
      <c r="S35" s="259">
        <v>6135</v>
      </c>
      <c r="T35" s="374">
        <v>19629</v>
      </c>
    </row>
    <row r="36" spans="1:20" ht="18.75" customHeight="1">
      <c r="A36" s="377" t="s">
        <v>70</v>
      </c>
      <c r="B36" s="376" t="s">
        <v>69</v>
      </c>
      <c r="C36" s="375"/>
      <c r="D36" s="259">
        <v>31968</v>
      </c>
      <c r="E36" s="258">
        <f t="shared" si="10"/>
        <v>1.0232821660240743</v>
      </c>
      <c r="F36" s="258">
        <f t="shared" si="11"/>
        <v>34.268553908185964</v>
      </c>
      <c r="G36" s="259">
        <v>25579</v>
      </c>
      <c r="H36" s="258">
        <f t="shared" si="12"/>
        <v>0.9011449709353532</v>
      </c>
      <c r="I36" s="258">
        <f t="shared" si="13"/>
        <v>28.705846835060868</v>
      </c>
      <c r="J36" s="259">
        <v>24054</v>
      </c>
      <c r="K36" s="258">
        <f t="shared" si="14"/>
        <v>0.8943723033860771</v>
      </c>
      <c r="L36" s="258">
        <f t="shared" si="15"/>
        <v>25.523143557898038</v>
      </c>
      <c r="M36" s="259">
        <v>1525</v>
      </c>
      <c r="N36" s="258">
        <f t="shared" si="16"/>
        <v>1.0233800397272776</v>
      </c>
      <c r="O36" s="258">
        <f t="shared" si="17"/>
        <v>114.48663853727146</v>
      </c>
      <c r="P36" s="259">
        <v>6389</v>
      </c>
      <c r="Q36" s="258">
        <f t="shared" si="18"/>
        <v>2.2373189991770697</v>
      </c>
      <c r="R36" s="258">
        <f t="shared" si="19"/>
        <v>62.322154471544735</v>
      </c>
      <c r="S36" s="259">
        <v>3726</v>
      </c>
      <c r="T36" s="374">
        <v>8921</v>
      </c>
    </row>
    <row r="37" spans="1:20" ht="18.75" customHeight="1">
      <c r="A37" s="377" t="s">
        <v>68</v>
      </c>
      <c r="B37" s="376" t="s">
        <v>67</v>
      </c>
      <c r="C37" s="375"/>
      <c r="D37" s="259">
        <v>91620</v>
      </c>
      <c r="E37" s="258">
        <f t="shared" si="10"/>
        <v>2.932717469066745</v>
      </c>
      <c r="F37" s="258">
        <f t="shared" si="11"/>
        <v>-4.990044798407169</v>
      </c>
      <c r="G37" s="259">
        <v>77531</v>
      </c>
      <c r="H37" s="258">
        <f t="shared" si="12"/>
        <v>2.731407433503611</v>
      </c>
      <c r="I37" s="258">
        <f t="shared" si="13"/>
        <v>13.887215946648652</v>
      </c>
      <c r="J37" s="259">
        <v>72688</v>
      </c>
      <c r="K37" s="258">
        <f t="shared" si="14"/>
        <v>2.70267456508386</v>
      </c>
      <c r="L37" s="258">
        <f t="shared" si="15"/>
        <v>11.136933520885577</v>
      </c>
      <c r="M37" s="259">
        <v>4843</v>
      </c>
      <c r="N37" s="258">
        <f t="shared" si="16"/>
        <v>3.24998657862243</v>
      </c>
      <c r="O37" s="258">
        <f t="shared" si="17"/>
        <v>81.18219229330342</v>
      </c>
      <c r="P37" s="259">
        <v>14089</v>
      </c>
      <c r="Q37" s="258">
        <f t="shared" si="18"/>
        <v>4.933727872813545</v>
      </c>
      <c r="R37" s="258">
        <f t="shared" si="19"/>
        <v>-50.31211426556163</v>
      </c>
      <c r="S37" s="259">
        <v>10915</v>
      </c>
      <c r="T37" s="374">
        <v>190873</v>
      </c>
    </row>
    <row r="38" spans="1:20" ht="18.75" customHeight="1">
      <c r="A38" s="377" t="s">
        <v>66</v>
      </c>
      <c r="B38" s="376" t="s">
        <v>207</v>
      </c>
      <c r="C38" s="375"/>
      <c r="D38" s="259">
        <v>20616</v>
      </c>
      <c r="E38" s="258">
        <f t="shared" si="10"/>
        <v>0.6599094449059159</v>
      </c>
      <c r="F38" s="258">
        <f t="shared" si="11"/>
        <v>15.77469534452743</v>
      </c>
      <c r="G38" s="259">
        <v>18013</v>
      </c>
      <c r="H38" s="258">
        <f t="shared" si="12"/>
        <v>0.6345957371851331</v>
      </c>
      <c r="I38" s="258">
        <f t="shared" si="13"/>
        <v>16.815823605706882</v>
      </c>
      <c r="J38" s="259">
        <v>16739</v>
      </c>
      <c r="K38" s="258">
        <f t="shared" si="14"/>
        <v>0.6223870452473411</v>
      </c>
      <c r="L38" s="258">
        <f t="shared" si="15"/>
        <v>22.882102481280285</v>
      </c>
      <c r="M38" s="259">
        <v>1274</v>
      </c>
      <c r="N38" s="258">
        <f t="shared" si="16"/>
        <v>0.8549417512213454</v>
      </c>
      <c r="O38" s="258">
        <f t="shared" si="17"/>
        <v>-29.104062326099054</v>
      </c>
      <c r="P38" s="259">
        <v>2603</v>
      </c>
      <c r="Q38" s="258">
        <f t="shared" si="18"/>
        <v>0.9115262724773695</v>
      </c>
      <c r="R38" s="258">
        <f t="shared" si="19"/>
        <v>9.00335008375211</v>
      </c>
      <c r="S38" s="259">
        <v>2387</v>
      </c>
      <c r="T38" s="374">
        <v>13491</v>
      </c>
    </row>
    <row r="39" spans="1:20" ht="18.75" customHeight="1">
      <c r="A39" s="379"/>
      <c r="B39" s="376"/>
      <c r="C39" s="375"/>
      <c r="D39" s="259"/>
      <c r="E39" s="258"/>
      <c r="F39" s="258"/>
      <c r="G39" s="259"/>
      <c r="H39" s="258"/>
      <c r="I39" s="258"/>
      <c r="J39" s="259"/>
      <c r="K39" s="258"/>
      <c r="L39" s="258"/>
      <c r="M39" s="259"/>
      <c r="N39" s="258"/>
      <c r="O39" s="258"/>
      <c r="P39" s="259"/>
      <c r="Q39" s="258"/>
      <c r="R39" s="258"/>
      <c r="S39" s="259"/>
      <c r="T39" s="374"/>
    </row>
    <row r="40" spans="1:20" ht="20.25" customHeight="1">
      <c r="A40" s="378" t="s">
        <v>64</v>
      </c>
      <c r="B40" s="376" t="s">
        <v>63</v>
      </c>
      <c r="C40" s="375"/>
      <c r="D40" s="259">
        <v>930214</v>
      </c>
      <c r="E40" s="258">
        <f>D40/D$8*100</f>
        <v>29.775756906466416</v>
      </c>
      <c r="F40" s="258">
        <f>D40/D94*100-100</f>
        <v>19.318629305866438</v>
      </c>
      <c r="G40" s="259">
        <v>861177</v>
      </c>
      <c r="H40" s="258">
        <f>G40/G$8*100</f>
        <v>30.33915800598908</v>
      </c>
      <c r="I40" s="258">
        <f>G40/G94*100-100</f>
        <v>18.501409753097136</v>
      </c>
      <c r="J40" s="259">
        <v>827988</v>
      </c>
      <c r="K40" s="258">
        <f>J40/J$8*100</f>
        <v>30.786128491561946</v>
      </c>
      <c r="L40" s="258">
        <f>J40/J94*100-100</f>
        <v>16.066955343012253</v>
      </c>
      <c r="M40" s="259">
        <v>33189</v>
      </c>
      <c r="N40" s="258">
        <f>M40/M$8*100</f>
        <v>22.27210500885811</v>
      </c>
      <c r="O40" s="258">
        <f>M40/M94*100-100</f>
        <v>148.56950269622527</v>
      </c>
      <c r="P40" s="259">
        <v>69037</v>
      </c>
      <c r="Q40" s="258">
        <f>P40/P$8*100</f>
        <v>24.17558174145991</v>
      </c>
      <c r="R40" s="258">
        <f>P40/P94*100-100</f>
        <v>30.551615892286463</v>
      </c>
      <c r="S40" s="259">
        <v>39598</v>
      </c>
      <c r="T40" s="374">
        <v>1377541</v>
      </c>
    </row>
    <row r="41" spans="1:20" ht="7.5" customHeight="1">
      <c r="A41" s="378"/>
      <c r="B41" s="376"/>
      <c r="C41" s="375"/>
      <c r="D41" s="259"/>
      <c r="E41" s="258"/>
      <c r="F41" s="258"/>
      <c r="G41" s="259"/>
      <c r="H41" s="258"/>
      <c r="I41" s="258"/>
      <c r="J41" s="259"/>
      <c r="K41" s="258"/>
      <c r="L41" s="258"/>
      <c r="M41" s="259"/>
      <c r="N41" s="258"/>
      <c r="O41" s="258"/>
      <c r="P41" s="259"/>
      <c r="Q41" s="258"/>
      <c r="R41" s="258"/>
      <c r="S41" s="259"/>
      <c r="T41" s="374"/>
    </row>
    <row r="42" spans="1:20" ht="18.75" customHeight="1">
      <c r="A42" s="377" t="s">
        <v>62</v>
      </c>
      <c r="B42" s="376" t="s">
        <v>61</v>
      </c>
      <c r="C42" s="375"/>
      <c r="D42" s="259">
        <v>335757</v>
      </c>
      <c r="E42" s="258">
        <f aca="true" t="shared" si="20" ref="E42:E49">D42/D$8*100</f>
        <v>10.747439633938475</v>
      </c>
      <c r="F42" s="258">
        <f aca="true" t="shared" si="21" ref="F42:F49">D42/D96*100-100</f>
        <v>18.060092477012617</v>
      </c>
      <c r="G42" s="259">
        <v>304999</v>
      </c>
      <c r="H42" s="258">
        <f aca="true" t="shared" si="22" ref="H42:H49">G42/G$8*100</f>
        <v>10.745076624977981</v>
      </c>
      <c r="I42" s="258">
        <f aca="true" t="shared" si="23" ref="I42:I49">G42/G96*100-100</f>
        <v>11.87738198731563</v>
      </c>
      <c r="J42" s="259">
        <v>294125</v>
      </c>
      <c r="K42" s="258">
        <f aca="true" t="shared" si="24" ref="K42:K49">J42/J$8*100</f>
        <v>10.93611265209237</v>
      </c>
      <c r="L42" s="258">
        <f aca="true" t="shared" si="25" ref="L42:L49">J42/J96*100-100</f>
        <v>9.475263150058794</v>
      </c>
      <c r="M42" s="259">
        <v>10874</v>
      </c>
      <c r="N42" s="258">
        <f aca="true" t="shared" si="26" ref="N42:N49">M42/M$8*100</f>
        <v>7.297202984914372</v>
      </c>
      <c r="O42" s="258">
        <f aca="true" t="shared" si="27" ref="O42:O49">M42/M96*100-100</f>
        <v>175.22146292077957</v>
      </c>
      <c r="P42" s="259">
        <v>30758</v>
      </c>
      <c r="Q42" s="258">
        <f aca="true" t="shared" si="28" ref="Q42:Q49">P42/P$8*100</f>
        <v>10.770927809780611</v>
      </c>
      <c r="R42" s="258">
        <f aca="true" t="shared" si="29" ref="R42:R49">P42/P96*100-100</f>
        <v>161.19225543478262</v>
      </c>
      <c r="S42" s="259">
        <v>11327</v>
      </c>
      <c r="T42" s="374">
        <v>292555</v>
      </c>
    </row>
    <row r="43" spans="1:20" ht="18.75" customHeight="1">
      <c r="A43" s="377" t="s">
        <v>60</v>
      </c>
      <c r="B43" s="376" t="s">
        <v>59</v>
      </c>
      <c r="C43" s="375"/>
      <c r="D43" s="259">
        <v>132737</v>
      </c>
      <c r="E43" s="258">
        <f t="shared" si="20"/>
        <v>4.248855257493042</v>
      </c>
      <c r="F43" s="258">
        <f t="shared" si="21"/>
        <v>20.189243027888452</v>
      </c>
      <c r="G43" s="259">
        <v>126421</v>
      </c>
      <c r="H43" s="258">
        <f t="shared" si="22"/>
        <v>4.453796019024132</v>
      </c>
      <c r="I43" s="258">
        <f t="shared" si="23"/>
        <v>20.849823152662267</v>
      </c>
      <c r="J43" s="259">
        <v>123531</v>
      </c>
      <c r="K43" s="258">
        <f t="shared" si="24"/>
        <v>4.59311154109859</v>
      </c>
      <c r="L43" s="258">
        <f t="shared" si="25"/>
        <v>20.02506777042585</v>
      </c>
      <c r="M43" s="259">
        <v>2890</v>
      </c>
      <c r="N43" s="258">
        <f t="shared" si="26"/>
        <v>1.9393890588930047</v>
      </c>
      <c r="O43" s="258">
        <f t="shared" si="27"/>
        <v>71.10716400236828</v>
      </c>
      <c r="P43" s="259">
        <v>6317</v>
      </c>
      <c r="Q43" s="258">
        <f t="shared" si="28"/>
        <v>2.212105825293716</v>
      </c>
      <c r="R43" s="258">
        <f t="shared" si="29"/>
        <v>8.3533447684391</v>
      </c>
      <c r="S43" s="259">
        <v>4953</v>
      </c>
      <c r="T43" s="374">
        <v>457837</v>
      </c>
    </row>
    <row r="44" spans="1:20" ht="18.75" customHeight="1">
      <c r="A44" s="377" t="s">
        <v>58</v>
      </c>
      <c r="B44" s="376" t="s">
        <v>57</v>
      </c>
      <c r="C44" s="375"/>
      <c r="D44" s="259">
        <v>215866</v>
      </c>
      <c r="E44" s="258">
        <f t="shared" si="20"/>
        <v>6.9097794059982744</v>
      </c>
      <c r="F44" s="258">
        <f t="shared" si="21"/>
        <v>18.186247940038</v>
      </c>
      <c r="G44" s="259">
        <v>200524</v>
      </c>
      <c r="H44" s="258">
        <f t="shared" si="22"/>
        <v>7.064435441254184</v>
      </c>
      <c r="I44" s="258">
        <f t="shared" si="23"/>
        <v>20.89809600752433</v>
      </c>
      <c r="J44" s="259">
        <v>189777</v>
      </c>
      <c r="K44" s="258">
        <f t="shared" si="24"/>
        <v>7.056260606123703</v>
      </c>
      <c r="L44" s="258">
        <f t="shared" si="25"/>
        <v>16.943449941767682</v>
      </c>
      <c r="M44" s="259">
        <v>10747</v>
      </c>
      <c r="N44" s="258">
        <f t="shared" si="26"/>
        <v>7.211977237343641</v>
      </c>
      <c r="O44" s="258">
        <f t="shared" si="27"/>
        <v>200.11170064227872</v>
      </c>
      <c r="P44" s="259">
        <v>15342</v>
      </c>
      <c r="Q44" s="258">
        <f t="shared" si="28"/>
        <v>5.372507134978026</v>
      </c>
      <c r="R44" s="258">
        <f t="shared" si="29"/>
        <v>-8.607851313516406</v>
      </c>
      <c r="S44" s="259">
        <v>11710</v>
      </c>
      <c r="T44" s="374">
        <v>239646</v>
      </c>
    </row>
    <row r="45" spans="1:20" ht="18.75" customHeight="1">
      <c r="A45" s="377" t="s">
        <v>56</v>
      </c>
      <c r="B45" s="376" t="s">
        <v>55</v>
      </c>
      <c r="C45" s="375"/>
      <c r="D45" s="259">
        <v>4527</v>
      </c>
      <c r="E45" s="258">
        <f t="shared" si="20"/>
        <v>0.14490735628099927</v>
      </c>
      <c r="F45" s="258">
        <f t="shared" si="21"/>
        <v>8.953068592057761</v>
      </c>
      <c r="G45" s="259">
        <v>4425</v>
      </c>
      <c r="H45" s="258">
        <f t="shared" si="22"/>
        <v>0.15589219658270212</v>
      </c>
      <c r="I45" s="258">
        <f t="shared" si="23"/>
        <v>10.652663165791452</v>
      </c>
      <c r="J45" s="259">
        <v>4239</v>
      </c>
      <c r="K45" s="258">
        <f t="shared" si="24"/>
        <v>0.15761387686262496</v>
      </c>
      <c r="L45" s="258">
        <f t="shared" si="25"/>
        <v>10.333159812597614</v>
      </c>
      <c r="M45" s="259">
        <v>186</v>
      </c>
      <c r="N45" s="258">
        <f t="shared" si="26"/>
        <v>0.12481881140280239</v>
      </c>
      <c r="O45" s="258">
        <f t="shared" si="27"/>
        <v>18.471337579617824</v>
      </c>
      <c r="P45" s="259">
        <v>102</v>
      </c>
      <c r="Q45" s="258">
        <f t="shared" si="28"/>
        <v>0.035718663001418245</v>
      </c>
      <c r="R45" s="258">
        <f t="shared" si="29"/>
        <v>-34.61538461538461</v>
      </c>
      <c r="S45" s="259">
        <v>79</v>
      </c>
      <c r="T45" s="374">
        <v>5810</v>
      </c>
    </row>
    <row r="46" spans="1:20" ht="18.75" customHeight="1">
      <c r="A46" s="377" t="s">
        <v>54</v>
      </c>
      <c r="B46" s="376" t="s">
        <v>53</v>
      </c>
      <c r="C46" s="375"/>
      <c r="D46" s="259">
        <v>15605</v>
      </c>
      <c r="E46" s="258">
        <f t="shared" si="20"/>
        <v>0.4995094532284059</v>
      </c>
      <c r="F46" s="258">
        <f t="shared" si="21"/>
        <v>24.879961587708067</v>
      </c>
      <c r="G46" s="259">
        <v>11146</v>
      </c>
      <c r="H46" s="258">
        <f t="shared" si="22"/>
        <v>0.39267218601373965</v>
      </c>
      <c r="I46" s="258">
        <f t="shared" si="23"/>
        <v>37.18153846153848</v>
      </c>
      <c r="J46" s="259">
        <v>10681</v>
      </c>
      <c r="K46" s="258">
        <f t="shared" si="24"/>
        <v>0.39713937692137224</v>
      </c>
      <c r="L46" s="258">
        <f t="shared" si="25"/>
        <v>34.64011092903064</v>
      </c>
      <c r="M46" s="259">
        <v>465</v>
      </c>
      <c r="N46" s="258">
        <f t="shared" si="26"/>
        <v>0.312047028507006</v>
      </c>
      <c r="O46" s="258">
        <f t="shared" si="27"/>
        <v>142.1875</v>
      </c>
      <c r="P46" s="259">
        <v>4459</v>
      </c>
      <c r="Q46" s="258">
        <f t="shared" si="28"/>
        <v>1.5614658659149405</v>
      </c>
      <c r="R46" s="258">
        <f t="shared" si="29"/>
        <v>2.0132692747655057</v>
      </c>
      <c r="S46" s="259">
        <v>3189</v>
      </c>
      <c r="T46" s="374">
        <v>2872</v>
      </c>
    </row>
    <row r="47" spans="1:20" ht="18.75" customHeight="1">
      <c r="A47" s="377" t="s">
        <v>52</v>
      </c>
      <c r="B47" s="376" t="s">
        <v>51</v>
      </c>
      <c r="C47" s="375"/>
      <c r="D47" s="259">
        <v>198274</v>
      </c>
      <c r="E47" s="258">
        <f t="shared" si="20"/>
        <v>6.346666922743285</v>
      </c>
      <c r="F47" s="258">
        <f t="shared" si="21"/>
        <v>17.039336985266345</v>
      </c>
      <c r="G47" s="259">
        <v>188579</v>
      </c>
      <c r="H47" s="258">
        <f t="shared" si="22"/>
        <v>6.643614585168223</v>
      </c>
      <c r="I47" s="258">
        <f t="shared" si="23"/>
        <v>20.570182729562816</v>
      </c>
      <c r="J47" s="259">
        <v>183012</v>
      </c>
      <c r="K47" s="258">
        <f t="shared" si="24"/>
        <v>6.804725367393895</v>
      </c>
      <c r="L47" s="258">
        <f t="shared" si="25"/>
        <v>19.73072167376499</v>
      </c>
      <c r="M47" s="259">
        <v>5567</v>
      </c>
      <c r="N47" s="258">
        <f t="shared" si="26"/>
        <v>3.735840446663446</v>
      </c>
      <c r="O47" s="258">
        <f t="shared" si="27"/>
        <v>56.68449197860963</v>
      </c>
      <c r="P47" s="259">
        <v>9694</v>
      </c>
      <c r="Q47" s="258">
        <f t="shared" si="28"/>
        <v>3.3946737170171417</v>
      </c>
      <c r="R47" s="258">
        <f t="shared" si="29"/>
        <v>-25.442239655437632</v>
      </c>
      <c r="S47" s="259">
        <v>7342</v>
      </c>
      <c r="T47" s="374">
        <v>342346</v>
      </c>
    </row>
    <row r="48" spans="1:20" ht="18.75" customHeight="1">
      <c r="A48" s="377" t="s">
        <v>50</v>
      </c>
      <c r="B48" s="376" t="s">
        <v>49</v>
      </c>
      <c r="C48" s="375"/>
      <c r="D48" s="259">
        <v>16687</v>
      </c>
      <c r="E48" s="258">
        <f t="shared" si="20"/>
        <v>0.5341438158296963</v>
      </c>
      <c r="F48" s="258">
        <f t="shared" si="21"/>
        <v>109.47778056741151</v>
      </c>
      <c r="G48" s="259">
        <v>15395</v>
      </c>
      <c r="H48" s="258">
        <f t="shared" si="22"/>
        <v>0.5423639246080677</v>
      </c>
      <c r="I48" s="258">
        <f t="shared" si="23"/>
        <v>111.23765093304061</v>
      </c>
      <c r="J48" s="259">
        <v>14833</v>
      </c>
      <c r="K48" s="258">
        <f t="shared" si="24"/>
        <v>0.5515184325320396</v>
      </c>
      <c r="L48" s="258">
        <f t="shared" si="25"/>
        <v>107.45454545454547</v>
      </c>
      <c r="M48" s="259">
        <v>562</v>
      </c>
      <c r="N48" s="258">
        <f t="shared" si="26"/>
        <v>0.3771407097224459</v>
      </c>
      <c r="O48" s="258">
        <f t="shared" si="27"/>
        <v>310.2189781021898</v>
      </c>
      <c r="P48" s="259">
        <v>1292</v>
      </c>
      <c r="Q48" s="258">
        <f t="shared" si="28"/>
        <v>0.4524363980179644</v>
      </c>
      <c r="R48" s="258">
        <f t="shared" si="29"/>
        <v>90.56047197640117</v>
      </c>
      <c r="S48" s="259">
        <v>619</v>
      </c>
      <c r="T48" s="374">
        <v>15067</v>
      </c>
    </row>
    <row r="49" spans="1:20" ht="18.75" customHeight="1" thickBot="1">
      <c r="A49" s="373" t="s">
        <v>48</v>
      </c>
      <c r="B49" s="372" t="s">
        <v>47</v>
      </c>
      <c r="C49" s="371"/>
      <c r="D49" s="252">
        <v>10761</v>
      </c>
      <c r="E49" s="253">
        <f t="shared" si="20"/>
        <v>0.3444550609542375</v>
      </c>
      <c r="F49" s="253">
        <f t="shared" si="21"/>
        <v>32.917490118577064</v>
      </c>
      <c r="G49" s="252">
        <v>9688</v>
      </c>
      <c r="H49" s="253">
        <f t="shared" si="22"/>
        <v>0.34130702836004934</v>
      </c>
      <c r="I49" s="253">
        <f t="shared" si="23"/>
        <v>23.966730646193213</v>
      </c>
      <c r="J49" s="252">
        <v>7790</v>
      </c>
      <c r="K49" s="253">
        <f t="shared" si="24"/>
        <v>0.2896466385373551</v>
      </c>
      <c r="L49" s="253">
        <f t="shared" si="25"/>
        <v>0.8675385213000197</v>
      </c>
      <c r="M49" s="252">
        <v>1898</v>
      </c>
      <c r="N49" s="253">
        <f t="shared" si="26"/>
        <v>1.273688731411392</v>
      </c>
      <c r="O49" s="253">
        <f t="shared" si="27"/>
        <v>1963.0434782608695</v>
      </c>
      <c r="P49" s="252">
        <v>1073</v>
      </c>
      <c r="Q49" s="253">
        <f t="shared" si="28"/>
        <v>0.3757463274560958</v>
      </c>
      <c r="R49" s="253">
        <f t="shared" si="29"/>
        <v>281.85053380782915</v>
      </c>
      <c r="S49" s="252">
        <v>378</v>
      </c>
      <c r="T49" s="370">
        <v>21407</v>
      </c>
    </row>
    <row r="50" spans="1:14" ht="18.75" customHeight="1">
      <c r="A50" s="369" t="s">
        <v>25</v>
      </c>
      <c r="C50" s="401"/>
      <c r="N50" s="249"/>
    </row>
    <row r="51" spans="2:14" ht="18.75" customHeight="1">
      <c r="B51" s="369"/>
      <c r="C51" s="369"/>
      <c r="N51" s="249"/>
    </row>
    <row r="52" spans="4:20" ht="14.25">
      <c r="D52" s="244"/>
      <c r="G52" s="244"/>
      <c r="J52" s="244"/>
      <c r="M52" s="244"/>
      <c r="P52" s="244"/>
      <c r="S52" s="244"/>
      <c r="T52" s="244"/>
    </row>
    <row r="53" spans="4:20" ht="14.25">
      <c r="D53" s="244"/>
      <c r="G53" s="244"/>
      <c r="J53" s="244"/>
      <c r="M53" s="244"/>
      <c r="P53" s="244"/>
      <c r="S53" s="244"/>
      <c r="T53" s="244"/>
    </row>
    <row r="54" spans="4:20" ht="14.25">
      <c r="D54" s="244"/>
      <c r="G54" s="244"/>
      <c r="J54" s="244"/>
      <c r="M54" s="244"/>
      <c r="P54" s="244"/>
      <c r="S54" s="244"/>
      <c r="T54" s="244"/>
    </row>
    <row r="55" spans="4:20" ht="14.25">
      <c r="D55" s="244"/>
      <c r="G55" s="244"/>
      <c r="J55" s="244"/>
      <c r="M55" s="244"/>
      <c r="P55" s="244"/>
      <c r="S55" s="244"/>
      <c r="T55" s="244"/>
    </row>
    <row r="56" spans="2:20" ht="18.75" customHeight="1" thickBot="1">
      <c r="B56" s="368" t="s">
        <v>206</v>
      </c>
      <c r="C56" s="368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63"/>
      <c r="T56" s="362" t="s">
        <v>205</v>
      </c>
    </row>
    <row r="57" spans="1:20" ht="33.75" customHeight="1">
      <c r="A57" s="400"/>
      <c r="B57" s="399"/>
      <c r="C57" s="398"/>
      <c r="D57" s="397" t="s">
        <v>204</v>
      </c>
      <c r="E57" s="395"/>
      <c r="F57" s="395"/>
      <c r="G57" s="395"/>
      <c r="H57" s="395"/>
      <c r="I57" s="395"/>
      <c r="J57" s="396"/>
      <c r="K57" s="395"/>
      <c r="L57" s="395"/>
      <c r="M57" s="395"/>
      <c r="N57" s="395"/>
      <c r="O57" s="395"/>
      <c r="P57" s="395"/>
      <c r="Q57" s="395"/>
      <c r="R57" s="395"/>
      <c r="S57" s="395"/>
      <c r="T57" s="394"/>
    </row>
    <row r="58" spans="1:20" ht="20.25" customHeight="1">
      <c r="A58" s="392"/>
      <c r="B58" s="389"/>
      <c r="C58" s="388"/>
      <c r="D58" s="262" t="s">
        <v>203</v>
      </c>
      <c r="E58" s="305"/>
      <c r="F58" s="305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93" t="s">
        <v>202</v>
      </c>
    </row>
    <row r="59" spans="1:20" s="286" customFormat="1" ht="20.25" customHeight="1">
      <c r="A59" s="392"/>
      <c r="B59" s="389"/>
      <c r="C59" s="388"/>
      <c r="D59" s="262"/>
      <c r="E59" s="391"/>
      <c r="F59" s="391"/>
      <c r="G59" s="262" t="s">
        <v>201</v>
      </c>
      <c r="H59" s="391"/>
      <c r="I59" s="391"/>
      <c r="J59" s="282"/>
      <c r="K59" s="282"/>
      <c r="L59" s="282"/>
      <c r="M59" s="282"/>
      <c r="N59" s="282"/>
      <c r="O59" s="282"/>
      <c r="P59" s="262" t="s">
        <v>200</v>
      </c>
      <c r="Q59" s="391"/>
      <c r="R59" s="391"/>
      <c r="S59" s="391"/>
      <c r="T59" s="386" t="s">
        <v>199</v>
      </c>
    </row>
    <row r="60" spans="1:20" s="286" customFormat="1" ht="20.25" customHeight="1">
      <c r="A60" s="390"/>
      <c r="B60" s="389"/>
      <c r="C60" s="388"/>
      <c r="D60" s="387"/>
      <c r="E60" s="282"/>
      <c r="F60" s="282"/>
      <c r="G60" s="262"/>
      <c r="H60" s="282"/>
      <c r="I60" s="282"/>
      <c r="J60" s="262" t="s">
        <v>198</v>
      </c>
      <c r="K60" s="282"/>
      <c r="L60" s="282"/>
      <c r="M60" s="262" t="s">
        <v>197</v>
      </c>
      <c r="N60" s="282"/>
      <c r="O60" s="282"/>
      <c r="P60" s="262"/>
      <c r="Q60" s="282"/>
      <c r="R60" s="282"/>
      <c r="S60" s="282"/>
      <c r="T60" s="386" t="s">
        <v>196</v>
      </c>
    </row>
    <row r="61" spans="1:20" s="380" customFormat="1" ht="18.75" customHeight="1">
      <c r="A61" s="385"/>
      <c r="B61" s="384"/>
      <c r="C61" s="383"/>
      <c r="D61" s="382"/>
      <c r="E61" s="274" t="s">
        <v>40</v>
      </c>
      <c r="F61" s="274" t="s">
        <v>39</v>
      </c>
      <c r="G61" s="382"/>
      <c r="H61" s="274" t="s">
        <v>40</v>
      </c>
      <c r="I61" s="274" t="s">
        <v>39</v>
      </c>
      <c r="J61" s="275"/>
      <c r="K61" s="274" t="s">
        <v>40</v>
      </c>
      <c r="L61" s="274" t="s">
        <v>39</v>
      </c>
      <c r="M61" s="275"/>
      <c r="N61" s="274" t="s">
        <v>40</v>
      </c>
      <c r="O61" s="274" t="s">
        <v>39</v>
      </c>
      <c r="P61" s="275"/>
      <c r="Q61" s="274" t="s">
        <v>40</v>
      </c>
      <c r="R61" s="274" t="s">
        <v>39</v>
      </c>
      <c r="S61" s="274" t="s">
        <v>195</v>
      </c>
      <c r="T61" s="381"/>
    </row>
    <row r="62" spans="1:20" ht="18.75" customHeight="1">
      <c r="A62" s="377"/>
      <c r="B62" s="376" t="s">
        <v>101</v>
      </c>
      <c r="C62" s="375"/>
      <c r="D62" s="259">
        <v>2880259</v>
      </c>
      <c r="E62" s="258">
        <v>100</v>
      </c>
      <c r="F62" s="258">
        <v>-0.45355227895936423</v>
      </c>
      <c r="G62" s="259">
        <v>2599647</v>
      </c>
      <c r="H62" s="258">
        <v>100</v>
      </c>
      <c r="I62" s="258">
        <v>-1.217882902977479</v>
      </c>
      <c r="J62" s="259">
        <v>2476642</v>
      </c>
      <c r="K62" s="258">
        <v>100</v>
      </c>
      <c r="L62" s="258">
        <v>-1.261657353541537</v>
      </c>
      <c r="M62" s="259">
        <v>123005</v>
      </c>
      <c r="N62" s="258">
        <v>100</v>
      </c>
      <c r="O62" s="258">
        <v>-0.3273667236587272</v>
      </c>
      <c r="P62" s="259">
        <v>280612</v>
      </c>
      <c r="Q62" s="258">
        <v>100</v>
      </c>
      <c r="R62" s="258">
        <v>7.232741655043284</v>
      </c>
      <c r="S62" s="259">
        <v>187695</v>
      </c>
      <c r="T62" s="374">
        <v>2440775</v>
      </c>
    </row>
    <row r="63" spans="1:20" ht="18.75" customHeight="1">
      <c r="A63" s="377"/>
      <c r="B63" s="376"/>
      <c r="C63" s="375"/>
      <c r="D63" s="259"/>
      <c r="E63" s="258"/>
      <c r="F63" s="258"/>
      <c r="G63" s="259"/>
      <c r="H63" s="258"/>
      <c r="I63" s="258"/>
      <c r="J63" s="259"/>
      <c r="K63" s="258"/>
      <c r="L63" s="258"/>
      <c r="M63" s="259"/>
      <c r="N63" s="258"/>
      <c r="O63" s="258"/>
      <c r="P63" s="259"/>
      <c r="Q63" s="258"/>
      <c r="R63" s="258"/>
      <c r="S63" s="259"/>
      <c r="T63" s="374"/>
    </row>
    <row r="64" spans="1:20" ht="18.75" customHeight="1">
      <c r="A64" s="378" t="s">
        <v>100</v>
      </c>
      <c r="B64" s="376" t="s">
        <v>99</v>
      </c>
      <c r="C64" s="375"/>
      <c r="D64" s="259">
        <v>1462314</v>
      </c>
      <c r="E64" s="258">
        <v>50.770225872048314</v>
      </c>
      <c r="F64" s="258">
        <v>-1.9972321168274476</v>
      </c>
      <c r="G64" s="259">
        <v>1367287</v>
      </c>
      <c r="H64" s="258">
        <v>52.59510233504779</v>
      </c>
      <c r="I64" s="258">
        <v>-1.9632629414312248</v>
      </c>
      <c r="J64" s="259">
        <v>1288169</v>
      </c>
      <c r="K64" s="258">
        <v>52.01272529497602</v>
      </c>
      <c r="L64" s="258">
        <v>-1.8083791894613341</v>
      </c>
      <c r="M64" s="259">
        <v>79117</v>
      </c>
      <c r="N64" s="258">
        <v>64.32014958741514</v>
      </c>
      <c r="O64" s="258">
        <v>-4.419208698278467</v>
      </c>
      <c r="P64" s="259">
        <v>95027</v>
      </c>
      <c r="Q64" s="258">
        <v>33.86419682693541</v>
      </c>
      <c r="R64" s="258">
        <v>-2.4824005089998593</v>
      </c>
      <c r="S64" s="259">
        <v>63295</v>
      </c>
      <c r="T64" s="374">
        <v>598124</v>
      </c>
    </row>
    <row r="65" spans="1:20" ht="18.75" customHeight="1">
      <c r="A65" s="378"/>
      <c r="B65" s="376"/>
      <c r="C65" s="375"/>
      <c r="D65" s="259"/>
      <c r="E65" s="258"/>
      <c r="F65" s="258"/>
      <c r="G65" s="259"/>
      <c r="H65" s="258"/>
      <c r="I65" s="258"/>
      <c r="J65" s="259"/>
      <c r="K65" s="258"/>
      <c r="L65" s="258"/>
      <c r="M65" s="259"/>
      <c r="N65" s="258"/>
      <c r="O65" s="258"/>
      <c r="P65" s="259"/>
      <c r="Q65" s="258"/>
      <c r="R65" s="258"/>
      <c r="S65" s="259"/>
      <c r="T65" s="374"/>
    </row>
    <row r="66" spans="1:20" ht="18.75" customHeight="1">
      <c r="A66" s="377" t="s">
        <v>62</v>
      </c>
      <c r="B66" s="376" t="s">
        <v>98</v>
      </c>
      <c r="C66" s="375"/>
      <c r="D66" s="259">
        <v>196483</v>
      </c>
      <c r="E66" s="258">
        <v>6.821712908457191</v>
      </c>
      <c r="F66" s="258">
        <v>-10.333324206164491</v>
      </c>
      <c r="G66" s="259">
        <v>192930</v>
      </c>
      <c r="H66" s="258">
        <v>7.421392212096488</v>
      </c>
      <c r="I66" s="258">
        <v>-10.866250866250866</v>
      </c>
      <c r="J66" s="259">
        <v>186444</v>
      </c>
      <c r="K66" s="258">
        <v>7.528096511324608</v>
      </c>
      <c r="L66" s="258">
        <v>-10.930849158007888</v>
      </c>
      <c r="M66" s="259">
        <v>6485</v>
      </c>
      <c r="N66" s="258">
        <v>5.27214340880452</v>
      </c>
      <c r="O66" s="258">
        <v>-8.982456140350877</v>
      </c>
      <c r="P66" s="259">
        <v>3553</v>
      </c>
      <c r="Q66" s="258">
        <v>1.2661611050133281</v>
      </c>
      <c r="R66" s="258">
        <v>32.7727952167414</v>
      </c>
      <c r="S66" s="259">
        <v>3055</v>
      </c>
      <c r="T66" s="374">
        <v>22359</v>
      </c>
    </row>
    <row r="67" spans="1:20" ht="18.75" customHeight="1">
      <c r="A67" s="377" t="s">
        <v>60</v>
      </c>
      <c r="B67" s="376" t="s">
        <v>97</v>
      </c>
      <c r="C67" s="375"/>
      <c r="D67" s="259">
        <v>503110</v>
      </c>
      <c r="E67" s="258">
        <v>17.46752635787268</v>
      </c>
      <c r="F67" s="258">
        <v>-5.692455921331344</v>
      </c>
      <c r="G67" s="259">
        <v>484434</v>
      </c>
      <c r="H67" s="258">
        <v>18.634606929325404</v>
      </c>
      <c r="I67" s="258">
        <v>-6.1992448446122665</v>
      </c>
      <c r="J67" s="259">
        <v>452159</v>
      </c>
      <c r="K67" s="258">
        <v>18.25693822522593</v>
      </c>
      <c r="L67" s="258">
        <v>-5.974938239771092</v>
      </c>
      <c r="M67" s="259">
        <v>32275</v>
      </c>
      <c r="N67" s="258">
        <v>26.23877078167554</v>
      </c>
      <c r="O67" s="258">
        <v>-9.232802744811295</v>
      </c>
      <c r="P67" s="259">
        <v>18676</v>
      </c>
      <c r="Q67" s="258">
        <v>6.6554530811226895</v>
      </c>
      <c r="R67" s="258">
        <v>9.678177120037574</v>
      </c>
      <c r="S67" s="259">
        <v>13311</v>
      </c>
      <c r="T67" s="374">
        <v>147255</v>
      </c>
    </row>
    <row r="68" spans="1:20" ht="18.75" customHeight="1">
      <c r="A68" s="377" t="s">
        <v>58</v>
      </c>
      <c r="B68" s="376" t="s">
        <v>96</v>
      </c>
      <c r="C68" s="375"/>
      <c r="D68" s="259">
        <v>41940</v>
      </c>
      <c r="E68" s="258">
        <v>1.456119050404842</v>
      </c>
      <c r="F68" s="258">
        <v>-8.583634857665984</v>
      </c>
      <c r="G68" s="259">
        <v>38880</v>
      </c>
      <c r="H68" s="258">
        <v>1.4955876701721427</v>
      </c>
      <c r="I68" s="258">
        <v>-10.854312835328102</v>
      </c>
      <c r="J68" s="259">
        <v>34939</v>
      </c>
      <c r="K68" s="258">
        <v>1.4107408337579674</v>
      </c>
      <c r="L68" s="258">
        <v>-10.536692784349881</v>
      </c>
      <c r="M68" s="259">
        <v>3940</v>
      </c>
      <c r="N68" s="258">
        <v>3.2031218243160846</v>
      </c>
      <c r="O68" s="258">
        <v>-13.577538933976754</v>
      </c>
      <c r="P68" s="259">
        <v>3060</v>
      </c>
      <c r="Q68" s="258">
        <v>1.0904736789588472</v>
      </c>
      <c r="R68" s="258">
        <v>35.15901060070672</v>
      </c>
      <c r="S68" s="259">
        <v>1788</v>
      </c>
      <c r="T68" s="374">
        <v>30302</v>
      </c>
    </row>
    <row r="69" spans="1:20" ht="18.75" customHeight="1">
      <c r="A69" s="377" t="s">
        <v>56</v>
      </c>
      <c r="B69" s="376" t="s">
        <v>95</v>
      </c>
      <c r="C69" s="375"/>
      <c r="D69" s="259">
        <v>27375</v>
      </c>
      <c r="E69" s="258">
        <v>0.9504353601533752</v>
      </c>
      <c r="F69" s="258">
        <v>-6.208243396032472</v>
      </c>
      <c r="G69" s="259">
        <v>25678</v>
      </c>
      <c r="H69" s="258">
        <v>0.9877494906039166</v>
      </c>
      <c r="I69" s="258">
        <v>-8.606207289293849</v>
      </c>
      <c r="J69" s="259">
        <v>24738</v>
      </c>
      <c r="K69" s="258">
        <v>0.9988524784769054</v>
      </c>
      <c r="L69" s="258">
        <v>-10.486322188449847</v>
      </c>
      <c r="M69" s="259">
        <v>939</v>
      </c>
      <c r="N69" s="258">
        <v>0.7633836022925897</v>
      </c>
      <c r="O69" s="258">
        <v>104.13043478260869</v>
      </c>
      <c r="P69" s="259">
        <v>1697</v>
      </c>
      <c r="Q69" s="258">
        <v>0.6047496186905763</v>
      </c>
      <c r="R69" s="258">
        <v>55.54537121906509</v>
      </c>
      <c r="S69" s="259">
        <v>767</v>
      </c>
      <c r="T69" s="374">
        <v>29516</v>
      </c>
    </row>
    <row r="70" spans="1:20" ht="18.75" customHeight="1">
      <c r="A70" s="377" t="s">
        <v>54</v>
      </c>
      <c r="B70" s="376" t="s">
        <v>94</v>
      </c>
      <c r="C70" s="375"/>
      <c r="D70" s="259">
        <v>69820</v>
      </c>
      <c r="E70" s="258">
        <v>2.424087556014928</v>
      </c>
      <c r="F70" s="258">
        <v>-1.173406559186958</v>
      </c>
      <c r="G70" s="259">
        <v>66362</v>
      </c>
      <c r="H70" s="258">
        <v>2.5527311977356923</v>
      </c>
      <c r="I70" s="258">
        <v>-3.717137716905569</v>
      </c>
      <c r="J70" s="259">
        <v>57518</v>
      </c>
      <c r="K70" s="258">
        <v>2.322418823552213</v>
      </c>
      <c r="L70" s="258">
        <v>-3.2042004644744395</v>
      </c>
      <c r="M70" s="259">
        <v>8844</v>
      </c>
      <c r="N70" s="258">
        <v>7.189951627982602</v>
      </c>
      <c r="O70" s="258">
        <v>-6.915061572466058</v>
      </c>
      <c r="P70" s="259">
        <v>3458</v>
      </c>
      <c r="Q70" s="258">
        <v>1.2323065300129716</v>
      </c>
      <c r="R70" s="258">
        <v>100.46376811594203</v>
      </c>
      <c r="S70" s="259">
        <v>2759</v>
      </c>
      <c r="T70" s="374">
        <v>18254</v>
      </c>
    </row>
    <row r="71" spans="1:20" ht="18.75" customHeight="1">
      <c r="A71" s="377" t="s">
        <v>52</v>
      </c>
      <c r="B71" s="376" t="s">
        <v>93</v>
      </c>
      <c r="C71" s="375"/>
      <c r="D71" s="259">
        <v>3514</v>
      </c>
      <c r="E71" s="258">
        <v>0.1220029170987748</v>
      </c>
      <c r="F71" s="258">
        <v>-17.200754005655043</v>
      </c>
      <c r="G71" s="259">
        <v>3375</v>
      </c>
      <c r="H71" s="258">
        <v>0.1298253185913318</v>
      </c>
      <c r="I71" s="258">
        <v>-17.843232716650434</v>
      </c>
      <c r="J71" s="259">
        <v>3207</v>
      </c>
      <c r="K71" s="258">
        <v>0.1294898495624317</v>
      </c>
      <c r="L71" s="258">
        <v>-17.494211474144578</v>
      </c>
      <c r="M71" s="259">
        <v>168</v>
      </c>
      <c r="N71" s="258">
        <v>0.13657981382870615</v>
      </c>
      <c r="O71" s="258">
        <v>-23.981900452488688</v>
      </c>
      <c r="P71" s="259">
        <v>139</v>
      </c>
      <c r="Q71" s="258">
        <v>0.04953458868473194</v>
      </c>
      <c r="R71" s="258">
        <v>2.205882352941174</v>
      </c>
      <c r="S71" s="259">
        <v>80</v>
      </c>
      <c r="T71" s="374">
        <v>2770</v>
      </c>
    </row>
    <row r="72" spans="1:20" ht="18.75" customHeight="1">
      <c r="A72" s="377" t="s">
        <v>50</v>
      </c>
      <c r="B72" s="376" t="s">
        <v>92</v>
      </c>
      <c r="C72" s="375"/>
      <c r="D72" s="259">
        <v>532988</v>
      </c>
      <c r="E72" s="258">
        <v>18.504863625111494</v>
      </c>
      <c r="F72" s="258">
        <v>8.384866447722956</v>
      </c>
      <c r="G72" s="259">
        <v>476325</v>
      </c>
      <c r="H72" s="258">
        <v>18.32267996385663</v>
      </c>
      <c r="I72" s="258">
        <v>10.10978036991061</v>
      </c>
      <c r="J72" s="259">
        <v>455709</v>
      </c>
      <c r="K72" s="258">
        <v>18.400277472480884</v>
      </c>
      <c r="L72" s="258">
        <v>10.090326882333471</v>
      </c>
      <c r="M72" s="259">
        <v>20616</v>
      </c>
      <c r="N72" s="258">
        <v>16.760294296979797</v>
      </c>
      <c r="O72" s="258">
        <v>10.541554959785529</v>
      </c>
      <c r="P72" s="259">
        <v>56663</v>
      </c>
      <c r="Q72" s="258">
        <v>20.192650349949396</v>
      </c>
      <c r="R72" s="258">
        <v>-4.225613981711547</v>
      </c>
      <c r="S72" s="259">
        <v>35776</v>
      </c>
      <c r="T72" s="374">
        <v>296124</v>
      </c>
    </row>
    <row r="73" spans="1:20" ht="18.75" customHeight="1">
      <c r="A73" s="377" t="s">
        <v>48</v>
      </c>
      <c r="B73" s="376" t="s">
        <v>91</v>
      </c>
      <c r="C73" s="375"/>
      <c r="D73" s="259">
        <v>87084</v>
      </c>
      <c r="E73" s="258">
        <v>3.0234780969350323</v>
      </c>
      <c r="F73" s="258">
        <v>-10.955234258369302</v>
      </c>
      <c r="G73" s="259">
        <v>79304</v>
      </c>
      <c r="H73" s="258">
        <v>3.050568019427253</v>
      </c>
      <c r="I73" s="258">
        <v>-6.077976218674493</v>
      </c>
      <c r="J73" s="259">
        <v>73454</v>
      </c>
      <c r="K73" s="258">
        <v>2.965870723342332</v>
      </c>
      <c r="L73" s="258">
        <v>-5.50717180163376</v>
      </c>
      <c r="M73" s="259">
        <v>5850</v>
      </c>
      <c r="N73" s="258">
        <v>4.755904231535303</v>
      </c>
      <c r="O73" s="258">
        <v>-12.68656716417911</v>
      </c>
      <c r="P73" s="259">
        <v>7781</v>
      </c>
      <c r="Q73" s="258">
        <v>2.772867874502872</v>
      </c>
      <c r="R73" s="258">
        <v>-41.77205717279055</v>
      </c>
      <c r="S73" s="259">
        <v>5760</v>
      </c>
      <c r="T73" s="374">
        <v>51544</v>
      </c>
    </row>
    <row r="74" spans="1:20" ht="18.75" customHeight="1">
      <c r="A74" s="379"/>
      <c r="B74" s="376"/>
      <c r="C74" s="375"/>
      <c r="D74" s="259"/>
      <c r="E74" s="259"/>
      <c r="F74" s="258"/>
      <c r="G74" s="259"/>
      <c r="H74" s="258"/>
      <c r="I74" s="258"/>
      <c r="J74" s="259"/>
      <c r="K74" s="258"/>
      <c r="L74" s="258"/>
      <c r="M74" s="259"/>
      <c r="N74" s="258"/>
      <c r="O74" s="258"/>
      <c r="P74" s="259"/>
      <c r="Q74" s="258"/>
      <c r="R74" s="258"/>
      <c r="S74" s="259"/>
      <c r="T74" s="374"/>
    </row>
    <row r="75" spans="1:20" ht="18.75" customHeight="1">
      <c r="A75" s="378" t="s">
        <v>90</v>
      </c>
      <c r="B75" s="376" t="s">
        <v>89</v>
      </c>
      <c r="C75" s="375"/>
      <c r="D75" s="259">
        <v>638340</v>
      </c>
      <c r="E75" s="258">
        <v>22.162590239280565</v>
      </c>
      <c r="F75" s="258">
        <v>5.529582140282898</v>
      </c>
      <c r="G75" s="259">
        <v>505637</v>
      </c>
      <c r="H75" s="258">
        <v>19.450217664167482</v>
      </c>
      <c r="I75" s="258">
        <v>1.173130254875204</v>
      </c>
      <c r="J75" s="259">
        <v>475102</v>
      </c>
      <c r="K75" s="258">
        <v>19.183313535020403</v>
      </c>
      <c r="L75" s="258">
        <v>-0.07361416084063421</v>
      </c>
      <c r="M75" s="259">
        <v>30535</v>
      </c>
      <c r="N75" s="258">
        <v>24.824194138449656</v>
      </c>
      <c r="O75" s="258">
        <v>25.54993626906787</v>
      </c>
      <c r="P75" s="259">
        <v>132703</v>
      </c>
      <c r="Q75" s="258">
        <v>47.290564908129376</v>
      </c>
      <c r="R75" s="258">
        <v>26.24073668889544</v>
      </c>
      <c r="S75" s="259">
        <v>86626</v>
      </c>
      <c r="T75" s="374">
        <v>513465</v>
      </c>
    </row>
    <row r="76" spans="1:20" ht="15" customHeight="1">
      <c r="A76" s="378"/>
      <c r="B76" s="376"/>
      <c r="C76" s="375"/>
      <c r="D76" s="259"/>
      <c r="E76" s="258"/>
      <c r="F76" s="258"/>
      <c r="G76" s="259"/>
      <c r="H76" s="258"/>
      <c r="I76" s="258"/>
      <c r="J76" s="259"/>
      <c r="K76" s="258"/>
      <c r="L76" s="258"/>
      <c r="M76" s="259"/>
      <c r="N76" s="258"/>
      <c r="O76" s="258"/>
      <c r="P76" s="259"/>
      <c r="Q76" s="258"/>
      <c r="R76" s="258"/>
      <c r="S76" s="259"/>
      <c r="T76" s="374"/>
    </row>
    <row r="77" spans="1:20" ht="18.75" customHeight="1">
      <c r="A77" s="377" t="s">
        <v>62</v>
      </c>
      <c r="B77" s="376" t="s">
        <v>88</v>
      </c>
      <c r="C77" s="375"/>
      <c r="D77" s="259">
        <v>35183</v>
      </c>
      <c r="E77" s="258">
        <v>1.221522092284062</v>
      </c>
      <c r="F77" s="258">
        <v>-8.270108199713206</v>
      </c>
      <c r="G77" s="259">
        <v>20870</v>
      </c>
      <c r="H77" s="258">
        <v>0.8028013034077319</v>
      </c>
      <c r="I77" s="258">
        <v>-21.248254782838387</v>
      </c>
      <c r="J77" s="259">
        <v>18161</v>
      </c>
      <c r="K77" s="258">
        <v>0.7332912871541386</v>
      </c>
      <c r="L77" s="258">
        <v>-25.94903160040775</v>
      </c>
      <c r="M77" s="259">
        <v>2709</v>
      </c>
      <c r="N77" s="258">
        <v>2.202349497987887</v>
      </c>
      <c r="O77" s="258">
        <v>37.09514170040487</v>
      </c>
      <c r="P77" s="259">
        <v>14313</v>
      </c>
      <c r="Q77" s="258">
        <v>5.100637178737902</v>
      </c>
      <c r="R77" s="258">
        <v>20.744052640458904</v>
      </c>
      <c r="S77" s="259">
        <v>9628</v>
      </c>
      <c r="T77" s="374">
        <v>8207</v>
      </c>
    </row>
    <row r="78" spans="1:20" ht="18.75" customHeight="1">
      <c r="A78" s="377" t="s">
        <v>60</v>
      </c>
      <c r="B78" s="376" t="s">
        <v>87</v>
      </c>
      <c r="C78" s="375"/>
      <c r="D78" s="259">
        <v>137548</v>
      </c>
      <c r="E78" s="258">
        <v>4.775542755009185</v>
      </c>
      <c r="F78" s="258">
        <v>18.120690099358512</v>
      </c>
      <c r="G78" s="259">
        <v>118289</v>
      </c>
      <c r="H78" s="258">
        <v>4.550194699511126</v>
      </c>
      <c r="I78" s="258">
        <v>13.438375081514437</v>
      </c>
      <c r="J78" s="259">
        <v>109484</v>
      </c>
      <c r="K78" s="258">
        <v>4.42066313984823</v>
      </c>
      <c r="L78" s="258">
        <v>12.661041366536324</v>
      </c>
      <c r="M78" s="259">
        <v>8805</v>
      </c>
      <c r="N78" s="258">
        <v>7.158245599772367</v>
      </c>
      <c r="O78" s="258">
        <v>24.101479915433416</v>
      </c>
      <c r="P78" s="259">
        <v>19260</v>
      </c>
      <c r="Q78" s="258">
        <v>6.8635696263880375</v>
      </c>
      <c r="R78" s="258">
        <v>58.24500862706435</v>
      </c>
      <c r="S78" s="259">
        <v>13014</v>
      </c>
      <c r="T78" s="374">
        <v>138639</v>
      </c>
    </row>
    <row r="79" spans="1:20" ht="18.75" customHeight="1">
      <c r="A79" s="377" t="s">
        <v>58</v>
      </c>
      <c r="B79" s="376" t="s">
        <v>86</v>
      </c>
      <c r="C79" s="375"/>
      <c r="D79" s="259">
        <v>68855</v>
      </c>
      <c r="E79" s="258">
        <v>2.390583624597649</v>
      </c>
      <c r="F79" s="258">
        <v>10.859764933183058</v>
      </c>
      <c r="G79" s="259">
        <v>55884</v>
      </c>
      <c r="H79" s="258">
        <v>2.1496764753060704</v>
      </c>
      <c r="I79" s="258">
        <v>-2.158726823887818</v>
      </c>
      <c r="J79" s="259">
        <v>53529</v>
      </c>
      <c r="K79" s="258">
        <v>2.161353962340944</v>
      </c>
      <c r="L79" s="258">
        <v>-3.227031131359155</v>
      </c>
      <c r="M79" s="259">
        <v>2355</v>
      </c>
      <c r="N79" s="258">
        <v>1.9145563188488275</v>
      </c>
      <c r="O79" s="258">
        <v>30.615640599001665</v>
      </c>
      <c r="P79" s="259">
        <v>12972</v>
      </c>
      <c r="Q79" s="258">
        <v>4.622753125311818</v>
      </c>
      <c r="R79" s="258">
        <v>159.80372521530143</v>
      </c>
      <c r="S79" s="259">
        <v>11694</v>
      </c>
      <c r="T79" s="374">
        <v>63284</v>
      </c>
    </row>
    <row r="80" spans="1:20" ht="18.75" customHeight="1">
      <c r="A80" s="377" t="s">
        <v>56</v>
      </c>
      <c r="B80" s="376" t="s">
        <v>85</v>
      </c>
      <c r="C80" s="375"/>
      <c r="D80" s="259">
        <v>28008</v>
      </c>
      <c r="E80" s="258">
        <v>0.9724125503991133</v>
      </c>
      <c r="F80" s="258">
        <v>-0.010710078183578275</v>
      </c>
      <c r="G80" s="259">
        <v>16388</v>
      </c>
      <c r="H80" s="258">
        <v>0.6303932803184432</v>
      </c>
      <c r="I80" s="258">
        <v>-17.65237927742325</v>
      </c>
      <c r="J80" s="259">
        <v>15347</v>
      </c>
      <c r="K80" s="258">
        <v>0.6196696979216213</v>
      </c>
      <c r="L80" s="258">
        <v>-18.53169126234208</v>
      </c>
      <c r="M80" s="259">
        <v>1041</v>
      </c>
      <c r="N80" s="258">
        <v>0.8463070606885899</v>
      </c>
      <c r="O80" s="258">
        <v>-2.0696142991533435</v>
      </c>
      <c r="P80" s="259">
        <v>11621</v>
      </c>
      <c r="Q80" s="258">
        <v>4.141305432412014</v>
      </c>
      <c r="R80" s="258">
        <v>43.29223181257706</v>
      </c>
      <c r="S80" s="259">
        <v>6463</v>
      </c>
      <c r="T80" s="374">
        <v>764</v>
      </c>
    </row>
    <row r="81" spans="1:20" ht="18.75" customHeight="1">
      <c r="A81" s="377" t="s">
        <v>54</v>
      </c>
      <c r="B81" s="376" t="s">
        <v>84</v>
      </c>
      <c r="C81" s="375"/>
      <c r="D81" s="259">
        <v>12026</v>
      </c>
      <c r="E81" s="258">
        <v>0.41753189556911374</v>
      </c>
      <c r="F81" s="258">
        <v>11.506722299490036</v>
      </c>
      <c r="G81" s="259">
        <v>10667</v>
      </c>
      <c r="H81" s="258">
        <v>0.41032494027073674</v>
      </c>
      <c r="I81" s="258">
        <v>10.378725165562912</v>
      </c>
      <c r="J81" s="259">
        <v>10130</v>
      </c>
      <c r="K81" s="258">
        <v>0.409021570335963</v>
      </c>
      <c r="L81" s="258">
        <v>8.632707774798916</v>
      </c>
      <c r="M81" s="259">
        <v>537</v>
      </c>
      <c r="N81" s="258">
        <v>0.43656761920247145</v>
      </c>
      <c r="O81" s="258">
        <v>58.407079646017706</v>
      </c>
      <c r="P81" s="259">
        <v>1359</v>
      </c>
      <c r="Q81" s="258">
        <v>0.4842986044787821</v>
      </c>
      <c r="R81" s="258">
        <v>21.231043710972358</v>
      </c>
      <c r="S81" s="259">
        <v>920</v>
      </c>
      <c r="T81" s="374">
        <v>5584</v>
      </c>
    </row>
    <row r="82" spans="1:20" ht="18.75" customHeight="1">
      <c r="A82" s="377" t="s">
        <v>52</v>
      </c>
      <c r="B82" s="376" t="s">
        <v>194</v>
      </c>
      <c r="C82" s="375"/>
      <c r="D82" s="259">
        <v>23168</v>
      </c>
      <c r="E82" s="258">
        <v>0.8043721068140053</v>
      </c>
      <c r="F82" s="258">
        <v>13.440728590314848</v>
      </c>
      <c r="G82" s="259">
        <v>17726</v>
      </c>
      <c r="H82" s="258">
        <v>0.6818618066222069</v>
      </c>
      <c r="I82" s="258">
        <v>35.137607684683985</v>
      </c>
      <c r="J82" s="259">
        <v>16683</v>
      </c>
      <c r="K82" s="258">
        <v>0.6736137075927808</v>
      </c>
      <c r="L82" s="258">
        <v>39.32687489560715</v>
      </c>
      <c r="M82" s="259">
        <v>1044</v>
      </c>
      <c r="N82" s="258">
        <v>0.848745985935531</v>
      </c>
      <c r="O82" s="258">
        <v>-8.661417322834637</v>
      </c>
      <c r="P82" s="259">
        <v>5441</v>
      </c>
      <c r="Q82" s="258">
        <v>1.9389762376519892</v>
      </c>
      <c r="R82" s="258">
        <v>-25.52696413906378</v>
      </c>
      <c r="S82" s="259">
        <v>3795</v>
      </c>
      <c r="T82" s="374">
        <v>8801</v>
      </c>
    </row>
    <row r="83" spans="1:20" ht="18.75" customHeight="1">
      <c r="A83" s="377" t="s">
        <v>50</v>
      </c>
      <c r="B83" s="376" t="s">
        <v>82</v>
      </c>
      <c r="C83" s="375"/>
      <c r="D83" s="259">
        <v>28786</v>
      </c>
      <c r="E83" s="258">
        <v>0.9994240101324221</v>
      </c>
      <c r="F83" s="258">
        <v>-9.809819218598236</v>
      </c>
      <c r="G83" s="259">
        <v>22383</v>
      </c>
      <c r="H83" s="258">
        <v>0.8610015128977127</v>
      </c>
      <c r="I83" s="258">
        <v>0.7199748008819711</v>
      </c>
      <c r="J83" s="259">
        <v>21760</v>
      </c>
      <c r="K83" s="258">
        <v>0.8786090197937367</v>
      </c>
      <c r="L83" s="258">
        <v>4.761446247171534</v>
      </c>
      <c r="M83" s="259">
        <v>622</v>
      </c>
      <c r="N83" s="258">
        <v>0.5056705011991383</v>
      </c>
      <c r="O83" s="258">
        <v>-57.192016517549895</v>
      </c>
      <c r="P83" s="259">
        <v>6403</v>
      </c>
      <c r="Q83" s="258">
        <v>2.281798355024019</v>
      </c>
      <c r="R83" s="258">
        <v>-33.94883433051372</v>
      </c>
      <c r="S83" s="259">
        <v>6148</v>
      </c>
      <c r="T83" s="374">
        <v>4489</v>
      </c>
    </row>
    <row r="84" spans="1:20" ht="18.75" customHeight="1">
      <c r="A84" s="377" t="s">
        <v>48</v>
      </c>
      <c r="B84" s="376" t="s">
        <v>81</v>
      </c>
      <c r="C84" s="375"/>
      <c r="D84" s="259">
        <v>21531</v>
      </c>
      <c r="E84" s="258">
        <v>0.7475369402543313</v>
      </c>
      <c r="F84" s="258">
        <v>-26.800163187597747</v>
      </c>
      <c r="G84" s="259">
        <v>17900</v>
      </c>
      <c r="H84" s="258">
        <v>0.6885550230473599</v>
      </c>
      <c r="I84" s="258">
        <v>-31.778336763472822</v>
      </c>
      <c r="J84" s="259">
        <v>16469</v>
      </c>
      <c r="K84" s="258">
        <v>0.6649729755047359</v>
      </c>
      <c r="L84" s="258">
        <v>-35.602565105184965</v>
      </c>
      <c r="M84" s="259">
        <v>1431</v>
      </c>
      <c r="N84" s="258">
        <v>1.1633673427909434</v>
      </c>
      <c r="O84" s="258">
        <v>115.51204819277109</v>
      </c>
      <c r="P84" s="259">
        <v>3631</v>
      </c>
      <c r="Q84" s="258">
        <v>1.2939574929083575</v>
      </c>
      <c r="R84" s="258">
        <v>14.362204724409452</v>
      </c>
      <c r="S84" s="259">
        <v>2744</v>
      </c>
      <c r="T84" s="374">
        <v>7753</v>
      </c>
    </row>
    <row r="85" spans="1:20" ht="18.75" customHeight="1">
      <c r="A85" s="377" t="s">
        <v>80</v>
      </c>
      <c r="B85" s="376" t="s">
        <v>79</v>
      </c>
      <c r="C85" s="375"/>
      <c r="D85" s="259">
        <v>10778</v>
      </c>
      <c r="E85" s="258">
        <v>0.3742024588760941</v>
      </c>
      <c r="F85" s="258">
        <v>8.212851405622487</v>
      </c>
      <c r="G85" s="259">
        <v>9609</v>
      </c>
      <c r="H85" s="258">
        <v>0.36962710706492075</v>
      </c>
      <c r="I85" s="258">
        <v>6.341301460823374</v>
      </c>
      <c r="J85" s="259">
        <v>9126</v>
      </c>
      <c r="K85" s="258">
        <v>0.36848280857709753</v>
      </c>
      <c r="L85" s="258">
        <v>2.286482851378622</v>
      </c>
      <c r="M85" s="259">
        <v>483</v>
      </c>
      <c r="N85" s="258">
        <v>0.3926669647575302</v>
      </c>
      <c r="O85" s="258">
        <v>323.6842105263157</v>
      </c>
      <c r="P85" s="259">
        <v>1169</v>
      </c>
      <c r="Q85" s="258">
        <v>0.41658945447806933</v>
      </c>
      <c r="R85" s="258">
        <v>26.515151515151516</v>
      </c>
      <c r="S85" s="259">
        <v>908</v>
      </c>
      <c r="T85" s="374">
        <v>3969</v>
      </c>
    </row>
    <row r="86" spans="1:20" ht="18.75" customHeight="1">
      <c r="A86" s="377" t="s">
        <v>78</v>
      </c>
      <c r="B86" s="376" t="s">
        <v>77</v>
      </c>
      <c r="C86" s="375"/>
      <c r="D86" s="259">
        <v>16261</v>
      </c>
      <c r="E86" s="258">
        <v>0.5645672837060833</v>
      </c>
      <c r="F86" s="258">
        <v>12.322995095668986</v>
      </c>
      <c r="G86" s="259">
        <v>13170</v>
      </c>
      <c r="H86" s="258">
        <v>0.5066072432141748</v>
      </c>
      <c r="I86" s="258">
        <v>-0.27260336210814273</v>
      </c>
      <c r="J86" s="259">
        <v>12292</v>
      </c>
      <c r="K86" s="258">
        <v>0.49631719077686637</v>
      </c>
      <c r="L86" s="258">
        <v>-3.3951587551084543</v>
      </c>
      <c r="M86" s="259">
        <v>878</v>
      </c>
      <c r="N86" s="258">
        <v>0.7137921222714524</v>
      </c>
      <c r="O86" s="258">
        <v>81.78053830227742</v>
      </c>
      <c r="P86" s="259">
        <v>3091</v>
      </c>
      <c r="Q86" s="258">
        <v>1.1015209613273844</v>
      </c>
      <c r="R86" s="258">
        <v>143.38582677165354</v>
      </c>
      <c r="S86" s="259">
        <v>1690</v>
      </c>
      <c r="T86" s="374">
        <v>10602</v>
      </c>
    </row>
    <row r="87" spans="1:20" ht="18.75" customHeight="1">
      <c r="A87" s="377" t="s">
        <v>76</v>
      </c>
      <c r="B87" s="376" t="s">
        <v>75</v>
      </c>
      <c r="C87" s="375"/>
      <c r="D87" s="259">
        <v>63174</v>
      </c>
      <c r="E87" s="258">
        <v>2.1933444179846324</v>
      </c>
      <c r="F87" s="258">
        <v>-3.887173089503875</v>
      </c>
      <c r="G87" s="259">
        <v>49888</v>
      </c>
      <c r="H87" s="258">
        <v>1.919029775965737</v>
      </c>
      <c r="I87" s="258">
        <v>-8.980113118044159</v>
      </c>
      <c r="J87" s="259">
        <v>46416</v>
      </c>
      <c r="K87" s="258">
        <v>1.8741505635453164</v>
      </c>
      <c r="L87" s="258">
        <v>-10.405929700619609</v>
      </c>
      <c r="M87" s="259">
        <v>3472</v>
      </c>
      <c r="N87" s="258">
        <v>2.8226494857932605</v>
      </c>
      <c r="O87" s="258">
        <v>15.617715617715618</v>
      </c>
      <c r="P87" s="259">
        <v>13285</v>
      </c>
      <c r="Q87" s="258">
        <v>4.734295040839308</v>
      </c>
      <c r="R87" s="258">
        <v>21.66865097536403</v>
      </c>
      <c r="S87" s="259">
        <v>9130</v>
      </c>
      <c r="T87" s="374">
        <v>29141</v>
      </c>
    </row>
    <row r="88" spans="1:20" ht="18.75" customHeight="1">
      <c r="A88" s="377" t="s">
        <v>74</v>
      </c>
      <c r="B88" s="376" t="s">
        <v>73</v>
      </c>
      <c r="C88" s="375"/>
      <c r="D88" s="259">
        <v>8893</v>
      </c>
      <c r="E88" s="258">
        <v>0.30875695553767907</v>
      </c>
      <c r="F88" s="258">
        <v>19.754915162941018</v>
      </c>
      <c r="G88" s="259">
        <v>8316</v>
      </c>
      <c r="H88" s="258">
        <v>0.31988958500904163</v>
      </c>
      <c r="I88" s="258">
        <v>21.048034934497807</v>
      </c>
      <c r="J88" s="259">
        <v>8133</v>
      </c>
      <c r="K88" s="258">
        <v>0.32838819659845875</v>
      </c>
      <c r="L88" s="258">
        <v>22.39277652370204</v>
      </c>
      <c r="M88" s="259">
        <v>183</v>
      </c>
      <c r="N88" s="258">
        <v>0.14877444006341206</v>
      </c>
      <c r="O88" s="258">
        <v>-18.66666666666667</v>
      </c>
      <c r="P88" s="259">
        <v>576</v>
      </c>
      <c r="Q88" s="258">
        <v>0.2052656336863712</v>
      </c>
      <c r="R88" s="258">
        <v>3.597122302158269</v>
      </c>
      <c r="S88" s="259">
        <v>385</v>
      </c>
      <c r="T88" s="374">
        <v>11206</v>
      </c>
    </row>
    <row r="89" spans="1:20" ht="18.75" customHeight="1">
      <c r="A89" s="377" t="s">
        <v>72</v>
      </c>
      <c r="B89" s="376" t="s">
        <v>71</v>
      </c>
      <c r="C89" s="375"/>
      <c r="D89" s="259">
        <v>46080</v>
      </c>
      <c r="E89" s="258">
        <v>1.5998561240499551</v>
      </c>
      <c r="F89" s="258">
        <v>-7.063047073534747</v>
      </c>
      <c r="G89" s="259">
        <v>41177</v>
      </c>
      <c r="H89" s="258">
        <v>1.5839458203363763</v>
      </c>
      <c r="I89" s="258">
        <v>-7.252742302407825</v>
      </c>
      <c r="J89" s="259">
        <v>39383</v>
      </c>
      <c r="K89" s="258">
        <v>1.5901773449695191</v>
      </c>
      <c r="L89" s="258">
        <v>-7.921255055995886</v>
      </c>
      <c r="M89" s="259">
        <v>1794</v>
      </c>
      <c r="N89" s="258">
        <v>1.4584772976708265</v>
      </c>
      <c r="O89" s="258">
        <v>10.332103321033202</v>
      </c>
      <c r="P89" s="259">
        <v>4903</v>
      </c>
      <c r="Q89" s="258">
        <v>1.7472524339657605</v>
      </c>
      <c r="R89" s="258">
        <v>-5.420524691358025</v>
      </c>
      <c r="S89" s="259">
        <v>4520</v>
      </c>
      <c r="T89" s="374">
        <v>13694</v>
      </c>
    </row>
    <row r="90" spans="1:20" ht="18.75" customHeight="1">
      <c r="A90" s="377" t="s">
        <v>70</v>
      </c>
      <c r="B90" s="376" t="s">
        <v>69</v>
      </c>
      <c r="C90" s="375"/>
      <c r="D90" s="259">
        <v>23809</v>
      </c>
      <c r="E90" s="258">
        <v>0.8266270498590578</v>
      </c>
      <c r="F90" s="258">
        <v>13.16602500118826</v>
      </c>
      <c r="G90" s="259">
        <v>19874</v>
      </c>
      <c r="H90" s="258">
        <v>0.76448840938789</v>
      </c>
      <c r="I90" s="258">
        <v>19.983095870562664</v>
      </c>
      <c r="J90" s="259">
        <v>19163</v>
      </c>
      <c r="K90" s="258">
        <v>0.7737492944075083</v>
      </c>
      <c r="L90" s="258">
        <v>19.753780777402824</v>
      </c>
      <c r="M90" s="259">
        <v>711</v>
      </c>
      <c r="N90" s="258">
        <v>0.5780252835250599</v>
      </c>
      <c r="O90" s="258">
        <v>26.512455516014242</v>
      </c>
      <c r="P90" s="259">
        <v>3936</v>
      </c>
      <c r="Q90" s="258">
        <v>1.40264849685687</v>
      </c>
      <c r="R90" s="258">
        <v>-12.044692737430168</v>
      </c>
      <c r="S90" s="259">
        <v>2228</v>
      </c>
      <c r="T90" s="374">
        <v>11386</v>
      </c>
    </row>
    <row r="91" spans="1:20" ht="18.75" customHeight="1">
      <c r="A91" s="377" t="s">
        <v>68</v>
      </c>
      <c r="B91" s="376" t="s">
        <v>67</v>
      </c>
      <c r="C91" s="375"/>
      <c r="D91" s="259">
        <v>96432</v>
      </c>
      <c r="E91" s="258">
        <v>3.3480322429337086</v>
      </c>
      <c r="F91" s="258">
        <v>14.057269920872415</v>
      </c>
      <c r="G91" s="259">
        <v>68077</v>
      </c>
      <c r="H91" s="258">
        <v>2.618701692960621</v>
      </c>
      <c r="I91" s="258">
        <v>7.027528416683708</v>
      </c>
      <c r="J91" s="259">
        <v>65404</v>
      </c>
      <c r="K91" s="258">
        <v>2.6408338387219468</v>
      </c>
      <c r="L91" s="258">
        <v>5.722229406439936</v>
      </c>
      <c r="M91" s="259">
        <v>2673</v>
      </c>
      <c r="N91" s="258">
        <v>2.1730823950245926</v>
      </c>
      <c r="O91" s="258">
        <v>53.356282271944934</v>
      </c>
      <c r="P91" s="259">
        <v>28355</v>
      </c>
      <c r="Q91" s="258">
        <v>10.104699727737945</v>
      </c>
      <c r="R91" s="258">
        <v>35.410697230181455</v>
      </c>
      <c r="S91" s="259">
        <v>11251</v>
      </c>
      <c r="T91" s="374">
        <v>183827</v>
      </c>
    </row>
    <row r="92" spans="1:20" ht="18.75" customHeight="1">
      <c r="A92" s="377" t="s">
        <v>66</v>
      </c>
      <c r="B92" s="376" t="s">
        <v>193</v>
      </c>
      <c r="C92" s="375"/>
      <c r="D92" s="259">
        <v>17807</v>
      </c>
      <c r="E92" s="258">
        <v>0.618243012173558</v>
      </c>
      <c r="F92" s="258">
        <v>21.37550269238635</v>
      </c>
      <c r="G92" s="259">
        <v>15420</v>
      </c>
      <c r="H92" s="258">
        <v>0.5931574556083961</v>
      </c>
      <c r="I92" s="258">
        <v>25.918667319941207</v>
      </c>
      <c r="J92" s="259">
        <v>13622</v>
      </c>
      <c r="K92" s="258">
        <v>0.5500189369315387</v>
      </c>
      <c r="L92" s="258">
        <v>21.440670410983316</v>
      </c>
      <c r="M92" s="259">
        <v>1797</v>
      </c>
      <c r="N92" s="258">
        <v>1.4609162229177675</v>
      </c>
      <c r="O92" s="258">
        <v>74.80544747081711</v>
      </c>
      <c r="P92" s="259">
        <v>2388</v>
      </c>
      <c r="Q92" s="258">
        <v>0.8509971063247473</v>
      </c>
      <c r="R92" s="258">
        <v>-1.5257731958762832</v>
      </c>
      <c r="S92" s="259">
        <v>2107</v>
      </c>
      <c r="T92" s="374">
        <v>12118</v>
      </c>
    </row>
    <row r="93" spans="1:20" ht="18.75" customHeight="1">
      <c r="A93" s="379"/>
      <c r="B93" s="376"/>
      <c r="C93" s="375"/>
      <c r="D93" s="259"/>
      <c r="E93" s="259"/>
      <c r="F93" s="258"/>
      <c r="G93" s="259"/>
      <c r="H93" s="258"/>
      <c r="I93" s="258"/>
      <c r="J93" s="259"/>
      <c r="K93" s="258"/>
      <c r="L93" s="258"/>
      <c r="M93" s="259"/>
      <c r="N93" s="258"/>
      <c r="O93" s="258"/>
      <c r="P93" s="259"/>
      <c r="Q93" s="258"/>
      <c r="R93" s="258"/>
      <c r="S93" s="259"/>
      <c r="T93" s="374"/>
    </row>
    <row r="94" spans="1:20" ht="18.75" customHeight="1">
      <c r="A94" s="378" t="s">
        <v>64</v>
      </c>
      <c r="B94" s="376" t="s">
        <v>63</v>
      </c>
      <c r="C94" s="375"/>
      <c r="D94" s="259">
        <v>779605</v>
      </c>
      <c r="E94" s="258">
        <v>27.06718388867112</v>
      </c>
      <c r="F94" s="258">
        <v>-2.105914794016897</v>
      </c>
      <c r="G94" s="259">
        <v>726723</v>
      </c>
      <c r="H94" s="258">
        <v>27.95468000078472</v>
      </c>
      <c r="I94" s="258">
        <v>-1.4286760636739473</v>
      </c>
      <c r="J94" s="259">
        <v>713371</v>
      </c>
      <c r="K94" s="258">
        <v>28.80396117000358</v>
      </c>
      <c r="L94" s="258">
        <v>-1.0502910771031821</v>
      </c>
      <c r="M94" s="259">
        <v>13352</v>
      </c>
      <c r="N94" s="258">
        <v>10.854843299052884</v>
      </c>
      <c r="O94" s="258">
        <v>-18.15116778029791</v>
      </c>
      <c r="P94" s="259">
        <v>52881</v>
      </c>
      <c r="Q94" s="258">
        <v>18.844881900987843</v>
      </c>
      <c r="R94" s="258">
        <v>-10.553112313937746</v>
      </c>
      <c r="S94" s="259">
        <v>37775</v>
      </c>
      <c r="T94" s="374">
        <v>1329186</v>
      </c>
    </row>
    <row r="95" spans="1:20" ht="18.75" customHeight="1">
      <c r="A95" s="378"/>
      <c r="B95" s="376"/>
      <c r="C95" s="375"/>
      <c r="D95" s="259"/>
      <c r="E95" s="258"/>
      <c r="F95" s="258"/>
      <c r="G95" s="259"/>
      <c r="H95" s="258"/>
      <c r="I95" s="258"/>
      <c r="J95" s="259"/>
      <c r="K95" s="258"/>
      <c r="L95" s="258"/>
      <c r="M95" s="259"/>
      <c r="N95" s="258"/>
      <c r="O95" s="258"/>
      <c r="P95" s="259"/>
      <c r="Q95" s="258"/>
      <c r="R95" s="258"/>
      <c r="S95" s="259"/>
      <c r="T95" s="374"/>
    </row>
    <row r="96" spans="1:20" ht="18.75" customHeight="1">
      <c r="A96" s="377" t="s">
        <v>62</v>
      </c>
      <c r="B96" s="376" t="s">
        <v>61</v>
      </c>
      <c r="C96" s="375"/>
      <c r="D96" s="259">
        <v>284395</v>
      </c>
      <c r="E96" s="258">
        <v>9.873938420121247</v>
      </c>
      <c r="F96" s="258">
        <v>0.7349815811844849</v>
      </c>
      <c r="G96" s="259">
        <v>272619</v>
      </c>
      <c r="H96" s="258">
        <v>10.486769934533418</v>
      </c>
      <c r="I96" s="258">
        <v>1.5692586258927719</v>
      </c>
      <c r="J96" s="259">
        <v>268668</v>
      </c>
      <c r="K96" s="258">
        <v>10.848075741265795</v>
      </c>
      <c r="L96" s="258">
        <v>2.3711634818723866</v>
      </c>
      <c r="M96" s="259">
        <v>3951</v>
      </c>
      <c r="N96" s="258">
        <v>3.2120645502215357</v>
      </c>
      <c r="O96" s="258">
        <v>-33.71917463512834</v>
      </c>
      <c r="P96" s="259">
        <v>11776</v>
      </c>
      <c r="Q96" s="258">
        <v>4.196541844254701</v>
      </c>
      <c r="R96" s="258">
        <v>-15.35973549917344</v>
      </c>
      <c r="S96" s="259">
        <v>8946</v>
      </c>
      <c r="T96" s="374">
        <v>266662</v>
      </c>
    </row>
    <row r="97" spans="1:20" ht="18.75" customHeight="1">
      <c r="A97" s="377" t="s">
        <v>60</v>
      </c>
      <c r="B97" s="376" t="s">
        <v>59</v>
      </c>
      <c r="C97" s="375"/>
      <c r="D97" s="259">
        <v>110440</v>
      </c>
      <c r="E97" s="258">
        <v>3.8343773945329223</v>
      </c>
      <c r="F97" s="258">
        <v>4.947070338483755</v>
      </c>
      <c r="G97" s="259">
        <v>104610</v>
      </c>
      <c r="H97" s="258">
        <v>4.024007874915325</v>
      </c>
      <c r="I97" s="258">
        <v>8.248222767205789</v>
      </c>
      <c r="J97" s="259">
        <v>102921</v>
      </c>
      <c r="K97" s="258">
        <v>4.1556672300639335</v>
      </c>
      <c r="L97" s="258">
        <v>7.745859592554609</v>
      </c>
      <c r="M97" s="259">
        <v>1689</v>
      </c>
      <c r="N97" s="258">
        <v>1.373114914027885</v>
      </c>
      <c r="O97" s="258">
        <v>51.20859444941809</v>
      </c>
      <c r="P97" s="259">
        <v>5830</v>
      </c>
      <c r="Q97" s="258">
        <v>2.0776018131797644</v>
      </c>
      <c r="R97" s="258">
        <v>-32.16986620127982</v>
      </c>
      <c r="S97" s="259">
        <v>2557</v>
      </c>
      <c r="T97" s="374">
        <v>441443</v>
      </c>
    </row>
    <row r="98" spans="1:20" ht="18.75" customHeight="1">
      <c r="A98" s="377" t="s">
        <v>58</v>
      </c>
      <c r="B98" s="376" t="s">
        <v>57</v>
      </c>
      <c r="C98" s="375"/>
      <c r="D98" s="259">
        <v>182649</v>
      </c>
      <c r="E98" s="258">
        <v>6.341408880243062</v>
      </c>
      <c r="F98" s="258">
        <v>-6.413994169096213</v>
      </c>
      <c r="G98" s="259">
        <v>165862</v>
      </c>
      <c r="H98" s="258">
        <v>6.380173923613475</v>
      </c>
      <c r="I98" s="258">
        <v>-6.9362151000987495</v>
      </c>
      <c r="J98" s="259">
        <v>162281</v>
      </c>
      <c r="K98" s="258">
        <v>6.5524609531777305</v>
      </c>
      <c r="L98" s="258">
        <v>-5.981831454294749</v>
      </c>
      <c r="M98" s="259">
        <v>3581</v>
      </c>
      <c r="N98" s="258">
        <v>2.9112637697654566</v>
      </c>
      <c r="O98" s="258">
        <v>-36.25845496618013</v>
      </c>
      <c r="P98" s="259">
        <v>16787</v>
      </c>
      <c r="Q98" s="258">
        <v>5.982281584536656</v>
      </c>
      <c r="R98" s="258">
        <v>-0.9207342265242318</v>
      </c>
      <c r="S98" s="259">
        <v>13311</v>
      </c>
      <c r="T98" s="374">
        <v>234174</v>
      </c>
    </row>
    <row r="99" spans="1:20" ht="18.75" customHeight="1">
      <c r="A99" s="377" t="s">
        <v>56</v>
      </c>
      <c r="B99" s="376" t="s">
        <v>55</v>
      </c>
      <c r="C99" s="375"/>
      <c r="D99" s="259">
        <v>4155</v>
      </c>
      <c r="E99" s="258">
        <v>0.14425786014382735</v>
      </c>
      <c r="F99" s="258">
        <v>-6.838565022421534</v>
      </c>
      <c r="G99" s="259">
        <v>3999</v>
      </c>
      <c r="H99" s="258">
        <v>0.1538285774953292</v>
      </c>
      <c r="I99" s="258">
        <v>-6.6526610644257715</v>
      </c>
      <c r="J99" s="259">
        <v>3842</v>
      </c>
      <c r="K99" s="258">
        <v>0.15512940505733167</v>
      </c>
      <c r="L99" s="258">
        <v>-5.485854858548592</v>
      </c>
      <c r="M99" s="259">
        <v>157</v>
      </c>
      <c r="N99" s="258">
        <v>0.12763708792325515</v>
      </c>
      <c r="O99" s="258">
        <v>-28.310502283105023</v>
      </c>
      <c r="P99" s="259">
        <v>156</v>
      </c>
      <c r="Q99" s="258">
        <v>0.055592775790058876</v>
      </c>
      <c r="R99" s="258">
        <v>-11.36363636363636</v>
      </c>
      <c r="S99" s="259">
        <v>131</v>
      </c>
      <c r="T99" s="374">
        <v>5024</v>
      </c>
    </row>
    <row r="100" spans="1:20" ht="18.75" customHeight="1">
      <c r="A100" s="377" t="s">
        <v>54</v>
      </c>
      <c r="B100" s="376" t="s">
        <v>53</v>
      </c>
      <c r="C100" s="375"/>
      <c r="D100" s="259">
        <v>12496</v>
      </c>
      <c r="E100" s="258">
        <v>0.4338498725288247</v>
      </c>
      <c r="F100" s="258">
        <v>-26.07229485890079</v>
      </c>
      <c r="G100" s="259">
        <v>8125</v>
      </c>
      <c r="H100" s="258">
        <v>0.31254243364579887</v>
      </c>
      <c r="I100" s="258">
        <v>-4.084523668988311</v>
      </c>
      <c r="J100" s="259">
        <v>7933</v>
      </c>
      <c r="K100" s="258">
        <v>0.32031274604888393</v>
      </c>
      <c r="L100" s="258">
        <v>-1.1217748971706385</v>
      </c>
      <c r="M100" s="259">
        <v>192</v>
      </c>
      <c r="N100" s="258">
        <v>0.1560912158042356</v>
      </c>
      <c r="O100" s="258">
        <v>-57.142857142857146</v>
      </c>
      <c r="P100" s="259">
        <v>4371</v>
      </c>
      <c r="Q100" s="258">
        <v>1.5576668139637648</v>
      </c>
      <c r="R100" s="258">
        <v>-48.16176470588235</v>
      </c>
      <c r="S100" s="259">
        <v>2301</v>
      </c>
      <c r="T100" s="374">
        <v>3742</v>
      </c>
    </row>
    <row r="101" spans="1:20" ht="18.75" customHeight="1">
      <c r="A101" s="377" t="s">
        <v>52</v>
      </c>
      <c r="B101" s="376" t="s">
        <v>51</v>
      </c>
      <c r="C101" s="375"/>
      <c r="D101" s="259">
        <v>169408</v>
      </c>
      <c r="E101" s="258">
        <v>5.8816932782780995</v>
      </c>
      <c r="F101" s="258">
        <v>1.660455710179363</v>
      </c>
      <c r="G101" s="259">
        <v>156406</v>
      </c>
      <c r="H101" s="258">
        <v>6.016432230991361</v>
      </c>
      <c r="I101" s="258">
        <v>-0.939267460051056</v>
      </c>
      <c r="J101" s="259">
        <v>152853</v>
      </c>
      <c r="K101" s="258">
        <v>6.171784214270775</v>
      </c>
      <c r="L101" s="258">
        <v>-2.027984129934552</v>
      </c>
      <c r="M101" s="259">
        <v>3553</v>
      </c>
      <c r="N101" s="258">
        <v>2.8885004674606725</v>
      </c>
      <c r="O101" s="258">
        <v>89.69567538707955</v>
      </c>
      <c r="P101" s="259">
        <v>13002</v>
      </c>
      <c r="Q101" s="258">
        <v>4.633444043732983</v>
      </c>
      <c r="R101" s="258">
        <v>48.560329067641675</v>
      </c>
      <c r="S101" s="259">
        <v>9720</v>
      </c>
      <c r="T101" s="374">
        <v>354243</v>
      </c>
    </row>
    <row r="102" spans="1:20" ht="18.75" customHeight="1">
      <c r="A102" s="377" t="s">
        <v>50</v>
      </c>
      <c r="B102" s="376" t="s">
        <v>49</v>
      </c>
      <c r="C102" s="375"/>
      <c r="D102" s="259">
        <v>7966</v>
      </c>
      <c r="E102" s="258">
        <v>0.2765723499171429</v>
      </c>
      <c r="F102" s="258">
        <v>-42.80175199253249</v>
      </c>
      <c r="G102" s="259">
        <v>7288</v>
      </c>
      <c r="H102" s="258">
        <v>0.28034575463514855</v>
      </c>
      <c r="I102" s="258">
        <v>-42.163320371399095</v>
      </c>
      <c r="J102" s="259">
        <v>7150</v>
      </c>
      <c r="K102" s="258">
        <v>0.2886973571472986</v>
      </c>
      <c r="L102" s="258">
        <v>-42.175495349777606</v>
      </c>
      <c r="M102" s="259">
        <v>137</v>
      </c>
      <c r="N102" s="258">
        <v>0.1113775862769806</v>
      </c>
      <c r="O102" s="258">
        <v>-41.70212765957447</v>
      </c>
      <c r="P102" s="259">
        <v>678</v>
      </c>
      <c r="Q102" s="258">
        <v>0.24161475631833276</v>
      </c>
      <c r="R102" s="258">
        <v>-48.90730972117559</v>
      </c>
      <c r="S102" s="259">
        <v>542</v>
      </c>
      <c r="T102" s="374">
        <v>13166</v>
      </c>
    </row>
    <row r="103" spans="1:20" ht="18.75" customHeight="1" thickBot="1">
      <c r="A103" s="373" t="s">
        <v>48</v>
      </c>
      <c r="B103" s="372" t="s">
        <v>47</v>
      </c>
      <c r="C103" s="371"/>
      <c r="D103" s="252">
        <v>8096</v>
      </c>
      <c r="E103" s="253">
        <v>0.2810858329059991</v>
      </c>
      <c r="F103" s="253">
        <v>-30.93917939094088</v>
      </c>
      <c r="G103" s="252">
        <v>7815</v>
      </c>
      <c r="H103" s="253">
        <v>0.30061773771592837</v>
      </c>
      <c r="I103" s="253">
        <v>-27.241411414207235</v>
      </c>
      <c r="J103" s="252">
        <v>7723</v>
      </c>
      <c r="K103" s="253">
        <v>0.3118335229718304</v>
      </c>
      <c r="L103" s="253">
        <v>-21.982018385695525</v>
      </c>
      <c r="M103" s="252">
        <v>92</v>
      </c>
      <c r="N103" s="253">
        <v>0.0747937075728629</v>
      </c>
      <c r="O103" s="253">
        <v>-89.07363420427554</v>
      </c>
      <c r="P103" s="252">
        <v>281</v>
      </c>
      <c r="Q103" s="253">
        <v>0.1001382692115804</v>
      </c>
      <c r="R103" s="253">
        <v>-71.35575942915392</v>
      </c>
      <c r="S103" s="252">
        <v>267</v>
      </c>
      <c r="T103" s="370">
        <v>10732</v>
      </c>
    </row>
    <row r="104" spans="1:20" ht="18.75" customHeight="1">
      <c r="A104" s="369" t="s">
        <v>25</v>
      </c>
      <c r="B104" s="368"/>
      <c r="C104" s="368"/>
      <c r="D104" s="366"/>
      <c r="E104" s="367"/>
      <c r="F104" s="367"/>
      <c r="G104" s="366"/>
      <c r="H104" s="367"/>
      <c r="I104" s="367"/>
      <c r="J104" s="249"/>
      <c r="K104" s="367"/>
      <c r="L104" s="367"/>
      <c r="M104" s="366"/>
      <c r="N104" s="367"/>
      <c r="O104" s="367"/>
      <c r="P104" s="366"/>
      <c r="Q104" s="367"/>
      <c r="R104" s="367"/>
      <c r="S104" s="366"/>
      <c r="T104" s="366"/>
    </row>
    <row r="105" ht="18.75" customHeight="1">
      <c r="N105" s="249"/>
    </row>
    <row r="106" spans="4:20" ht="14.25">
      <c r="D106" s="244">
        <f>D62-D64-D75-D94</f>
        <v>0</v>
      </c>
      <c r="G106" s="244">
        <f>G62-G64-G75-G94</f>
        <v>0</v>
      </c>
      <c r="J106" s="244">
        <f>J62-J64-J75-J94</f>
        <v>0</v>
      </c>
      <c r="M106" s="244">
        <f>M62-M64-M75-M94</f>
        <v>1</v>
      </c>
      <c r="P106" s="244">
        <f>P62-P64-P75-P94</f>
        <v>1</v>
      </c>
      <c r="S106" s="244">
        <f>S62-S64-S75-S94</f>
        <v>-1</v>
      </c>
      <c r="T106" s="244">
        <f>T62-T64-T75-T94</f>
        <v>0</v>
      </c>
    </row>
    <row r="107" spans="4:20" ht="14.25">
      <c r="D107" s="244">
        <f>D64-SUM(D66:D73)</f>
        <v>0</v>
      </c>
      <c r="G107" s="244">
        <f>G64-SUM(G66:G73)</f>
        <v>-1</v>
      </c>
      <c r="J107" s="244">
        <f>J64-SUM(J66:J73)</f>
        <v>1</v>
      </c>
      <c r="M107" s="244">
        <f>M64-SUM(M66:M73)</f>
        <v>0</v>
      </c>
      <c r="P107" s="244">
        <f>P64-SUM(P66:P73)</f>
        <v>0</v>
      </c>
      <c r="S107" s="244">
        <f>S64-SUM(S66:S73)</f>
        <v>-1</v>
      </c>
      <c r="T107" s="244">
        <f>T64-SUM(T66:T73)</f>
        <v>0</v>
      </c>
    </row>
    <row r="108" spans="4:20" ht="14.25">
      <c r="D108" s="244">
        <f>D75-SUM(D77:D92)</f>
        <v>1</v>
      </c>
      <c r="G108" s="244">
        <f>G75-SUM(G77:G92)</f>
        <v>-1</v>
      </c>
      <c r="J108" s="244">
        <f>J75-SUM(J77:J92)</f>
        <v>0</v>
      </c>
      <c r="M108" s="244">
        <f>M75-SUM(M77:M92)</f>
        <v>0</v>
      </c>
      <c r="P108" s="244">
        <f>P75-SUM(P77:P92)</f>
        <v>0</v>
      </c>
      <c r="S108" s="244">
        <f>S75-SUM(S77:S92)</f>
        <v>1</v>
      </c>
      <c r="T108" s="244">
        <f>T75-SUM(T77:T92)</f>
        <v>1</v>
      </c>
    </row>
    <row r="109" spans="4:20" ht="14.25">
      <c r="D109" s="244">
        <f>D94-SUM(D96:D103)</f>
        <v>0</v>
      </c>
      <c r="G109" s="244">
        <f>G94-SUM(G96:G103)</f>
        <v>-1</v>
      </c>
      <c r="J109" s="244">
        <f>J94-SUM(J96:J103)</f>
        <v>0</v>
      </c>
      <c r="M109" s="244">
        <f>M94-SUM(M96:M103)</f>
        <v>0</v>
      </c>
      <c r="P109" s="244">
        <f>P94-SUM(P96:P103)</f>
        <v>0</v>
      </c>
      <c r="S109" s="244">
        <f>S94-SUM(S96:S103)</f>
        <v>0</v>
      </c>
      <c r="T109" s="244">
        <f>T94-SUM(T96:T103)</f>
        <v>0</v>
      </c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行政情報化推進課</cp:lastModifiedBy>
  <cp:lastPrinted>2012-02-08T07:58:40Z</cp:lastPrinted>
  <dcterms:created xsi:type="dcterms:W3CDTF">1998-03-31T04:32:24Z</dcterms:created>
  <dcterms:modified xsi:type="dcterms:W3CDTF">2013-03-13T06:38:25Z</dcterms:modified>
  <cp:category/>
  <cp:version/>
  <cp:contentType/>
  <cp:contentStatus/>
</cp:coreProperties>
</file>