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3360" windowWidth="15435" windowHeight="5250" activeTab="0"/>
  </bookViews>
  <sheets>
    <sheet name="Suzuki" sheetId="1" r:id="rId1"/>
    <sheet name="Honda" sheetId="2" r:id="rId2"/>
    <sheet name="Mazda" sheetId="3" r:id="rId3"/>
    <sheet name="Mitsubishi" sheetId="4" r:id="rId4"/>
  </sheets>
  <externalReferences>
    <externalReference r:id="rId7"/>
    <externalReference r:id="rId8"/>
    <externalReference r:id="rId9"/>
  </externalReferences>
  <definedNames>
    <definedName name="Module1.社内配布用印刷">[1]!Module1.社内配布用印刷</definedName>
    <definedName name="Module1.提出用印刷">[1]!Module1.提出用印刷</definedName>
    <definedName name="_xlnm.Print_Area" localSheetId="1">'Honda'!$A$2:$T$19</definedName>
    <definedName name="_xlnm.Print_Area" localSheetId="2">'Mazda'!$A$1:$T$18</definedName>
    <definedName name="_xlnm.Print_Area" localSheetId="3">'Mitsubishi'!$A$1:$T$20</definedName>
    <definedName name="_xlnm.Print_Area" localSheetId="0">'Suzuki'!$A$1:$T$17</definedName>
    <definedName name="_xlnm.Print_Titles" localSheetId="1">'Honda'!$2:$8</definedName>
    <definedName name="_xlnm.Print_Titles" localSheetId="2">'Mazda'!$1:$7</definedName>
    <definedName name="_xlnm.Print_Titles" localSheetId="3">'Mitsubishi'!$1:$7</definedName>
    <definedName name="_xlnm.Print_Titles" localSheetId="0">'Suzuki'!$1:$7</definedName>
    <definedName name="_xlnm.Print_Titles">'\\H03399\調査報告\Eudora\Tanaka\attach\[P(g^.xls]乗用・ＲＶ車'!$1:$7</definedName>
    <definedName name="社内配布用印刷">[3]!社内配布用印刷</definedName>
    <definedName name="新型構変選択">[1]!新型構変選択</definedName>
    <definedName name="製作者選択">[1]!製作者選択</definedName>
    <definedName name="提出用印刷">[3]!提出用印刷</definedName>
  </definedNames>
  <calcPr fullCalcOnLoad="1"/>
</workbook>
</file>

<file path=xl/sharedStrings.xml><?xml version="1.0" encoding="utf-8"?>
<sst xmlns="http://schemas.openxmlformats.org/spreadsheetml/2006/main" count="576" uniqueCount="164">
  <si>
    <r>
      <rPr>
        <sz val="8"/>
        <rFont val="ＭＳ Ｐゴシック"/>
        <family val="3"/>
      </rPr>
      <t>当該自動車の製造又は輸入の事業を行う者の氏名又は名称　　　　スズキ株式会社</t>
    </r>
  </si>
  <si>
    <r>
      <rPr>
        <b/>
        <sz val="12"/>
        <rFont val="ＭＳ Ｐゴシック"/>
        <family val="3"/>
      </rPr>
      <t>ガソリン貨物車（軽自動車）</t>
    </r>
  </si>
  <si>
    <r>
      <rPr>
        <sz val="8"/>
        <rFont val="ＭＳ Ｐゴシック"/>
        <family val="3"/>
      </rPr>
      <t>目標年度（平成</t>
    </r>
    <r>
      <rPr>
        <sz val="8"/>
        <rFont val="Arial"/>
        <family val="2"/>
      </rPr>
      <t>22</t>
    </r>
    <r>
      <rPr>
        <sz val="8"/>
        <rFont val="ＭＳ Ｐゴシック"/>
        <family val="3"/>
      </rPr>
      <t>年度）</t>
    </r>
  </si>
  <si>
    <r>
      <t>10</t>
    </r>
    <r>
      <rPr>
        <sz val="8"/>
        <rFont val="ＭＳ Ｐゴシック"/>
        <family val="3"/>
      </rPr>
      <t>･</t>
    </r>
    <r>
      <rPr>
        <sz val="8"/>
        <rFont val="Arial"/>
        <family val="2"/>
      </rPr>
      <t>15</t>
    </r>
    <r>
      <rPr>
        <sz val="8"/>
        <rFont val="ＭＳ Ｐゴシック"/>
        <family val="3"/>
      </rPr>
      <t>モード</t>
    </r>
  </si>
  <si>
    <r>
      <rPr>
        <sz val="8"/>
        <rFont val="ＭＳ Ｐゴシック"/>
        <family val="3"/>
      </rPr>
      <t>燃費基準
達成・向上
達成レベル</t>
    </r>
  </si>
  <si>
    <r>
      <rPr>
        <sz val="8"/>
        <rFont val="ＭＳ Ｐゴシック"/>
        <family val="3"/>
      </rPr>
      <t>原動機</t>
    </r>
  </si>
  <si>
    <r>
      <t>1km</t>
    </r>
    <r>
      <rPr>
        <sz val="8"/>
        <rFont val="ＭＳ Ｐゴシック"/>
        <family val="3"/>
      </rPr>
      <t>走行</t>
    </r>
  </si>
  <si>
    <r>
      <rPr>
        <sz val="8"/>
        <rFont val="ＭＳ Ｐゴシック"/>
        <family val="3"/>
      </rPr>
      <t>主要</t>
    </r>
  </si>
  <si>
    <r>
      <rPr>
        <sz val="8"/>
        <rFont val="ＭＳ Ｐゴシック"/>
        <family val="3"/>
      </rPr>
      <t>その他燃費値の異なる要因</t>
    </r>
  </si>
  <si>
    <r>
      <rPr>
        <sz val="8"/>
        <rFont val="ＭＳ Ｐゴシック"/>
        <family val="3"/>
      </rPr>
      <t>（参考）</t>
    </r>
  </si>
  <si>
    <r>
      <rPr>
        <sz val="8"/>
        <rFont val="ＭＳ Ｐゴシック"/>
        <family val="3"/>
      </rPr>
      <t>総排</t>
    </r>
  </si>
  <si>
    <r>
      <rPr>
        <sz val="8"/>
        <rFont val="ＭＳ Ｐゴシック"/>
        <family val="3"/>
      </rPr>
      <t>変速装置の</t>
    </r>
  </si>
  <si>
    <r>
      <rPr>
        <sz val="8"/>
        <rFont val="ＭＳ Ｐゴシック"/>
        <family val="3"/>
      </rPr>
      <t>車両重量</t>
    </r>
  </si>
  <si>
    <r>
      <rPr>
        <sz val="8"/>
        <rFont val="ＭＳ Ｐゴシック"/>
        <family val="3"/>
      </rPr>
      <t>最大積載量</t>
    </r>
  </si>
  <si>
    <r>
      <rPr>
        <sz val="8"/>
        <rFont val="ＭＳ Ｐゴシック"/>
        <family val="3"/>
      </rPr>
      <t>車両総重量</t>
    </r>
  </si>
  <si>
    <r>
      <rPr>
        <sz val="8"/>
        <rFont val="ＭＳ Ｐゴシック"/>
        <family val="3"/>
      </rPr>
      <t>自動車の</t>
    </r>
  </si>
  <si>
    <r>
      <rPr>
        <sz val="8"/>
        <rFont val="ＭＳ Ｐゴシック"/>
        <family val="3"/>
      </rPr>
      <t>燃費値</t>
    </r>
  </si>
  <si>
    <r>
      <rPr>
        <sz val="8"/>
        <rFont val="ＭＳ Ｐゴシック"/>
        <family val="3"/>
      </rPr>
      <t>における</t>
    </r>
  </si>
  <si>
    <r>
      <rPr>
        <sz val="8"/>
        <rFont val="ＭＳ Ｐゴシック"/>
        <family val="3"/>
      </rPr>
      <t>燃費</t>
    </r>
  </si>
  <si>
    <r>
      <rPr>
        <sz val="8"/>
        <rFont val="ＭＳ Ｐゴシック"/>
        <family val="3"/>
      </rPr>
      <t>燃費</t>
    </r>
  </si>
  <si>
    <r>
      <rPr>
        <sz val="8"/>
        <rFont val="ＭＳ Ｐゴシック"/>
        <family val="3"/>
      </rPr>
      <t>主要排</t>
    </r>
  </si>
  <si>
    <r>
      <rPr>
        <sz val="8"/>
        <rFont val="ＭＳ Ｐゴシック"/>
        <family val="3"/>
      </rPr>
      <t>低排出</t>
    </r>
  </si>
  <si>
    <r>
      <rPr>
        <sz val="8"/>
        <rFont val="ＭＳ Ｐゴシック"/>
        <family val="3"/>
      </rPr>
      <t>車名</t>
    </r>
  </si>
  <si>
    <r>
      <rPr>
        <sz val="8"/>
        <rFont val="ＭＳ Ｐゴシック"/>
        <family val="3"/>
      </rPr>
      <t>通称名</t>
    </r>
  </si>
  <si>
    <r>
      <rPr>
        <sz val="8"/>
        <rFont val="ＭＳ Ｐゴシック"/>
        <family val="3"/>
      </rPr>
      <t>型式</t>
    </r>
  </si>
  <si>
    <r>
      <rPr>
        <sz val="8"/>
        <rFont val="ＭＳ Ｐゴシック"/>
        <family val="3"/>
      </rPr>
      <t>気量</t>
    </r>
  </si>
  <si>
    <r>
      <rPr>
        <sz val="8"/>
        <rFont val="ＭＳ Ｐゴシック"/>
        <family val="3"/>
      </rPr>
      <t>型式及び</t>
    </r>
  </si>
  <si>
    <r>
      <rPr>
        <sz val="8"/>
        <rFont val="ＭＳ Ｐゴシック"/>
        <family val="3"/>
      </rPr>
      <t>（</t>
    </r>
    <r>
      <rPr>
        <sz val="8"/>
        <rFont val="Arial"/>
        <family val="2"/>
      </rPr>
      <t>kg</t>
    </r>
    <r>
      <rPr>
        <sz val="8"/>
        <rFont val="ＭＳ Ｐゴシック"/>
        <family val="3"/>
      </rPr>
      <t>）</t>
    </r>
  </si>
  <si>
    <t>(kg)</t>
  </si>
  <si>
    <r>
      <rPr>
        <sz val="8"/>
        <rFont val="ＭＳ Ｐゴシック"/>
        <family val="3"/>
      </rPr>
      <t>構造</t>
    </r>
  </si>
  <si>
    <r>
      <t>(km/L</t>
    </r>
    <r>
      <rPr>
        <sz val="8"/>
        <rFont val="ＭＳ Ｐゴシック"/>
        <family val="3"/>
      </rPr>
      <t>）</t>
    </r>
  </si>
  <si>
    <r>
      <t>CO2</t>
    </r>
    <r>
      <rPr>
        <sz val="8"/>
        <rFont val="ＭＳ Ｐゴシック"/>
        <family val="3"/>
      </rPr>
      <t>排出量</t>
    </r>
  </si>
  <si>
    <r>
      <rPr>
        <sz val="8"/>
        <rFont val="ＭＳ Ｐゴシック"/>
        <family val="3"/>
      </rPr>
      <t>基準値</t>
    </r>
  </si>
  <si>
    <r>
      <rPr>
        <sz val="8"/>
        <rFont val="ＭＳ Ｐゴシック"/>
        <family val="3"/>
      </rPr>
      <t>改善</t>
    </r>
  </si>
  <si>
    <r>
      <rPr>
        <sz val="8"/>
        <rFont val="ＭＳ Ｐゴシック"/>
        <family val="3"/>
      </rPr>
      <t>出ガス</t>
    </r>
  </si>
  <si>
    <r>
      <rPr>
        <sz val="8"/>
        <rFont val="ＭＳ Ｐゴシック"/>
        <family val="3"/>
      </rPr>
      <t>駆動</t>
    </r>
  </si>
  <si>
    <r>
      <rPr>
        <sz val="8"/>
        <rFont val="ＭＳ Ｐゴシック"/>
        <family val="3"/>
      </rPr>
      <t>その他</t>
    </r>
  </si>
  <si>
    <r>
      <rPr>
        <sz val="8"/>
        <rFont val="ＭＳ Ｐゴシック"/>
        <family val="3"/>
      </rPr>
      <t>ガス認定</t>
    </r>
  </si>
  <si>
    <r>
      <rPr>
        <sz val="8"/>
        <rFont val="ＭＳ Ｐゴシック"/>
        <family val="3"/>
      </rPr>
      <t>（Ｌ）</t>
    </r>
  </si>
  <si>
    <r>
      <rPr>
        <sz val="8"/>
        <rFont val="ＭＳ Ｐゴシック"/>
        <family val="3"/>
      </rPr>
      <t>変速段数</t>
    </r>
  </si>
  <si>
    <r>
      <rPr>
        <sz val="8"/>
        <rFont val="ＭＳ Ｐゴシック"/>
        <family val="3"/>
      </rPr>
      <t>（</t>
    </r>
    <r>
      <rPr>
        <sz val="8"/>
        <rFont val="Arial"/>
        <family val="2"/>
      </rPr>
      <t>g-CO2/km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</si>
  <si>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</si>
  <si>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対策</t>
    </r>
  </si>
  <si>
    <r>
      <rPr>
        <sz val="8"/>
        <rFont val="ＭＳ Ｐゴシック"/>
        <family val="3"/>
      </rPr>
      <t>対策</t>
    </r>
  </si>
  <si>
    <r>
      <rPr>
        <sz val="8"/>
        <rFont val="ＭＳ Ｐゴシック"/>
        <family val="3"/>
      </rPr>
      <t>形式</t>
    </r>
  </si>
  <si>
    <r>
      <rPr>
        <sz val="8"/>
        <rFont val="ＭＳ Ｐゴシック"/>
        <family val="3"/>
      </rPr>
      <t>レベル</t>
    </r>
  </si>
  <si>
    <t>スズキ</t>
  </si>
  <si>
    <t>エブリイ</t>
  </si>
  <si>
    <t>EBD-DA64V</t>
  </si>
  <si>
    <t>K6A</t>
  </si>
  <si>
    <t>5MT</t>
  </si>
  <si>
    <t>880～930</t>
  </si>
  <si>
    <t>250～350</t>
  </si>
  <si>
    <t>1340～1400</t>
  </si>
  <si>
    <t>FI,EP</t>
  </si>
  <si>
    <t>3W</t>
  </si>
  <si>
    <t>R</t>
  </si>
  <si>
    <t>EBD-DA64V</t>
  </si>
  <si>
    <t>K6A</t>
  </si>
  <si>
    <t>3AT
(E)</t>
  </si>
  <si>
    <t>880～930</t>
  </si>
  <si>
    <t>250～350</t>
  </si>
  <si>
    <t>1340～1400</t>
  </si>
  <si>
    <t>5MT</t>
  </si>
  <si>
    <t>920～970</t>
  </si>
  <si>
    <t>1380～1440</t>
  </si>
  <si>
    <t>A</t>
  </si>
  <si>
    <t>910～950</t>
  </si>
  <si>
    <t>1370～1420</t>
  </si>
  <si>
    <t>ﾀｰﾎﾞﾁｬｰｼﾞｬ付</t>
  </si>
  <si>
    <t>4AT
(E)</t>
  </si>
  <si>
    <t>920～960</t>
  </si>
  <si>
    <t>1380～1430</t>
  </si>
  <si>
    <t>950～990</t>
  </si>
  <si>
    <t>1410～1460</t>
  </si>
  <si>
    <t>960～1000</t>
  </si>
  <si>
    <t>1420～1470</t>
  </si>
  <si>
    <t>（注）</t>
  </si>
  <si>
    <r>
      <t>JC08</t>
    </r>
    <r>
      <rPr>
        <sz val="8"/>
        <rFont val="ＭＳ Ｐゴシック"/>
        <family val="3"/>
      </rPr>
      <t>モード燃費値を有する車両については、１０・１５モード燃費値に下線を引いています。</t>
    </r>
  </si>
  <si>
    <t>105</t>
  </si>
  <si>
    <t>100</t>
  </si>
  <si>
    <t>110</t>
  </si>
  <si>
    <r>
      <rPr>
        <sz val="8"/>
        <rFont val="ＭＳ Ｐゴシック"/>
        <family val="3"/>
      </rPr>
      <t>当該自動車の製造又は輸入の事業を行う者の氏名又は名称　</t>
    </r>
  </si>
  <si>
    <t>本田技研工業株式会社</t>
  </si>
  <si>
    <t>ガソリン貨物車（軽自動車）</t>
  </si>
  <si>
    <t>燃費基準
達成・向上
達成レベル</t>
  </si>
  <si>
    <t>ホンダ</t>
  </si>
  <si>
    <t>アクティ</t>
  </si>
  <si>
    <t>EBD-HA8</t>
  </si>
  <si>
    <t>E07Z</t>
  </si>
  <si>
    <t>5MT</t>
  </si>
  <si>
    <t>760～780</t>
  </si>
  <si>
    <t>1220～1240</t>
  </si>
  <si>
    <t>構造B</t>
  </si>
  <si>
    <t>FI・EP</t>
  </si>
  <si>
    <t>3W</t>
  </si>
  <si>
    <t>R</t>
  </si>
  <si>
    <t>3AT</t>
  </si>
  <si>
    <t>EBD-HA9</t>
  </si>
  <si>
    <t>810～820</t>
  </si>
  <si>
    <t>1270～1280</t>
  </si>
  <si>
    <t>A</t>
  </si>
  <si>
    <t>EBD-HH5</t>
  </si>
  <si>
    <t>930～940</t>
  </si>
  <si>
    <t>350
350(250)</t>
  </si>
  <si>
    <t>1390～1410</t>
  </si>
  <si>
    <t>940～960</t>
  </si>
  <si>
    <t>1400～1430</t>
  </si>
  <si>
    <t>EBD-HH6</t>
  </si>
  <si>
    <t>970～990</t>
  </si>
  <si>
    <t>1430～1460</t>
  </si>
  <si>
    <t>4AT</t>
  </si>
  <si>
    <t>250(150)</t>
  </si>
  <si>
    <t>1390～1400</t>
  </si>
  <si>
    <t xml:space="preserve"> </t>
  </si>
  <si>
    <t>VAMOS Hobio</t>
  </si>
  <si>
    <t>EBD-HJ1</t>
  </si>
  <si>
    <r>
      <t>200</t>
    </r>
    <r>
      <rPr>
        <sz val="8"/>
        <rFont val="ＭＳ Ｐゴシック"/>
        <family val="3"/>
      </rPr>
      <t>（</t>
    </r>
    <r>
      <rPr>
        <sz val="8"/>
        <rFont val="Arial"/>
        <family val="2"/>
      </rPr>
      <t>100</t>
    </r>
    <r>
      <rPr>
        <sz val="8"/>
        <rFont val="ＭＳ Ｐゴシック"/>
        <family val="3"/>
      </rPr>
      <t>）</t>
    </r>
  </si>
  <si>
    <t>1280～1290</t>
  </si>
  <si>
    <t>EBD-HJ2</t>
  </si>
  <si>
    <t>1000～1010</t>
  </si>
  <si>
    <t>1310～1330</t>
  </si>
  <si>
    <t>1360～1370</t>
  </si>
  <si>
    <r>
      <rPr>
        <sz val="8"/>
        <rFont val="ＭＳ Ｐゴシック"/>
        <family val="3"/>
      </rPr>
      <t>当該自動車の製造又は輸入の事業を行う者の氏名又は名称　　　　マツダ株式会社</t>
    </r>
  </si>
  <si>
    <t>途中計算</t>
  </si>
  <si>
    <r>
      <t>125</t>
    </r>
    <r>
      <rPr>
        <sz val="8"/>
        <rFont val="ＭＳ Ｐゴシック"/>
        <family val="3"/>
      </rPr>
      <t>まで</t>
    </r>
  </si>
  <si>
    <t>マツダ</t>
  </si>
  <si>
    <t>※1</t>
  </si>
  <si>
    <t>スクラム</t>
  </si>
  <si>
    <t>EBD-DG64V</t>
  </si>
  <si>
    <t>※1印の付いている通称名については、スズキ株式会社が製造事業者である。</t>
  </si>
  <si>
    <r>
      <rPr>
        <sz val="8"/>
        <rFont val="ＭＳ Ｐゴシック"/>
        <family val="3"/>
      </rPr>
      <t>当該自動車の製造又は輸入の事業を行う者の氏名又は名称　　三菱自動車工業株式会社</t>
    </r>
  </si>
  <si>
    <t>ガソリン貨物自動車（軽自動車）</t>
  </si>
  <si>
    <t>三菱</t>
  </si>
  <si>
    <t>ミニキャブ</t>
  </si>
  <si>
    <t>GBD-U61T</t>
  </si>
  <si>
    <t>3G83</t>
  </si>
  <si>
    <t>☆☆☆</t>
  </si>
  <si>
    <t>710～740</t>
  </si>
  <si>
    <t>1170～1200</t>
  </si>
  <si>
    <r>
      <t>710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750</t>
    </r>
  </si>
  <si>
    <r>
      <t>1170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1210</t>
    </r>
  </si>
  <si>
    <t>GBD-U61V</t>
  </si>
  <si>
    <r>
      <t>840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930</t>
    </r>
  </si>
  <si>
    <t>250～350</t>
  </si>
  <si>
    <r>
      <t>1300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1400</t>
    </r>
  </si>
  <si>
    <r>
      <t>860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950</t>
    </r>
  </si>
  <si>
    <r>
      <t>1320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1420</t>
    </r>
  </si>
  <si>
    <t>GBD-U62T</t>
  </si>
  <si>
    <t>750～800</t>
  </si>
  <si>
    <t>1210～1260</t>
  </si>
  <si>
    <t>770～810</t>
  </si>
  <si>
    <t>1230～1270</t>
  </si>
  <si>
    <t>GBD-U62V</t>
  </si>
  <si>
    <t>900～980</t>
  </si>
  <si>
    <r>
      <t>1360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1450</t>
    </r>
  </si>
  <si>
    <t>920～1000</t>
  </si>
  <si>
    <r>
      <t>1380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1470</t>
    </r>
  </si>
  <si>
    <t>EBD-U61V</t>
  </si>
  <si>
    <r>
      <t>1440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1450</t>
    </r>
  </si>
  <si>
    <t>FI</t>
  </si>
  <si>
    <t>EBD-U62V</t>
  </si>
  <si>
    <r>
      <t>1490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1500</t>
    </r>
  </si>
  <si>
    <t>（注）　JC08モード燃費値を有する車両については、10･15モード燃費値に下線を引いています。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</si>
</sst>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_ "/>
    <numFmt numFmtId="178" formatCode="0_ "/>
    <numFmt numFmtId="179" formatCode="0.000"/>
    <numFmt numFmtId="180" formatCode="0.0"/>
    <numFmt numFmtId="181" formatCode="0.0000000_ 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u val="single"/>
      <sz val="12"/>
      <name val="Arial"/>
      <family val="2"/>
    </font>
    <font>
      <sz val="6"/>
      <name val="ＭＳ Ｐゴシック"/>
      <family val="3"/>
    </font>
    <font>
      <sz val="8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8"/>
      <name val="ＭＳ Ｐゴシック"/>
      <family val="3"/>
    </font>
    <font>
      <b/>
      <sz val="12"/>
      <name val="Arial"/>
      <family val="2"/>
    </font>
    <font>
      <b/>
      <sz val="12"/>
      <name val="ＭＳ Ｐゴシック"/>
      <family val="3"/>
    </font>
    <font>
      <b/>
      <u val="single"/>
      <sz val="10"/>
      <name val="ＭＳ Ｐゴシック"/>
      <family val="3"/>
    </font>
    <font>
      <b/>
      <sz val="10"/>
      <name val="ＭＳ Ｐゴシック"/>
      <family val="3"/>
    </font>
    <font>
      <u val="single"/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6" fillId="31" borderId="4" applyNumberFormat="0" applyAlignment="0" applyProtection="0"/>
    <xf numFmtId="0" fontId="31" fillId="0" borderId="0">
      <alignment vertical="center"/>
      <protection/>
    </xf>
    <xf numFmtId="0" fontId="47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8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10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Continuous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 shrinkToFit="1"/>
    </xf>
    <xf numFmtId="0" fontId="4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7" fillId="0" borderId="11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center" vertical="center"/>
    </xf>
    <xf numFmtId="176" fontId="7" fillId="0" borderId="30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/>
    </xf>
    <xf numFmtId="177" fontId="10" fillId="0" borderId="32" xfId="0" applyNumberFormat="1" applyFont="1" applyFill="1" applyBorder="1" applyAlignment="1">
      <alignment horizontal="center" vertical="center" wrapText="1"/>
    </xf>
    <xf numFmtId="178" fontId="11" fillId="0" borderId="31" xfId="0" applyNumberFormat="1" applyFont="1" applyFill="1" applyBorder="1" applyAlignment="1">
      <alignment horizontal="center" vertical="center" wrapText="1"/>
    </xf>
    <xf numFmtId="177" fontId="7" fillId="0" borderId="32" xfId="0" applyNumberFormat="1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177" fontId="10" fillId="0" borderId="35" xfId="0" applyNumberFormat="1" applyFont="1" applyFill="1" applyBorder="1" applyAlignment="1">
      <alignment horizontal="center" vertical="center" wrapText="1"/>
    </xf>
    <xf numFmtId="178" fontId="11" fillId="0" borderId="36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shrinkToFit="1"/>
    </xf>
    <xf numFmtId="0" fontId="4" fillId="0" borderId="14" xfId="0" applyFont="1" applyFill="1" applyBorder="1" applyAlignment="1">
      <alignment horizontal="center" shrinkToFit="1"/>
    </xf>
    <xf numFmtId="0" fontId="4" fillId="0" borderId="12" xfId="0" applyFont="1" applyFill="1" applyBorder="1" applyAlignment="1">
      <alignment horizontal="center" shrinkToFi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shrinkToFit="1"/>
    </xf>
    <xf numFmtId="0" fontId="4" fillId="0" borderId="10" xfId="0" applyFont="1" applyFill="1" applyBorder="1" applyAlignment="1">
      <alignment horizontal="center" shrinkToFit="1"/>
    </xf>
    <xf numFmtId="0" fontId="4" fillId="0" borderId="19" xfId="0" applyFont="1" applyFill="1" applyBorder="1" applyAlignment="1">
      <alignment horizontal="center" shrinkToFit="1"/>
    </xf>
    <xf numFmtId="0" fontId="7" fillId="0" borderId="1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center" vertical="center"/>
    </xf>
    <xf numFmtId="179" fontId="4" fillId="0" borderId="30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180" fontId="29" fillId="0" borderId="32" xfId="0" applyNumberFormat="1" applyFont="1" applyFill="1" applyBorder="1" applyAlignment="1" quotePrefix="1">
      <alignment horizontal="center" vertical="center" wrapText="1"/>
    </xf>
    <xf numFmtId="178" fontId="30" fillId="0" borderId="31" xfId="0" applyNumberFormat="1" applyFont="1" applyFill="1" applyBorder="1" applyAlignment="1">
      <alignment horizontal="center" vertical="center" wrapText="1"/>
    </xf>
    <xf numFmtId="180" fontId="30" fillId="0" borderId="40" xfId="0" applyNumberFormat="1" applyFont="1" applyFill="1" applyBorder="1" applyAlignment="1" quotePrefix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80" fontId="29" fillId="0" borderId="32" xfId="0" applyNumberFormat="1" applyFont="1" applyFill="1" applyBorder="1" applyAlignment="1">
      <alignment horizontal="center" vertical="center" wrapText="1"/>
    </xf>
    <xf numFmtId="180" fontId="30" fillId="0" borderId="40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vertical="center"/>
    </xf>
    <xf numFmtId="180" fontId="29" fillId="0" borderId="35" xfId="0" applyNumberFormat="1" applyFont="1" applyFill="1" applyBorder="1" applyAlignment="1" quotePrefix="1">
      <alignment horizontal="center" vertical="center" wrapText="1"/>
    </xf>
    <xf numFmtId="178" fontId="30" fillId="0" borderId="36" xfId="0" applyNumberFormat="1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3" fontId="4" fillId="0" borderId="30" xfId="0" applyNumberFormat="1" applyFont="1" applyFill="1" applyBorder="1" applyAlignment="1">
      <alignment horizontal="center"/>
    </xf>
    <xf numFmtId="0" fontId="4" fillId="0" borderId="3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9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/>
    </xf>
    <xf numFmtId="0" fontId="8" fillId="0" borderId="1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Continuous" vertical="center"/>
    </xf>
    <xf numFmtId="0" fontId="4" fillId="0" borderId="19" xfId="0" applyFont="1" applyFill="1" applyBorder="1" applyAlignment="1">
      <alignment horizontal="centerContinuous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6" xfId="0" applyFont="1" applyFill="1" applyBorder="1" applyAlignment="1">
      <alignment horizontal="centerContinuous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left" vertical="center"/>
    </xf>
    <xf numFmtId="180" fontId="29" fillId="0" borderId="32" xfId="0" applyNumberFormat="1" applyFont="1" applyFill="1" applyBorder="1" applyAlignment="1" quotePrefix="1">
      <alignment horizontal="center" vertical="center"/>
    </xf>
    <xf numFmtId="178" fontId="30" fillId="0" borderId="31" xfId="0" applyNumberFormat="1" applyFont="1" applyFill="1" applyBorder="1" applyAlignment="1">
      <alignment horizontal="center" vertical="center"/>
    </xf>
    <xf numFmtId="180" fontId="4" fillId="0" borderId="40" xfId="0" applyNumberFormat="1" applyFont="1" applyFill="1" applyBorder="1" applyAlignment="1" quotePrefix="1">
      <alignment horizontal="center" vertical="center"/>
    </xf>
    <xf numFmtId="181" fontId="4" fillId="0" borderId="0" xfId="0" applyNumberFormat="1" applyFont="1" applyFill="1" applyAlignment="1">
      <alignment/>
    </xf>
    <xf numFmtId="180" fontId="29" fillId="0" borderId="35" xfId="0" applyNumberFormat="1" applyFont="1" applyFill="1" applyBorder="1" applyAlignment="1" quotePrefix="1">
      <alignment horizontal="center" vertical="center"/>
    </xf>
    <xf numFmtId="178" fontId="30" fillId="0" borderId="3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80" fontId="30" fillId="0" borderId="0" xfId="0" applyNumberFormat="1" applyFont="1" applyFill="1" applyBorder="1" applyAlignment="1" quotePrefix="1">
      <alignment horizontal="center" vertical="center"/>
    </xf>
    <xf numFmtId="178" fontId="30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F1\&#35469;&#35388;&#65319;\&#21407;&#30000;\&#20055;&#29992;&#65293;&#29123;&#36027;&#20844;&#34920;&#29992;&#32025;99.8.2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35519;&#26619;&#22577;&#21578;\Eudora\Tanaka\attach\P(g^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24115;&#31080;\eudora\tanaka\attach\&#29123;&#36027;&#20844;&#34920;(&#27083;&#22793;&#12289;&#22269;&#2998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乗用－燃費公表用紙99.8.27"/>
    </sheetNames>
    <definedNames>
      <definedName name="Module1.社内配布用印刷"/>
      <definedName name="Module1.提出用印刷"/>
      <definedName name="新型構変選択"/>
      <definedName name="製作者選択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乗用・ＲＶ車"/>
      <sheetName val="乗用_ＲＶ車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燃費公表(構変、国産)"/>
    </sheetNames>
    <definedNames>
      <definedName name="社内配布用印刷"/>
      <definedName name="提出用印刷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tabSelected="1" view="pageBreakPreview" zoomScaleNormal="90" zoomScaleSheetLayoutView="100" zoomScalePageLayoutView="0" workbookViewId="0" topLeftCell="A1">
      <selection activeCell="D25" sqref="D25"/>
    </sheetView>
  </sheetViews>
  <sheetFormatPr defaultColWidth="9.00390625" defaultRowHeight="13.5"/>
  <cols>
    <col min="1" max="1" width="8.75390625" style="2" customWidth="1"/>
    <col min="2" max="2" width="3.50390625" style="2" customWidth="1"/>
    <col min="3" max="3" width="12.50390625" style="2" customWidth="1"/>
    <col min="4" max="4" width="9.125" style="2" customWidth="1"/>
    <col min="5" max="5" width="5.125" style="2" customWidth="1"/>
    <col min="6" max="6" width="7.625" style="2" customWidth="1"/>
    <col min="7" max="7" width="8.125" style="2" customWidth="1"/>
    <col min="8" max="8" width="7.625" style="2" customWidth="1"/>
    <col min="9" max="9" width="8.875" style="2" customWidth="1"/>
    <col min="10" max="10" width="9.50390625" style="2" customWidth="1"/>
    <col min="11" max="11" width="7.875" style="2" customWidth="1"/>
    <col min="12" max="12" width="7.125" style="2" customWidth="1"/>
    <col min="13" max="13" width="9.375" style="2" customWidth="1"/>
    <col min="14" max="14" width="5.125" style="2" customWidth="1"/>
    <col min="15" max="15" width="6.625" style="2" customWidth="1"/>
    <col min="16" max="17" width="5.875" style="2" customWidth="1"/>
    <col min="18" max="18" width="10.125" style="2" customWidth="1"/>
    <col min="19" max="19" width="7.50390625" style="2" customWidth="1"/>
    <col min="20" max="16384" width="9.00390625" style="2" customWidth="1"/>
  </cols>
  <sheetData>
    <row r="1" spans="1:20" s="5" customFormat="1" ht="15">
      <c r="A1" s="2"/>
      <c r="B1" s="2"/>
      <c r="C1" s="2"/>
      <c r="E1" s="6"/>
      <c r="H1" s="2"/>
      <c r="I1" s="2"/>
      <c r="J1" s="7" t="s">
        <v>0</v>
      </c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s="5" customFormat="1" ht="23.25" customHeight="1">
      <c r="A2" s="8" t="s">
        <v>1</v>
      </c>
      <c r="B2" s="9"/>
      <c r="C2" s="7"/>
      <c r="E2" s="2"/>
      <c r="F2" s="2"/>
      <c r="G2" s="2"/>
      <c r="H2" s="2"/>
      <c r="I2" s="7"/>
      <c r="J2" s="7"/>
      <c r="K2" s="7"/>
      <c r="L2" s="7"/>
      <c r="M2" s="7"/>
      <c r="N2" s="2"/>
      <c r="O2" s="2"/>
      <c r="P2" s="2"/>
      <c r="R2" s="10"/>
      <c r="T2" s="10" t="s">
        <v>2</v>
      </c>
    </row>
    <row r="3" spans="1:20" s="5" customFormat="1" ht="14.25" customHeight="1" thickBot="1">
      <c r="A3" s="11"/>
      <c r="B3" s="8"/>
      <c r="C3" s="2"/>
      <c r="D3" s="12"/>
      <c r="E3" s="13"/>
      <c r="F3" s="14"/>
      <c r="G3" s="15"/>
      <c r="H3" s="16"/>
      <c r="I3" s="14"/>
      <c r="J3" s="16"/>
      <c r="K3" s="16"/>
      <c r="L3" s="67" t="s">
        <v>3</v>
      </c>
      <c r="M3" s="68"/>
      <c r="N3" s="69"/>
      <c r="O3" s="15"/>
      <c r="P3" s="70"/>
      <c r="Q3" s="71"/>
      <c r="R3" s="72"/>
      <c r="S3" s="18"/>
      <c r="T3" s="73" t="s">
        <v>4</v>
      </c>
    </row>
    <row r="4" spans="1:20" s="5" customFormat="1" ht="11.25">
      <c r="A4" s="19"/>
      <c r="B4" s="20"/>
      <c r="C4" s="21"/>
      <c r="D4" s="22"/>
      <c r="E4" s="23" t="s">
        <v>5</v>
      </c>
      <c r="F4" s="24"/>
      <c r="G4" s="25"/>
      <c r="H4" s="19"/>
      <c r="I4" s="19"/>
      <c r="J4" s="19"/>
      <c r="K4" s="25"/>
      <c r="L4" s="26"/>
      <c r="M4" s="27" t="s">
        <v>6</v>
      </c>
      <c r="N4" s="28"/>
      <c r="O4" s="29" t="s">
        <v>7</v>
      </c>
      <c r="P4" s="76" t="s">
        <v>8</v>
      </c>
      <c r="Q4" s="77"/>
      <c r="R4" s="78"/>
      <c r="S4" s="30" t="s">
        <v>9</v>
      </c>
      <c r="T4" s="74"/>
    </row>
    <row r="5" spans="1:20" s="5" customFormat="1" ht="11.25">
      <c r="A5" s="19"/>
      <c r="B5" s="20"/>
      <c r="C5" s="2"/>
      <c r="D5" s="15"/>
      <c r="E5" s="31"/>
      <c r="F5" s="25" t="s">
        <v>10</v>
      </c>
      <c r="G5" s="21" t="s">
        <v>11</v>
      </c>
      <c r="H5" s="32" t="s">
        <v>12</v>
      </c>
      <c r="I5" s="33" t="s">
        <v>13</v>
      </c>
      <c r="J5" s="33" t="s">
        <v>14</v>
      </c>
      <c r="K5" s="25" t="s">
        <v>15</v>
      </c>
      <c r="L5" s="34" t="s">
        <v>16</v>
      </c>
      <c r="M5" s="35" t="s">
        <v>17</v>
      </c>
      <c r="N5" s="34" t="s">
        <v>18</v>
      </c>
      <c r="O5" s="29" t="s">
        <v>19</v>
      </c>
      <c r="P5" s="29" t="s">
        <v>20</v>
      </c>
      <c r="Q5" s="29"/>
      <c r="R5" s="29"/>
      <c r="S5" s="21" t="s">
        <v>21</v>
      </c>
      <c r="T5" s="74"/>
    </row>
    <row r="6" spans="1:20" s="5" customFormat="1" ht="11.25">
      <c r="A6" s="25" t="s">
        <v>22</v>
      </c>
      <c r="B6" s="36"/>
      <c r="C6" s="21" t="s">
        <v>23</v>
      </c>
      <c r="D6" s="25" t="s">
        <v>24</v>
      </c>
      <c r="E6" s="31" t="s">
        <v>24</v>
      </c>
      <c r="F6" s="25" t="s">
        <v>25</v>
      </c>
      <c r="G6" s="21" t="s">
        <v>26</v>
      </c>
      <c r="H6" s="25" t="s">
        <v>27</v>
      </c>
      <c r="I6" s="25" t="s">
        <v>28</v>
      </c>
      <c r="J6" s="25" t="s">
        <v>28</v>
      </c>
      <c r="K6" s="25" t="s">
        <v>29</v>
      </c>
      <c r="L6" s="34" t="s">
        <v>30</v>
      </c>
      <c r="M6" s="35" t="s">
        <v>31</v>
      </c>
      <c r="N6" s="34" t="s">
        <v>32</v>
      </c>
      <c r="O6" s="29" t="s">
        <v>33</v>
      </c>
      <c r="P6" s="29" t="s">
        <v>34</v>
      </c>
      <c r="Q6" s="29" t="s">
        <v>35</v>
      </c>
      <c r="R6" s="29" t="s">
        <v>36</v>
      </c>
      <c r="S6" s="21" t="s">
        <v>37</v>
      </c>
      <c r="T6" s="74"/>
    </row>
    <row r="7" spans="1:20" s="5" customFormat="1" ht="11.25">
      <c r="A7" s="37"/>
      <c r="B7" s="38"/>
      <c r="C7" s="7"/>
      <c r="D7" s="37"/>
      <c r="E7" s="7"/>
      <c r="F7" s="39" t="s">
        <v>38</v>
      </c>
      <c r="G7" s="40" t="s">
        <v>39</v>
      </c>
      <c r="H7" s="37"/>
      <c r="I7" s="37"/>
      <c r="J7" s="37"/>
      <c r="K7" s="39"/>
      <c r="L7" s="41"/>
      <c r="M7" s="42" t="s">
        <v>40</v>
      </c>
      <c r="N7" s="41" t="s">
        <v>41</v>
      </c>
      <c r="O7" s="43" t="s">
        <v>42</v>
      </c>
      <c r="P7" s="43" t="s">
        <v>43</v>
      </c>
      <c r="Q7" s="43" t="s">
        <v>44</v>
      </c>
      <c r="R7" s="44"/>
      <c r="S7" s="40" t="s">
        <v>45</v>
      </c>
      <c r="T7" s="75"/>
    </row>
    <row r="8" spans="1:20" s="5" customFormat="1" ht="22.5" customHeight="1">
      <c r="A8" s="45" t="s">
        <v>46</v>
      </c>
      <c r="B8" s="46"/>
      <c r="C8" s="47" t="s">
        <v>47</v>
      </c>
      <c r="D8" s="48" t="s">
        <v>48</v>
      </c>
      <c r="E8" s="49" t="s">
        <v>49</v>
      </c>
      <c r="F8" s="50">
        <v>0.658</v>
      </c>
      <c r="G8" s="51" t="s">
        <v>50</v>
      </c>
      <c r="H8" s="49" t="s">
        <v>51</v>
      </c>
      <c r="I8" s="49" t="s">
        <v>52</v>
      </c>
      <c r="J8" s="49" t="s">
        <v>53</v>
      </c>
      <c r="K8" s="52"/>
      <c r="L8" s="53">
        <v>16.8</v>
      </c>
      <c r="M8" s="54">
        <f aca="true" t="shared" si="0" ref="M8:M15">IF(L8&gt;0,1/L8*34.6*67.1,"")</f>
        <v>138.19404761904758</v>
      </c>
      <c r="N8" s="55">
        <v>15.5</v>
      </c>
      <c r="O8" s="49" t="s">
        <v>54</v>
      </c>
      <c r="P8" s="49" t="s">
        <v>55</v>
      </c>
      <c r="Q8" s="49" t="s">
        <v>56</v>
      </c>
      <c r="R8" s="49"/>
      <c r="S8" s="56"/>
      <c r="T8" s="57" t="s">
        <v>79</v>
      </c>
    </row>
    <row r="9" spans="1:20" s="5" customFormat="1" ht="22.5" customHeight="1">
      <c r="A9" s="58"/>
      <c r="B9" s="59"/>
      <c r="C9" s="60"/>
      <c r="D9" s="48" t="s">
        <v>57</v>
      </c>
      <c r="E9" s="49" t="s">
        <v>58</v>
      </c>
      <c r="F9" s="50">
        <v>0.658</v>
      </c>
      <c r="G9" s="51" t="s">
        <v>59</v>
      </c>
      <c r="H9" s="49" t="s">
        <v>60</v>
      </c>
      <c r="I9" s="49" t="s">
        <v>61</v>
      </c>
      <c r="J9" s="49" t="s">
        <v>62</v>
      </c>
      <c r="K9" s="52"/>
      <c r="L9" s="53">
        <v>15.8</v>
      </c>
      <c r="M9" s="54">
        <f>IF(L9&gt;0,1/L9*34.6*67.1,"")</f>
        <v>146.9405063291139</v>
      </c>
      <c r="N9" s="55">
        <v>14.9</v>
      </c>
      <c r="O9" s="49" t="s">
        <v>54</v>
      </c>
      <c r="P9" s="49" t="s">
        <v>55</v>
      </c>
      <c r="Q9" s="49" t="s">
        <v>56</v>
      </c>
      <c r="R9" s="49"/>
      <c r="S9" s="56"/>
      <c r="T9" s="57" t="s">
        <v>79</v>
      </c>
    </row>
    <row r="10" spans="1:20" s="5" customFormat="1" ht="22.5" customHeight="1">
      <c r="A10" s="58"/>
      <c r="B10" s="59"/>
      <c r="C10" s="60"/>
      <c r="D10" s="48" t="s">
        <v>57</v>
      </c>
      <c r="E10" s="49" t="s">
        <v>58</v>
      </c>
      <c r="F10" s="50">
        <v>0.658</v>
      </c>
      <c r="G10" s="51" t="s">
        <v>63</v>
      </c>
      <c r="H10" s="49" t="s">
        <v>64</v>
      </c>
      <c r="I10" s="49" t="s">
        <v>61</v>
      </c>
      <c r="J10" s="49" t="s">
        <v>65</v>
      </c>
      <c r="K10" s="52"/>
      <c r="L10" s="53">
        <v>16.2</v>
      </c>
      <c r="M10" s="54">
        <f t="shared" si="0"/>
        <v>143.31234567901234</v>
      </c>
      <c r="N10" s="55">
        <v>15.5</v>
      </c>
      <c r="O10" s="49" t="s">
        <v>54</v>
      </c>
      <c r="P10" s="49" t="s">
        <v>55</v>
      </c>
      <c r="Q10" s="49" t="s">
        <v>66</v>
      </c>
      <c r="R10" s="49"/>
      <c r="S10" s="56"/>
      <c r="T10" s="57" t="s">
        <v>80</v>
      </c>
    </row>
    <row r="11" spans="1:20" s="5" customFormat="1" ht="22.5" customHeight="1">
      <c r="A11" s="58"/>
      <c r="B11" s="59"/>
      <c r="C11" s="60"/>
      <c r="D11" s="48" t="s">
        <v>57</v>
      </c>
      <c r="E11" s="49" t="s">
        <v>58</v>
      </c>
      <c r="F11" s="50">
        <v>0.658</v>
      </c>
      <c r="G11" s="51" t="s">
        <v>59</v>
      </c>
      <c r="H11" s="49" t="s">
        <v>64</v>
      </c>
      <c r="I11" s="49" t="s">
        <v>61</v>
      </c>
      <c r="J11" s="49" t="s">
        <v>65</v>
      </c>
      <c r="K11" s="52"/>
      <c r="L11" s="53">
        <v>15.4</v>
      </c>
      <c r="M11" s="54">
        <f t="shared" si="0"/>
        <v>150.75714285714284</v>
      </c>
      <c r="N11" s="55">
        <v>14.9</v>
      </c>
      <c r="O11" s="49" t="s">
        <v>54</v>
      </c>
      <c r="P11" s="49" t="s">
        <v>55</v>
      </c>
      <c r="Q11" s="49" t="s">
        <v>66</v>
      </c>
      <c r="R11" s="49"/>
      <c r="S11" s="56"/>
      <c r="T11" s="57" t="s">
        <v>80</v>
      </c>
    </row>
    <row r="12" spans="1:20" s="5" customFormat="1" ht="22.5" customHeight="1">
      <c r="A12" s="58"/>
      <c r="B12" s="59"/>
      <c r="C12" s="60"/>
      <c r="D12" s="48" t="s">
        <v>57</v>
      </c>
      <c r="E12" s="49" t="s">
        <v>58</v>
      </c>
      <c r="F12" s="50">
        <v>0.658</v>
      </c>
      <c r="G12" s="51" t="s">
        <v>63</v>
      </c>
      <c r="H12" s="49" t="s">
        <v>67</v>
      </c>
      <c r="I12" s="49" t="s">
        <v>61</v>
      </c>
      <c r="J12" s="49" t="s">
        <v>68</v>
      </c>
      <c r="K12" s="52"/>
      <c r="L12" s="53">
        <v>17.2</v>
      </c>
      <c r="M12" s="54">
        <f>IF(L12&gt;0,1/L12*34.6*67.1,"")</f>
        <v>134.98023255813953</v>
      </c>
      <c r="N12" s="55">
        <v>15.5</v>
      </c>
      <c r="O12" s="49" t="s">
        <v>54</v>
      </c>
      <c r="P12" s="49" t="s">
        <v>55</v>
      </c>
      <c r="Q12" s="49" t="s">
        <v>56</v>
      </c>
      <c r="R12" s="49" t="s">
        <v>69</v>
      </c>
      <c r="S12" s="56"/>
      <c r="T12" s="57" t="s">
        <v>81</v>
      </c>
    </row>
    <row r="13" spans="1:20" s="5" customFormat="1" ht="22.5" customHeight="1">
      <c r="A13" s="58"/>
      <c r="B13" s="59"/>
      <c r="C13" s="60"/>
      <c r="D13" s="48" t="s">
        <v>57</v>
      </c>
      <c r="E13" s="49" t="s">
        <v>58</v>
      </c>
      <c r="F13" s="50">
        <v>0.658</v>
      </c>
      <c r="G13" s="51" t="s">
        <v>70</v>
      </c>
      <c r="H13" s="49" t="s">
        <v>71</v>
      </c>
      <c r="I13" s="49" t="s">
        <v>61</v>
      </c>
      <c r="J13" s="49" t="s">
        <v>72</v>
      </c>
      <c r="K13" s="52"/>
      <c r="L13" s="53">
        <v>15.2</v>
      </c>
      <c r="M13" s="54">
        <f>IF(L13&gt;0,1/L13*34.6*67.1,"")</f>
        <v>152.74078947368417</v>
      </c>
      <c r="N13" s="55">
        <v>14.9</v>
      </c>
      <c r="O13" s="49" t="s">
        <v>54</v>
      </c>
      <c r="P13" s="49" t="s">
        <v>55</v>
      </c>
      <c r="Q13" s="49" t="s">
        <v>56</v>
      </c>
      <c r="R13" s="49" t="s">
        <v>69</v>
      </c>
      <c r="S13" s="56"/>
      <c r="T13" s="57" t="s">
        <v>80</v>
      </c>
    </row>
    <row r="14" spans="1:20" s="5" customFormat="1" ht="22.5" customHeight="1">
      <c r="A14" s="58"/>
      <c r="B14" s="59"/>
      <c r="C14" s="60"/>
      <c r="D14" s="48" t="s">
        <v>57</v>
      </c>
      <c r="E14" s="49" t="s">
        <v>58</v>
      </c>
      <c r="F14" s="50">
        <v>0.658</v>
      </c>
      <c r="G14" s="51" t="s">
        <v>63</v>
      </c>
      <c r="H14" s="49" t="s">
        <v>73</v>
      </c>
      <c r="I14" s="49" t="s">
        <v>61</v>
      </c>
      <c r="J14" s="49" t="s">
        <v>74</v>
      </c>
      <c r="K14" s="52"/>
      <c r="L14" s="53">
        <v>17.2</v>
      </c>
      <c r="M14" s="54">
        <f>IF(L14&gt;0,1/L14*34.6*67.1,"")</f>
        <v>134.98023255813953</v>
      </c>
      <c r="N14" s="55">
        <v>15.5</v>
      </c>
      <c r="O14" s="49" t="s">
        <v>54</v>
      </c>
      <c r="P14" s="49" t="s">
        <v>55</v>
      </c>
      <c r="Q14" s="49" t="s">
        <v>66</v>
      </c>
      <c r="R14" s="49" t="s">
        <v>69</v>
      </c>
      <c r="S14" s="56"/>
      <c r="T14" s="57" t="s">
        <v>81</v>
      </c>
    </row>
    <row r="15" spans="1:20" s="5" customFormat="1" ht="22.5" customHeight="1" thickBot="1">
      <c r="A15" s="61"/>
      <c r="B15" s="62"/>
      <c r="C15" s="63"/>
      <c r="D15" s="48" t="s">
        <v>57</v>
      </c>
      <c r="E15" s="49" t="s">
        <v>58</v>
      </c>
      <c r="F15" s="50">
        <v>0.658</v>
      </c>
      <c r="G15" s="51" t="s">
        <v>70</v>
      </c>
      <c r="H15" s="49" t="s">
        <v>75</v>
      </c>
      <c r="I15" s="49" t="s">
        <v>61</v>
      </c>
      <c r="J15" s="49" t="s">
        <v>76</v>
      </c>
      <c r="K15" s="52"/>
      <c r="L15" s="64">
        <v>15.2</v>
      </c>
      <c r="M15" s="65">
        <f t="shared" si="0"/>
        <v>152.74078947368417</v>
      </c>
      <c r="N15" s="55">
        <v>14.9</v>
      </c>
      <c r="O15" s="49" t="s">
        <v>54</v>
      </c>
      <c r="P15" s="49" t="s">
        <v>55</v>
      </c>
      <c r="Q15" s="49" t="s">
        <v>66</v>
      </c>
      <c r="R15" s="49" t="s">
        <v>69</v>
      </c>
      <c r="S15" s="56"/>
      <c r="T15" s="57" t="s">
        <v>80</v>
      </c>
    </row>
    <row r="16" spans="1:16" s="5" customFormat="1" ht="11.25">
      <c r="A16" s="2"/>
      <c r="D16" s="2"/>
      <c r="E16" s="2"/>
      <c r="F16" s="2"/>
      <c r="G16" s="2"/>
      <c r="H16" s="2"/>
      <c r="I16" s="14"/>
      <c r="J16" s="2"/>
      <c r="K16" s="2"/>
      <c r="L16" s="2"/>
      <c r="M16" s="2"/>
      <c r="N16" s="2"/>
      <c r="O16" s="2"/>
      <c r="P16" s="2"/>
    </row>
    <row r="17" spans="1:16" s="5" customFormat="1" ht="11.25">
      <c r="A17" s="2"/>
      <c r="B17" s="66" t="s">
        <v>77</v>
      </c>
      <c r="C17" s="5" t="s">
        <v>78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</sheetData>
  <sheetProtection/>
  <mergeCells count="4">
    <mergeCell ref="L3:N3"/>
    <mergeCell ref="P3:R3"/>
    <mergeCell ref="T3:T7"/>
    <mergeCell ref="P4:R4"/>
  </mergeCells>
  <printOptions horizontalCentered="1"/>
  <pageMargins left="0.7" right="0.7" top="0.75" bottom="0.75" header="0.3" footer="0.3"/>
  <pageSetup fitToHeight="0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view="pageBreakPreview" zoomScale="70" zoomScaleSheetLayoutView="70" zoomScalePageLayoutView="0" workbookViewId="0" topLeftCell="A1">
      <selection activeCell="A30" sqref="A30"/>
    </sheetView>
  </sheetViews>
  <sheetFormatPr defaultColWidth="1.875" defaultRowHeight="13.5"/>
  <cols>
    <col min="1" max="1" width="13.75390625" style="2" customWidth="1"/>
    <col min="2" max="2" width="3.875" style="2" bestFit="1" customWidth="1"/>
    <col min="3" max="3" width="22.50390625" style="2" bestFit="1" customWidth="1"/>
    <col min="4" max="4" width="11.125" style="2" bestFit="1" customWidth="1"/>
    <col min="5" max="5" width="7.00390625" style="2" customWidth="1"/>
    <col min="6" max="6" width="7.625" style="2" customWidth="1"/>
    <col min="7" max="7" width="10.00390625" style="2" customWidth="1"/>
    <col min="8" max="8" width="9.125" style="2" bestFit="1" customWidth="1"/>
    <col min="9" max="10" width="9.375" style="2" customWidth="1"/>
    <col min="11" max="11" width="7.00390625" style="2" bestFit="1" customWidth="1"/>
    <col min="12" max="12" width="7.125" style="2" customWidth="1"/>
    <col min="13" max="13" width="9.375" style="2" bestFit="1" customWidth="1"/>
    <col min="14" max="14" width="6.75390625" style="2" customWidth="1"/>
    <col min="15" max="15" width="10.00390625" style="2" customWidth="1"/>
    <col min="16" max="16" width="10.00390625" style="2" bestFit="1" customWidth="1"/>
    <col min="17" max="17" width="7.50390625" style="2" customWidth="1"/>
    <col min="18" max="254" width="9.00390625" style="2" customWidth="1"/>
    <col min="255" max="255" width="8.75390625" style="2" customWidth="1"/>
    <col min="256" max="16384" width="1.875" style="2" customWidth="1"/>
  </cols>
  <sheetData>
    <row r="1" spans="1:18" ht="21.75" customHeight="1">
      <c r="A1" s="1"/>
      <c r="B1" s="1"/>
      <c r="Q1" s="3"/>
      <c r="R1" s="4"/>
    </row>
    <row r="2" spans="1:20" s="5" customFormat="1" ht="15">
      <c r="A2" s="2"/>
      <c r="B2" s="2"/>
      <c r="C2" s="2"/>
      <c r="E2" s="6"/>
      <c r="H2" s="2"/>
      <c r="I2" s="2"/>
      <c r="J2" s="7" t="s">
        <v>82</v>
      </c>
      <c r="K2" s="7"/>
      <c r="L2" s="7"/>
      <c r="M2" s="7"/>
      <c r="N2" s="7"/>
      <c r="O2" s="7"/>
      <c r="P2" s="7"/>
      <c r="Q2" s="79" t="s">
        <v>83</v>
      </c>
      <c r="R2" s="79"/>
      <c r="S2" s="79"/>
      <c r="T2" s="79"/>
    </row>
    <row r="3" spans="1:20" s="5" customFormat="1" ht="23.25" customHeight="1">
      <c r="A3" s="80" t="s">
        <v>84</v>
      </c>
      <c r="B3" s="9"/>
      <c r="C3" s="7"/>
      <c r="E3" s="2"/>
      <c r="F3" s="2"/>
      <c r="G3" s="2"/>
      <c r="H3" s="2"/>
      <c r="I3" s="7"/>
      <c r="J3" s="81"/>
      <c r="K3" s="81"/>
      <c r="L3" s="81"/>
      <c r="M3" s="2"/>
      <c r="N3" s="2"/>
      <c r="O3" s="2"/>
      <c r="P3" s="2"/>
      <c r="R3" s="10"/>
      <c r="T3" s="10" t="s">
        <v>2</v>
      </c>
    </row>
    <row r="4" spans="1:20" s="5" customFormat="1" ht="14.25" customHeight="1" thickBot="1">
      <c r="A4" s="11"/>
      <c r="B4" s="8"/>
      <c r="C4" s="2"/>
      <c r="D4" s="12"/>
      <c r="E4" s="13"/>
      <c r="F4" s="14"/>
      <c r="G4" s="17"/>
      <c r="H4" s="16"/>
      <c r="I4" s="14"/>
      <c r="J4" s="16"/>
      <c r="K4" s="16"/>
      <c r="L4" s="67" t="s">
        <v>3</v>
      </c>
      <c r="M4" s="68"/>
      <c r="N4" s="69"/>
      <c r="O4" s="15"/>
      <c r="P4" s="70"/>
      <c r="Q4" s="71"/>
      <c r="R4" s="72"/>
      <c r="S4" s="18"/>
      <c r="T4" s="82" t="s">
        <v>85</v>
      </c>
    </row>
    <row r="5" spans="1:20" s="5" customFormat="1" ht="11.25">
      <c r="A5" s="19"/>
      <c r="B5" s="20"/>
      <c r="C5" s="21"/>
      <c r="D5" s="22"/>
      <c r="E5" s="23" t="s">
        <v>5</v>
      </c>
      <c r="F5" s="24"/>
      <c r="G5" s="25"/>
      <c r="H5" s="19"/>
      <c r="I5" s="19"/>
      <c r="J5" s="19"/>
      <c r="K5" s="25"/>
      <c r="L5" s="26"/>
      <c r="M5" s="27" t="s">
        <v>6</v>
      </c>
      <c r="N5" s="28"/>
      <c r="O5" s="29" t="s">
        <v>7</v>
      </c>
      <c r="P5" s="76" t="s">
        <v>8</v>
      </c>
      <c r="Q5" s="77"/>
      <c r="R5" s="78"/>
      <c r="S5" s="30" t="s">
        <v>9</v>
      </c>
      <c r="T5" s="83"/>
    </row>
    <row r="6" spans="1:20" s="5" customFormat="1" ht="11.25">
      <c r="A6" s="19"/>
      <c r="B6" s="20"/>
      <c r="C6" s="2"/>
      <c r="D6" s="15"/>
      <c r="E6" s="31"/>
      <c r="F6" s="25" t="s">
        <v>10</v>
      </c>
      <c r="G6" s="21" t="s">
        <v>11</v>
      </c>
      <c r="H6" s="32" t="s">
        <v>12</v>
      </c>
      <c r="I6" s="33" t="s">
        <v>13</v>
      </c>
      <c r="J6" s="33" t="s">
        <v>14</v>
      </c>
      <c r="K6" s="25" t="s">
        <v>15</v>
      </c>
      <c r="L6" s="34" t="s">
        <v>16</v>
      </c>
      <c r="M6" s="35" t="s">
        <v>17</v>
      </c>
      <c r="N6" s="34" t="s">
        <v>18</v>
      </c>
      <c r="O6" s="29" t="s">
        <v>19</v>
      </c>
      <c r="P6" s="29" t="s">
        <v>20</v>
      </c>
      <c r="Q6" s="29"/>
      <c r="R6" s="29"/>
      <c r="S6" s="21" t="s">
        <v>21</v>
      </c>
      <c r="T6" s="83"/>
    </row>
    <row r="7" spans="1:20" s="5" customFormat="1" ht="11.25">
      <c r="A7" s="25" t="s">
        <v>22</v>
      </c>
      <c r="B7" s="36"/>
      <c r="C7" s="21" t="s">
        <v>23</v>
      </c>
      <c r="D7" s="25" t="s">
        <v>24</v>
      </c>
      <c r="E7" s="31" t="s">
        <v>24</v>
      </c>
      <c r="F7" s="25" t="s">
        <v>25</v>
      </c>
      <c r="G7" s="21" t="s">
        <v>26</v>
      </c>
      <c r="H7" s="25" t="s">
        <v>27</v>
      </c>
      <c r="I7" s="25" t="s">
        <v>28</v>
      </c>
      <c r="J7" s="25" t="s">
        <v>28</v>
      </c>
      <c r="K7" s="25" t="s">
        <v>29</v>
      </c>
      <c r="L7" s="34" t="s">
        <v>30</v>
      </c>
      <c r="M7" s="35" t="s">
        <v>31</v>
      </c>
      <c r="N7" s="34" t="s">
        <v>32</v>
      </c>
      <c r="O7" s="29" t="s">
        <v>33</v>
      </c>
      <c r="P7" s="29" t="s">
        <v>34</v>
      </c>
      <c r="Q7" s="29" t="s">
        <v>35</v>
      </c>
      <c r="R7" s="29" t="s">
        <v>36</v>
      </c>
      <c r="S7" s="21" t="s">
        <v>37</v>
      </c>
      <c r="T7" s="83"/>
    </row>
    <row r="8" spans="1:20" s="5" customFormat="1" ht="11.25">
      <c r="A8" s="37"/>
      <c r="B8" s="38"/>
      <c r="C8" s="7"/>
      <c r="D8" s="37"/>
      <c r="E8" s="7"/>
      <c r="F8" s="39" t="s">
        <v>38</v>
      </c>
      <c r="G8" s="40" t="s">
        <v>39</v>
      </c>
      <c r="H8" s="37"/>
      <c r="I8" s="37"/>
      <c r="J8" s="37"/>
      <c r="K8" s="39"/>
      <c r="L8" s="41"/>
      <c r="M8" s="42" t="s">
        <v>40</v>
      </c>
      <c r="N8" s="41" t="s">
        <v>41</v>
      </c>
      <c r="O8" s="43" t="s">
        <v>42</v>
      </c>
      <c r="P8" s="43" t="s">
        <v>43</v>
      </c>
      <c r="Q8" s="43" t="s">
        <v>44</v>
      </c>
      <c r="R8" s="44"/>
      <c r="S8" s="40" t="s">
        <v>45</v>
      </c>
      <c r="T8" s="84"/>
    </row>
    <row r="9" spans="1:20" s="5" customFormat="1" ht="24.75" customHeight="1">
      <c r="A9" s="85" t="s">
        <v>86</v>
      </c>
      <c r="B9" s="86"/>
      <c r="C9" s="60" t="s">
        <v>87</v>
      </c>
      <c r="D9" s="87" t="s">
        <v>88</v>
      </c>
      <c r="E9" s="87" t="s">
        <v>89</v>
      </c>
      <c r="F9" s="88">
        <v>0.656</v>
      </c>
      <c r="G9" s="89" t="s">
        <v>90</v>
      </c>
      <c r="H9" s="87" t="s">
        <v>91</v>
      </c>
      <c r="I9" s="87">
        <v>350</v>
      </c>
      <c r="J9" s="87" t="s">
        <v>92</v>
      </c>
      <c r="K9" s="87" t="s">
        <v>93</v>
      </c>
      <c r="L9" s="90">
        <v>17.8</v>
      </c>
      <c r="M9" s="91">
        <f aca="true" t="shared" si="0" ref="M9:M19">IF(L9&gt;0,1/L9*34.6*67.1,"")</f>
        <v>130.4303370786517</v>
      </c>
      <c r="N9" s="92">
        <v>16.7</v>
      </c>
      <c r="O9" s="87" t="s">
        <v>94</v>
      </c>
      <c r="P9" s="89" t="s">
        <v>95</v>
      </c>
      <c r="Q9" s="87" t="s">
        <v>96</v>
      </c>
      <c r="R9" s="87"/>
      <c r="S9" s="93"/>
      <c r="T9" s="94" t="s">
        <v>79</v>
      </c>
    </row>
    <row r="10" spans="1:20" s="5" customFormat="1" ht="24.75" customHeight="1">
      <c r="A10" s="95"/>
      <c r="B10" s="96"/>
      <c r="C10" s="97"/>
      <c r="D10" s="87" t="s">
        <v>88</v>
      </c>
      <c r="E10" s="87" t="s">
        <v>89</v>
      </c>
      <c r="F10" s="87">
        <v>0.656</v>
      </c>
      <c r="G10" s="89" t="s">
        <v>97</v>
      </c>
      <c r="H10" s="87">
        <v>790</v>
      </c>
      <c r="I10" s="87">
        <v>350</v>
      </c>
      <c r="J10" s="87">
        <v>1250</v>
      </c>
      <c r="K10" s="89" t="s">
        <v>93</v>
      </c>
      <c r="L10" s="98">
        <v>16.4</v>
      </c>
      <c r="M10" s="91">
        <f t="shared" si="0"/>
        <v>141.56463414634146</v>
      </c>
      <c r="N10" s="99">
        <v>15.5</v>
      </c>
      <c r="O10" s="87" t="s">
        <v>94</v>
      </c>
      <c r="P10" s="89" t="s">
        <v>95</v>
      </c>
      <c r="Q10" s="87" t="s">
        <v>96</v>
      </c>
      <c r="R10" s="87"/>
      <c r="S10" s="93"/>
      <c r="T10" s="94" t="s">
        <v>79</v>
      </c>
    </row>
    <row r="11" spans="1:20" s="5" customFormat="1" ht="24.75" customHeight="1">
      <c r="A11" s="95"/>
      <c r="B11" s="96"/>
      <c r="C11" s="100"/>
      <c r="D11" s="87" t="s">
        <v>98</v>
      </c>
      <c r="E11" s="87" t="s">
        <v>89</v>
      </c>
      <c r="F11" s="88">
        <v>0.656</v>
      </c>
      <c r="G11" s="89" t="s">
        <v>90</v>
      </c>
      <c r="H11" s="87" t="s">
        <v>99</v>
      </c>
      <c r="I11" s="87">
        <v>350</v>
      </c>
      <c r="J11" s="87" t="s">
        <v>100</v>
      </c>
      <c r="K11" s="87" t="s">
        <v>93</v>
      </c>
      <c r="L11" s="90">
        <v>17.6</v>
      </c>
      <c r="M11" s="91">
        <f t="shared" si="0"/>
        <v>131.9125</v>
      </c>
      <c r="N11" s="92">
        <v>16.7</v>
      </c>
      <c r="O11" s="87" t="s">
        <v>94</v>
      </c>
      <c r="P11" s="89" t="s">
        <v>95</v>
      </c>
      <c r="Q11" s="87" t="s">
        <v>101</v>
      </c>
      <c r="R11" s="87"/>
      <c r="S11" s="93"/>
      <c r="T11" s="94" t="s">
        <v>79</v>
      </c>
    </row>
    <row r="12" spans="1:20" s="5" customFormat="1" ht="24.75" customHeight="1">
      <c r="A12" s="95"/>
      <c r="B12" s="96"/>
      <c r="C12" s="100"/>
      <c r="D12" s="87" t="s">
        <v>102</v>
      </c>
      <c r="E12" s="87" t="s">
        <v>89</v>
      </c>
      <c r="F12" s="88">
        <v>0.656</v>
      </c>
      <c r="G12" s="89" t="s">
        <v>90</v>
      </c>
      <c r="H12" s="87" t="s">
        <v>103</v>
      </c>
      <c r="I12" s="89" t="s">
        <v>104</v>
      </c>
      <c r="J12" s="87" t="s">
        <v>105</v>
      </c>
      <c r="K12" s="87"/>
      <c r="L12" s="90">
        <v>17</v>
      </c>
      <c r="M12" s="91">
        <f t="shared" si="0"/>
        <v>136.5682352941176</v>
      </c>
      <c r="N12" s="92">
        <v>15.5</v>
      </c>
      <c r="O12" s="87" t="s">
        <v>94</v>
      </c>
      <c r="P12" s="89" t="s">
        <v>95</v>
      </c>
      <c r="Q12" s="87" t="s">
        <v>96</v>
      </c>
      <c r="R12" s="89"/>
      <c r="S12" s="93"/>
      <c r="T12" s="94" t="s">
        <v>79</v>
      </c>
    </row>
    <row r="13" spans="1:20" s="5" customFormat="1" ht="24.75" customHeight="1">
      <c r="A13" s="95"/>
      <c r="B13" s="96"/>
      <c r="C13" s="100"/>
      <c r="D13" s="87" t="s">
        <v>102</v>
      </c>
      <c r="E13" s="87" t="s">
        <v>89</v>
      </c>
      <c r="F13" s="87">
        <v>0.656</v>
      </c>
      <c r="G13" s="87" t="s">
        <v>97</v>
      </c>
      <c r="H13" s="87" t="s">
        <v>106</v>
      </c>
      <c r="I13" s="89" t="s">
        <v>104</v>
      </c>
      <c r="J13" s="87" t="s">
        <v>107</v>
      </c>
      <c r="K13" s="87"/>
      <c r="L13" s="90">
        <v>15.8</v>
      </c>
      <c r="M13" s="91">
        <f t="shared" si="0"/>
        <v>146.9405063291139</v>
      </c>
      <c r="N13" s="92">
        <v>14.9</v>
      </c>
      <c r="O13" s="87" t="s">
        <v>94</v>
      </c>
      <c r="P13" s="87" t="s">
        <v>95</v>
      </c>
      <c r="Q13" s="87" t="s">
        <v>96</v>
      </c>
      <c r="R13" s="87"/>
      <c r="S13" s="93"/>
      <c r="T13" s="94" t="s">
        <v>79</v>
      </c>
    </row>
    <row r="14" spans="1:20" s="5" customFormat="1" ht="24.75" customHeight="1">
      <c r="A14" s="95"/>
      <c r="B14" s="96"/>
      <c r="C14" s="100"/>
      <c r="D14" s="87" t="s">
        <v>108</v>
      </c>
      <c r="E14" s="87" t="s">
        <v>89</v>
      </c>
      <c r="F14" s="87">
        <v>0.656</v>
      </c>
      <c r="G14" s="87" t="s">
        <v>90</v>
      </c>
      <c r="H14" s="87" t="s">
        <v>109</v>
      </c>
      <c r="I14" s="89" t="s">
        <v>104</v>
      </c>
      <c r="J14" s="87" t="s">
        <v>110</v>
      </c>
      <c r="K14" s="87"/>
      <c r="L14" s="90">
        <v>16.4</v>
      </c>
      <c r="M14" s="91">
        <f t="shared" si="0"/>
        <v>141.56463414634146</v>
      </c>
      <c r="N14" s="92">
        <v>15.5</v>
      </c>
      <c r="O14" s="87" t="s">
        <v>94</v>
      </c>
      <c r="P14" s="87" t="s">
        <v>95</v>
      </c>
      <c r="Q14" s="87" t="s">
        <v>101</v>
      </c>
      <c r="R14" s="87"/>
      <c r="S14" s="93"/>
      <c r="T14" s="94" t="s">
        <v>79</v>
      </c>
    </row>
    <row r="15" spans="1:20" s="5" customFormat="1" ht="24.75" customHeight="1">
      <c r="A15" s="95"/>
      <c r="B15" s="101"/>
      <c r="C15" s="102"/>
      <c r="D15" s="87" t="s">
        <v>108</v>
      </c>
      <c r="E15" s="87" t="s">
        <v>89</v>
      </c>
      <c r="F15" s="87">
        <v>0.656</v>
      </c>
      <c r="G15" s="87" t="s">
        <v>111</v>
      </c>
      <c r="H15" s="87">
        <v>1030</v>
      </c>
      <c r="I15" s="87" t="s">
        <v>112</v>
      </c>
      <c r="J15" s="87" t="s">
        <v>113</v>
      </c>
      <c r="K15" s="87"/>
      <c r="L15" s="90">
        <v>14.6</v>
      </c>
      <c r="M15" s="91">
        <f t="shared" si="0"/>
        <v>159.01780821917808</v>
      </c>
      <c r="N15" s="92">
        <v>14.9</v>
      </c>
      <c r="O15" s="87" t="s">
        <v>94</v>
      </c>
      <c r="P15" s="87" t="s">
        <v>95</v>
      </c>
      <c r="Q15" s="87" t="s">
        <v>101</v>
      </c>
      <c r="R15" s="87"/>
      <c r="S15" s="93"/>
      <c r="T15" s="94" t="s">
        <v>114</v>
      </c>
    </row>
    <row r="16" spans="1:20" s="5" customFormat="1" ht="24.75" customHeight="1">
      <c r="A16" s="95"/>
      <c r="B16" s="86"/>
      <c r="C16" s="100" t="s">
        <v>115</v>
      </c>
      <c r="D16" s="87" t="s">
        <v>116</v>
      </c>
      <c r="E16" s="87" t="s">
        <v>89</v>
      </c>
      <c r="F16" s="87">
        <v>0.656</v>
      </c>
      <c r="G16" s="87" t="s">
        <v>90</v>
      </c>
      <c r="H16" s="87">
        <v>960</v>
      </c>
      <c r="I16" s="87" t="s">
        <v>117</v>
      </c>
      <c r="J16" s="87" t="s">
        <v>100</v>
      </c>
      <c r="K16" s="87"/>
      <c r="L16" s="90">
        <v>17</v>
      </c>
      <c r="M16" s="91">
        <f t="shared" si="0"/>
        <v>136.5682352941176</v>
      </c>
      <c r="N16" s="92">
        <v>15.5</v>
      </c>
      <c r="O16" s="87" t="s">
        <v>94</v>
      </c>
      <c r="P16" s="87" t="s">
        <v>95</v>
      </c>
      <c r="Q16" s="87" t="s">
        <v>96</v>
      </c>
      <c r="R16" s="87"/>
      <c r="S16" s="93"/>
      <c r="T16" s="94" t="s">
        <v>79</v>
      </c>
    </row>
    <row r="17" spans="1:20" s="5" customFormat="1" ht="24.75" customHeight="1">
      <c r="A17" s="95"/>
      <c r="B17" s="96"/>
      <c r="C17" s="100"/>
      <c r="D17" s="87" t="s">
        <v>116</v>
      </c>
      <c r="E17" s="87" t="s">
        <v>89</v>
      </c>
      <c r="F17" s="87">
        <v>0.656</v>
      </c>
      <c r="G17" s="87" t="s">
        <v>97</v>
      </c>
      <c r="H17" s="87">
        <v>970</v>
      </c>
      <c r="I17" s="87" t="s">
        <v>117</v>
      </c>
      <c r="J17" s="87" t="s">
        <v>118</v>
      </c>
      <c r="K17" s="87"/>
      <c r="L17" s="90">
        <v>15.8</v>
      </c>
      <c r="M17" s="91">
        <f t="shared" si="0"/>
        <v>146.9405063291139</v>
      </c>
      <c r="N17" s="92">
        <v>14.9</v>
      </c>
      <c r="O17" s="87" t="s">
        <v>94</v>
      </c>
      <c r="P17" s="87" t="s">
        <v>95</v>
      </c>
      <c r="Q17" s="87" t="s">
        <v>96</v>
      </c>
      <c r="R17" s="87"/>
      <c r="S17" s="93"/>
      <c r="T17" s="94" t="s">
        <v>79</v>
      </c>
    </row>
    <row r="18" spans="1:20" s="5" customFormat="1" ht="24.75" customHeight="1">
      <c r="A18" s="95"/>
      <c r="B18" s="96"/>
      <c r="C18" s="100"/>
      <c r="D18" s="87" t="s">
        <v>119</v>
      </c>
      <c r="E18" s="87" t="s">
        <v>89</v>
      </c>
      <c r="F18" s="87">
        <v>0.656</v>
      </c>
      <c r="G18" s="87" t="s">
        <v>90</v>
      </c>
      <c r="H18" s="87" t="s">
        <v>120</v>
      </c>
      <c r="I18" s="87" t="s">
        <v>117</v>
      </c>
      <c r="J18" s="87" t="s">
        <v>121</v>
      </c>
      <c r="K18" s="87"/>
      <c r="L18" s="90">
        <v>16.4</v>
      </c>
      <c r="M18" s="91">
        <f t="shared" si="0"/>
        <v>141.56463414634146</v>
      </c>
      <c r="N18" s="92">
        <v>15.5</v>
      </c>
      <c r="O18" s="87" t="s">
        <v>94</v>
      </c>
      <c r="P18" s="87" t="s">
        <v>95</v>
      </c>
      <c r="Q18" s="87" t="s">
        <v>101</v>
      </c>
      <c r="R18" s="87"/>
      <c r="S18" s="93"/>
      <c r="T18" s="94" t="s">
        <v>79</v>
      </c>
    </row>
    <row r="19" spans="1:20" s="5" customFormat="1" ht="24.75" customHeight="1" thickBot="1">
      <c r="A19" s="103"/>
      <c r="B19" s="101"/>
      <c r="C19" s="102"/>
      <c r="D19" s="87" t="s">
        <v>119</v>
      </c>
      <c r="E19" s="87" t="s">
        <v>89</v>
      </c>
      <c r="F19" s="87">
        <v>0.656</v>
      </c>
      <c r="G19" s="87" t="s">
        <v>111</v>
      </c>
      <c r="H19" s="87">
        <v>1050</v>
      </c>
      <c r="I19" s="87" t="s">
        <v>117</v>
      </c>
      <c r="J19" s="87" t="s">
        <v>122</v>
      </c>
      <c r="K19" s="87"/>
      <c r="L19" s="104">
        <v>14.6</v>
      </c>
      <c r="M19" s="105">
        <f t="shared" si="0"/>
        <v>159.01780821917808</v>
      </c>
      <c r="N19" s="92">
        <v>14.9</v>
      </c>
      <c r="O19" s="87" t="s">
        <v>94</v>
      </c>
      <c r="P19" s="87" t="s">
        <v>95</v>
      </c>
      <c r="Q19" s="87" t="s">
        <v>101</v>
      </c>
      <c r="R19" s="87"/>
      <c r="S19" s="93"/>
      <c r="T19" s="94" t="s">
        <v>114</v>
      </c>
    </row>
  </sheetData>
  <sheetProtection/>
  <mergeCells count="5">
    <mergeCell ref="Q2:T2"/>
    <mergeCell ref="L4:N4"/>
    <mergeCell ref="P4:R4"/>
    <mergeCell ref="T4:T8"/>
    <mergeCell ref="P5:R5"/>
  </mergeCells>
  <printOptions horizontalCentered="1"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view="pageBreakPreview" zoomScaleNormal="90" zoomScaleSheetLayoutView="100" zoomScalePageLayoutView="0" workbookViewId="0" topLeftCell="A1">
      <selection activeCell="G24" sqref="G24"/>
    </sheetView>
  </sheetViews>
  <sheetFormatPr defaultColWidth="9.00390625" defaultRowHeight="13.5"/>
  <cols>
    <col min="1" max="1" width="8.75390625" style="2" customWidth="1"/>
    <col min="2" max="2" width="3.50390625" style="2" customWidth="1"/>
    <col min="3" max="3" width="12.50390625" style="2" customWidth="1"/>
    <col min="4" max="4" width="9.125" style="2" customWidth="1"/>
    <col min="5" max="5" width="5.125" style="2" customWidth="1"/>
    <col min="6" max="6" width="7.625" style="2" customWidth="1"/>
    <col min="7" max="7" width="8.125" style="2" customWidth="1"/>
    <col min="8" max="8" width="7.625" style="2" customWidth="1"/>
    <col min="9" max="9" width="8.875" style="2" customWidth="1"/>
    <col min="10" max="10" width="9.50390625" style="2" customWidth="1"/>
    <col min="11" max="11" width="7.875" style="2" customWidth="1"/>
    <col min="12" max="12" width="7.125" style="2" customWidth="1"/>
    <col min="13" max="13" width="9.375" style="2" customWidth="1"/>
    <col min="14" max="14" width="5.125" style="2" customWidth="1"/>
    <col min="15" max="15" width="6.625" style="2" customWidth="1"/>
    <col min="16" max="17" width="5.875" style="2" customWidth="1"/>
    <col min="18" max="18" width="10.125" style="2" customWidth="1"/>
    <col min="19" max="19" width="7.50390625" style="2" customWidth="1"/>
    <col min="20" max="16384" width="9.00390625" style="2" customWidth="1"/>
  </cols>
  <sheetData>
    <row r="1" spans="1:20" s="5" customFormat="1" ht="15">
      <c r="A1" s="2"/>
      <c r="B1" s="2"/>
      <c r="C1" s="2"/>
      <c r="E1" s="6"/>
      <c r="H1" s="2"/>
      <c r="I1" s="2"/>
      <c r="J1" s="7" t="s">
        <v>123</v>
      </c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s="5" customFormat="1" ht="23.25" customHeight="1">
      <c r="A2" s="8" t="s">
        <v>1</v>
      </c>
      <c r="B2" s="9"/>
      <c r="C2" s="7"/>
      <c r="E2" s="2"/>
      <c r="F2" s="2"/>
      <c r="G2" s="2"/>
      <c r="H2" s="2"/>
      <c r="I2" s="7"/>
      <c r="J2" s="7"/>
      <c r="K2" s="7"/>
      <c r="L2" s="7"/>
      <c r="M2" s="7"/>
      <c r="N2" s="2"/>
      <c r="O2" s="2"/>
      <c r="P2" s="2"/>
      <c r="R2" s="10"/>
      <c r="T2" s="10" t="s">
        <v>2</v>
      </c>
    </row>
    <row r="3" spans="1:20" s="5" customFormat="1" ht="14.25" customHeight="1" thickBot="1">
      <c r="A3" s="11"/>
      <c r="B3" s="8"/>
      <c r="C3" s="2"/>
      <c r="D3" s="12"/>
      <c r="E3" s="13"/>
      <c r="F3" s="14"/>
      <c r="G3" s="15"/>
      <c r="H3" s="16"/>
      <c r="I3" s="14"/>
      <c r="J3" s="16"/>
      <c r="K3" s="16"/>
      <c r="L3" s="67" t="s">
        <v>3</v>
      </c>
      <c r="M3" s="68"/>
      <c r="N3" s="69"/>
      <c r="O3" s="15"/>
      <c r="P3" s="70"/>
      <c r="Q3" s="71"/>
      <c r="R3" s="72"/>
      <c r="S3" s="18"/>
      <c r="T3" s="73" t="s">
        <v>4</v>
      </c>
    </row>
    <row r="4" spans="1:20" s="5" customFormat="1" ht="11.25">
      <c r="A4" s="19"/>
      <c r="B4" s="20"/>
      <c r="C4" s="21"/>
      <c r="D4" s="22"/>
      <c r="E4" s="23" t="s">
        <v>5</v>
      </c>
      <c r="F4" s="24"/>
      <c r="G4" s="25"/>
      <c r="H4" s="19"/>
      <c r="I4" s="19"/>
      <c r="J4" s="19"/>
      <c r="K4" s="25"/>
      <c r="L4" s="26"/>
      <c r="M4" s="27" t="s">
        <v>6</v>
      </c>
      <c r="N4" s="28"/>
      <c r="O4" s="29" t="s">
        <v>7</v>
      </c>
      <c r="P4" s="76" t="s">
        <v>8</v>
      </c>
      <c r="Q4" s="77"/>
      <c r="R4" s="78"/>
      <c r="S4" s="30" t="s">
        <v>9</v>
      </c>
      <c r="T4" s="74"/>
    </row>
    <row r="5" spans="1:20" s="5" customFormat="1" ht="11.25">
      <c r="A5" s="19"/>
      <c r="B5" s="20"/>
      <c r="C5" s="2"/>
      <c r="D5" s="15"/>
      <c r="E5" s="31"/>
      <c r="F5" s="25" t="s">
        <v>10</v>
      </c>
      <c r="G5" s="21" t="s">
        <v>11</v>
      </c>
      <c r="H5" s="32" t="s">
        <v>12</v>
      </c>
      <c r="I5" s="33" t="s">
        <v>13</v>
      </c>
      <c r="J5" s="33" t="s">
        <v>14</v>
      </c>
      <c r="K5" s="25" t="s">
        <v>15</v>
      </c>
      <c r="L5" s="34" t="s">
        <v>16</v>
      </c>
      <c r="M5" s="35" t="s">
        <v>17</v>
      </c>
      <c r="N5" s="34" t="s">
        <v>18</v>
      </c>
      <c r="O5" s="29" t="s">
        <v>19</v>
      </c>
      <c r="P5" s="29" t="s">
        <v>20</v>
      </c>
      <c r="Q5" s="29"/>
      <c r="R5" s="29"/>
      <c r="S5" s="21" t="s">
        <v>21</v>
      </c>
      <c r="T5" s="74"/>
    </row>
    <row r="6" spans="1:25" s="5" customFormat="1" ht="11.25">
      <c r="A6" s="25" t="s">
        <v>22</v>
      </c>
      <c r="B6" s="36"/>
      <c r="C6" s="21" t="s">
        <v>23</v>
      </c>
      <c r="D6" s="25" t="s">
        <v>24</v>
      </c>
      <c r="E6" s="31" t="s">
        <v>24</v>
      </c>
      <c r="F6" s="25" t="s">
        <v>25</v>
      </c>
      <c r="G6" s="21" t="s">
        <v>26</v>
      </c>
      <c r="H6" s="25" t="s">
        <v>27</v>
      </c>
      <c r="I6" s="25" t="s">
        <v>28</v>
      </c>
      <c r="J6" s="25" t="s">
        <v>28</v>
      </c>
      <c r="K6" s="25" t="s">
        <v>29</v>
      </c>
      <c r="L6" s="34" t="s">
        <v>30</v>
      </c>
      <c r="M6" s="35" t="s">
        <v>31</v>
      </c>
      <c r="N6" s="34" t="s">
        <v>32</v>
      </c>
      <c r="O6" s="29" t="s">
        <v>33</v>
      </c>
      <c r="P6" s="29" t="s">
        <v>34</v>
      </c>
      <c r="Q6" s="29" t="s">
        <v>35</v>
      </c>
      <c r="R6" s="29" t="s">
        <v>36</v>
      </c>
      <c r="S6" s="21" t="s">
        <v>37</v>
      </c>
      <c r="T6" s="74"/>
      <c r="X6" s="106" t="s">
        <v>124</v>
      </c>
      <c r="Y6" s="107"/>
    </row>
    <row r="7" spans="1:25" s="5" customFormat="1" ht="11.25">
      <c r="A7" s="37"/>
      <c r="B7" s="38"/>
      <c r="C7" s="7"/>
      <c r="D7" s="37"/>
      <c r="E7" s="7"/>
      <c r="F7" s="39" t="s">
        <v>38</v>
      </c>
      <c r="G7" s="40" t="s">
        <v>39</v>
      </c>
      <c r="H7" s="37"/>
      <c r="I7" s="37"/>
      <c r="J7" s="37"/>
      <c r="K7" s="39"/>
      <c r="L7" s="41"/>
      <c r="M7" s="42" t="s">
        <v>40</v>
      </c>
      <c r="N7" s="41" t="s">
        <v>41</v>
      </c>
      <c r="O7" s="43" t="s">
        <v>42</v>
      </c>
      <c r="P7" s="43" t="s">
        <v>43</v>
      </c>
      <c r="Q7" s="43" t="s">
        <v>44</v>
      </c>
      <c r="R7" s="44"/>
      <c r="S7" s="40" t="s">
        <v>45</v>
      </c>
      <c r="T7" s="75"/>
      <c r="X7" s="108" t="s">
        <v>125</v>
      </c>
      <c r="Y7" s="109">
        <v>138150</v>
      </c>
    </row>
    <row r="8" spans="1:25" s="5" customFormat="1" ht="22.5" customHeight="1">
      <c r="A8" s="45" t="s">
        <v>126</v>
      </c>
      <c r="B8" s="46" t="s">
        <v>127</v>
      </c>
      <c r="C8" s="47" t="s">
        <v>128</v>
      </c>
      <c r="D8" s="48" t="s">
        <v>129</v>
      </c>
      <c r="E8" s="49" t="s">
        <v>49</v>
      </c>
      <c r="F8" s="50">
        <v>0.658</v>
      </c>
      <c r="G8" s="51" t="s">
        <v>50</v>
      </c>
      <c r="H8" s="49" t="s">
        <v>51</v>
      </c>
      <c r="I8" s="49" t="s">
        <v>52</v>
      </c>
      <c r="J8" s="49" t="s">
        <v>53</v>
      </c>
      <c r="K8" s="52"/>
      <c r="L8" s="53">
        <v>16.8</v>
      </c>
      <c r="M8" s="54">
        <f aca="true" t="shared" si="0" ref="M8:M15">IF(L8&gt;0,1/L8*34.6*67.1,"")</f>
        <v>138.19404761904758</v>
      </c>
      <c r="N8" s="55">
        <v>15.5</v>
      </c>
      <c r="O8" s="49" t="s">
        <v>54</v>
      </c>
      <c r="P8" s="49" t="s">
        <v>55</v>
      </c>
      <c r="Q8" s="49" t="s">
        <v>56</v>
      </c>
      <c r="R8" s="49"/>
      <c r="S8" s="56"/>
      <c r="T8" s="57" t="str">
        <f aca="true" t="shared" si="1" ref="T8:T15">IF(Y8&lt;&gt;"",Y8,X8)</f>
        <v>105</v>
      </c>
      <c r="X8" s="110" t="str">
        <f aca="true" t="shared" si="2" ref="X8:X15">IF(L8="","",IF(L8&gt;=ROUND(N8*1.25,1),"125",IF(L8&gt;=ROUND(N8*1.2,1),"120",IF(L8&gt;=ROUND(N8*1.15,1),"115",IF(L8&gt;=ROUND(N8*1.1,1),"110",IF(L8&gt;=ROUND(N8*1.05,1),"105",IF(L8&gt;=N8*1,"100"," ")))))))</f>
        <v>105</v>
      </c>
      <c r="Y8" s="110">
        <f aca="true" t="shared" si="3" ref="Y8:Y15">IF(L8="","",IF(L8&gt;=ROUND(N8*1.5,1),"150",IF(L8&gt;=ROUND(N8*1.38,1),"138","")))</f>
      </c>
    </row>
    <row r="9" spans="1:25" s="5" customFormat="1" ht="22.5" customHeight="1">
      <c r="A9" s="58"/>
      <c r="B9" s="59"/>
      <c r="C9" s="60"/>
      <c r="D9" s="48" t="s">
        <v>129</v>
      </c>
      <c r="E9" s="49" t="s">
        <v>49</v>
      </c>
      <c r="F9" s="50">
        <v>0.658</v>
      </c>
      <c r="G9" s="51" t="s">
        <v>59</v>
      </c>
      <c r="H9" s="49" t="s">
        <v>51</v>
      </c>
      <c r="I9" s="49" t="s">
        <v>52</v>
      </c>
      <c r="J9" s="49" t="s">
        <v>53</v>
      </c>
      <c r="K9" s="52"/>
      <c r="L9" s="53">
        <v>15.8</v>
      </c>
      <c r="M9" s="54">
        <f t="shared" si="0"/>
        <v>146.9405063291139</v>
      </c>
      <c r="N9" s="55">
        <v>14.9</v>
      </c>
      <c r="O9" s="49" t="s">
        <v>54</v>
      </c>
      <c r="P9" s="49" t="s">
        <v>55</v>
      </c>
      <c r="Q9" s="49" t="s">
        <v>56</v>
      </c>
      <c r="R9" s="49"/>
      <c r="S9" s="56"/>
      <c r="T9" s="57" t="str">
        <f>IF(Y9&lt;&gt;"",Y9,X9)</f>
        <v>105</v>
      </c>
      <c r="X9" s="110" t="str">
        <f>IF(L9="","",IF(L9&gt;=ROUND(N9*1.25,1),"125",IF(L9&gt;=ROUND(N9*1.2,1),"120",IF(L9&gt;=ROUND(N9*1.15,1),"115",IF(L9&gt;=ROUND(N9*1.1,1),"110",IF(L9&gt;=ROUND(N9*1.05,1),"105",IF(L9&gt;=N9*1,"100"," ")))))))</f>
        <v>105</v>
      </c>
      <c r="Y9" s="110">
        <f>IF(L9="","",IF(L9&gt;=ROUND(N9*1.5,1),"150",IF(L9&gt;=ROUND(N9*1.38,1),"138","")))</f>
      </c>
    </row>
    <row r="10" spans="1:25" s="5" customFormat="1" ht="22.5" customHeight="1">
      <c r="A10" s="58"/>
      <c r="B10" s="59"/>
      <c r="C10" s="60"/>
      <c r="D10" s="48" t="s">
        <v>129</v>
      </c>
      <c r="E10" s="49" t="s">
        <v>49</v>
      </c>
      <c r="F10" s="50">
        <v>0.658</v>
      </c>
      <c r="G10" s="51" t="s">
        <v>50</v>
      </c>
      <c r="H10" s="49" t="s">
        <v>64</v>
      </c>
      <c r="I10" s="49" t="s">
        <v>52</v>
      </c>
      <c r="J10" s="49" t="s">
        <v>65</v>
      </c>
      <c r="K10" s="52"/>
      <c r="L10" s="53">
        <v>16.2</v>
      </c>
      <c r="M10" s="54">
        <f t="shared" si="0"/>
        <v>143.31234567901234</v>
      </c>
      <c r="N10" s="55">
        <v>15.5</v>
      </c>
      <c r="O10" s="49" t="s">
        <v>54</v>
      </c>
      <c r="P10" s="49" t="s">
        <v>55</v>
      </c>
      <c r="Q10" s="49" t="s">
        <v>66</v>
      </c>
      <c r="R10" s="49"/>
      <c r="S10" s="56"/>
      <c r="T10" s="57" t="str">
        <f t="shared" si="1"/>
        <v>100</v>
      </c>
      <c r="X10" s="110" t="str">
        <f t="shared" si="2"/>
        <v>100</v>
      </c>
      <c r="Y10" s="110">
        <f t="shared" si="3"/>
      </c>
    </row>
    <row r="11" spans="1:25" s="5" customFormat="1" ht="22.5" customHeight="1">
      <c r="A11" s="58"/>
      <c r="B11" s="59"/>
      <c r="C11" s="60"/>
      <c r="D11" s="48" t="s">
        <v>129</v>
      </c>
      <c r="E11" s="49" t="s">
        <v>49</v>
      </c>
      <c r="F11" s="50">
        <v>0.658</v>
      </c>
      <c r="G11" s="51" t="s">
        <v>59</v>
      </c>
      <c r="H11" s="49" t="s">
        <v>64</v>
      </c>
      <c r="I11" s="49" t="s">
        <v>52</v>
      </c>
      <c r="J11" s="49" t="s">
        <v>65</v>
      </c>
      <c r="K11" s="52"/>
      <c r="L11" s="53">
        <v>15.4</v>
      </c>
      <c r="M11" s="54">
        <f t="shared" si="0"/>
        <v>150.75714285714284</v>
      </c>
      <c r="N11" s="55">
        <v>14.9</v>
      </c>
      <c r="O11" s="49" t="s">
        <v>54</v>
      </c>
      <c r="P11" s="49" t="s">
        <v>55</v>
      </c>
      <c r="Q11" s="49" t="s">
        <v>66</v>
      </c>
      <c r="R11" s="49"/>
      <c r="S11" s="56"/>
      <c r="T11" s="57" t="str">
        <f t="shared" si="1"/>
        <v>100</v>
      </c>
      <c r="X11" s="110" t="str">
        <f t="shared" si="2"/>
        <v>100</v>
      </c>
      <c r="Y11" s="110">
        <f t="shared" si="3"/>
      </c>
    </row>
    <row r="12" spans="1:25" s="5" customFormat="1" ht="22.5" customHeight="1">
      <c r="A12" s="58"/>
      <c r="B12" s="59"/>
      <c r="C12" s="60"/>
      <c r="D12" s="48" t="s">
        <v>129</v>
      </c>
      <c r="E12" s="49" t="s">
        <v>49</v>
      </c>
      <c r="F12" s="50">
        <v>0.658</v>
      </c>
      <c r="G12" s="51" t="s">
        <v>50</v>
      </c>
      <c r="H12" s="49" t="s">
        <v>67</v>
      </c>
      <c r="I12" s="49" t="s">
        <v>52</v>
      </c>
      <c r="J12" s="49" t="s">
        <v>68</v>
      </c>
      <c r="K12" s="52"/>
      <c r="L12" s="53">
        <v>17.2</v>
      </c>
      <c r="M12" s="54">
        <f t="shared" si="0"/>
        <v>134.98023255813953</v>
      </c>
      <c r="N12" s="55">
        <v>15.5</v>
      </c>
      <c r="O12" s="49" t="s">
        <v>54</v>
      </c>
      <c r="P12" s="49" t="s">
        <v>55</v>
      </c>
      <c r="Q12" s="49" t="s">
        <v>56</v>
      </c>
      <c r="R12" s="49" t="s">
        <v>69</v>
      </c>
      <c r="S12" s="56"/>
      <c r="T12" s="57" t="str">
        <f>IF(Y12&lt;&gt;"",Y12,X12)</f>
        <v>110</v>
      </c>
      <c r="X12" s="110" t="str">
        <f>IF(L12="","",IF(L12&gt;=ROUND(N12*1.25,1),"125",IF(L12&gt;=ROUND(N12*1.2,1),"120",IF(L12&gt;=ROUND(N12*1.15,1),"115",IF(L12&gt;=ROUND(N12*1.1,1),"110",IF(L12&gt;=ROUND(N12*1.05,1),"105",IF(L12&gt;=N12*1,"100"," ")))))))</f>
        <v>110</v>
      </c>
      <c r="Y12" s="110">
        <f>IF(L12="","",IF(L12&gt;=ROUND(N12*1.5,1),"150",IF(L12&gt;=ROUND(N12*1.38,1),"138","")))</f>
      </c>
    </row>
    <row r="13" spans="1:25" s="5" customFormat="1" ht="22.5" customHeight="1">
      <c r="A13" s="58"/>
      <c r="B13" s="59"/>
      <c r="C13" s="60"/>
      <c r="D13" s="48" t="s">
        <v>129</v>
      </c>
      <c r="E13" s="49" t="s">
        <v>49</v>
      </c>
      <c r="F13" s="50">
        <v>0.658</v>
      </c>
      <c r="G13" s="51" t="s">
        <v>70</v>
      </c>
      <c r="H13" s="49" t="s">
        <v>71</v>
      </c>
      <c r="I13" s="49" t="s">
        <v>52</v>
      </c>
      <c r="J13" s="49" t="s">
        <v>72</v>
      </c>
      <c r="K13" s="52"/>
      <c r="L13" s="53">
        <v>15.2</v>
      </c>
      <c r="M13" s="54">
        <f t="shared" si="0"/>
        <v>152.74078947368417</v>
      </c>
      <c r="N13" s="55">
        <v>14.9</v>
      </c>
      <c r="O13" s="49" t="s">
        <v>54</v>
      </c>
      <c r="P13" s="49" t="s">
        <v>55</v>
      </c>
      <c r="Q13" s="49" t="s">
        <v>56</v>
      </c>
      <c r="R13" s="49" t="s">
        <v>69</v>
      </c>
      <c r="S13" s="56"/>
      <c r="T13" s="57" t="str">
        <f>IF(Y13&lt;&gt;"",Y13,X13)</f>
        <v>100</v>
      </c>
      <c r="X13" s="110" t="str">
        <f>IF(L13="","",IF(L13&gt;=ROUND(N13*1.25,1),"125",IF(L13&gt;=ROUND(N13*1.2,1),"120",IF(L13&gt;=ROUND(N13*1.15,1),"115",IF(L13&gt;=ROUND(N13*1.1,1),"110",IF(L13&gt;=ROUND(N13*1.05,1),"105",IF(L13&gt;=N13*1,"100"," ")))))))</f>
        <v>100</v>
      </c>
      <c r="Y13" s="110">
        <f>IF(L13="","",IF(L13&gt;=ROUND(N13*1.5,1),"150",IF(L13&gt;=ROUND(N13*1.38,1),"138","")))</f>
      </c>
    </row>
    <row r="14" spans="1:25" s="5" customFormat="1" ht="22.5" customHeight="1">
      <c r="A14" s="58"/>
      <c r="B14" s="59"/>
      <c r="C14" s="60"/>
      <c r="D14" s="48" t="s">
        <v>129</v>
      </c>
      <c r="E14" s="49" t="s">
        <v>49</v>
      </c>
      <c r="F14" s="50">
        <v>0.658</v>
      </c>
      <c r="G14" s="51" t="s">
        <v>50</v>
      </c>
      <c r="H14" s="49" t="s">
        <v>73</v>
      </c>
      <c r="I14" s="49" t="s">
        <v>52</v>
      </c>
      <c r="J14" s="49" t="s">
        <v>74</v>
      </c>
      <c r="K14" s="52"/>
      <c r="L14" s="53">
        <v>17.2</v>
      </c>
      <c r="M14" s="54">
        <f t="shared" si="0"/>
        <v>134.98023255813953</v>
      </c>
      <c r="N14" s="55">
        <v>15.5</v>
      </c>
      <c r="O14" s="49" t="s">
        <v>54</v>
      </c>
      <c r="P14" s="49" t="s">
        <v>55</v>
      </c>
      <c r="Q14" s="49" t="s">
        <v>66</v>
      </c>
      <c r="R14" s="49" t="s">
        <v>69</v>
      </c>
      <c r="S14" s="56"/>
      <c r="T14" s="57" t="str">
        <f>IF(Y14&lt;&gt;"",Y14,X14)</f>
        <v>110</v>
      </c>
      <c r="X14" s="110" t="str">
        <f>IF(L14="","",IF(L14&gt;=ROUND(N14*1.25,1),"125",IF(L14&gt;=ROUND(N14*1.2,1),"120",IF(L14&gt;=ROUND(N14*1.15,1),"115",IF(L14&gt;=ROUND(N14*1.1,1),"110",IF(L14&gt;=ROUND(N14*1.05,1),"105",IF(L14&gt;=N14*1,"100"," ")))))))</f>
        <v>110</v>
      </c>
      <c r="Y14" s="110">
        <f>IF(L14="","",IF(L14&gt;=ROUND(N14*1.5,1),"150",IF(L14&gt;=ROUND(N14*1.38,1),"138","")))</f>
      </c>
    </row>
    <row r="15" spans="1:25" s="5" customFormat="1" ht="22.5" customHeight="1" thickBot="1">
      <c r="A15" s="61"/>
      <c r="B15" s="62"/>
      <c r="C15" s="63"/>
      <c r="D15" s="48" t="s">
        <v>129</v>
      </c>
      <c r="E15" s="49" t="s">
        <v>49</v>
      </c>
      <c r="F15" s="50">
        <v>0.658</v>
      </c>
      <c r="G15" s="51" t="s">
        <v>70</v>
      </c>
      <c r="H15" s="49" t="s">
        <v>75</v>
      </c>
      <c r="I15" s="49" t="s">
        <v>52</v>
      </c>
      <c r="J15" s="49" t="s">
        <v>76</v>
      </c>
      <c r="K15" s="52"/>
      <c r="L15" s="64">
        <v>15.2</v>
      </c>
      <c r="M15" s="65">
        <f t="shared" si="0"/>
        <v>152.74078947368417</v>
      </c>
      <c r="N15" s="55">
        <v>14.9</v>
      </c>
      <c r="O15" s="49" t="s">
        <v>54</v>
      </c>
      <c r="P15" s="49" t="s">
        <v>55</v>
      </c>
      <c r="Q15" s="49" t="s">
        <v>66</v>
      </c>
      <c r="R15" s="49" t="s">
        <v>69</v>
      </c>
      <c r="S15" s="56"/>
      <c r="T15" s="57" t="str">
        <f t="shared" si="1"/>
        <v>100</v>
      </c>
      <c r="X15" s="110" t="str">
        <f t="shared" si="2"/>
        <v>100</v>
      </c>
      <c r="Y15" s="110">
        <f t="shared" si="3"/>
      </c>
    </row>
    <row r="16" spans="1:16" s="5" customFormat="1" ht="11.25">
      <c r="A16" s="2"/>
      <c r="D16" s="2"/>
      <c r="E16" s="2"/>
      <c r="F16" s="2"/>
      <c r="G16" s="2"/>
      <c r="H16" s="2"/>
      <c r="I16" s="14"/>
      <c r="J16" s="2"/>
      <c r="K16" s="2"/>
      <c r="L16" s="2"/>
      <c r="M16" s="2"/>
      <c r="N16" s="2"/>
      <c r="O16" s="2"/>
      <c r="P16" s="2"/>
    </row>
    <row r="17" spans="1:16" s="5" customFormat="1" ht="11.25">
      <c r="A17" s="2"/>
      <c r="B17" s="66" t="s">
        <v>77</v>
      </c>
      <c r="C17" s="5" t="s">
        <v>78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ht="11.25">
      <c r="C18" s="111" t="s">
        <v>130</v>
      </c>
    </row>
  </sheetData>
  <sheetProtection/>
  <mergeCells count="5">
    <mergeCell ref="L3:N3"/>
    <mergeCell ref="P3:R3"/>
    <mergeCell ref="T3:T7"/>
    <mergeCell ref="P4:R4"/>
    <mergeCell ref="X6:Y6"/>
  </mergeCells>
  <printOptions horizontalCentered="1"/>
  <pageMargins left="0.7" right="0.7" top="0.75" bottom="0.75" header="0.3" footer="0.3"/>
  <pageSetup fitToHeight="0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"/>
  <sheetViews>
    <sheetView view="pageBreakPreview" zoomScaleSheetLayoutView="100" zoomScalePageLayoutView="0" workbookViewId="0" topLeftCell="A1">
      <selection activeCell="D1" sqref="A1:IV1"/>
    </sheetView>
  </sheetViews>
  <sheetFormatPr defaultColWidth="9.00390625" defaultRowHeight="13.5"/>
  <cols>
    <col min="1" max="1" width="8.625" style="112" customWidth="1"/>
    <col min="2" max="2" width="2.875" style="112" customWidth="1"/>
    <col min="3" max="4" width="11.625" style="112" customWidth="1"/>
    <col min="5" max="6" width="6.625" style="112" customWidth="1"/>
    <col min="7" max="10" width="9.00390625" style="112" customWidth="1"/>
    <col min="11" max="11" width="6.625" style="112" customWidth="1"/>
    <col min="12" max="14" width="9.00390625" style="112" customWidth="1"/>
    <col min="15" max="17" width="6.625" style="112" customWidth="1"/>
    <col min="18" max="19" width="9.00390625" style="112" customWidth="1"/>
    <col min="20" max="20" width="9.00390625" style="2" customWidth="1"/>
    <col min="21" max="21" width="11.375" style="112" bestFit="1" customWidth="1"/>
    <col min="22" max="16384" width="9.00390625" style="112" customWidth="1"/>
  </cols>
  <sheetData>
    <row r="1" spans="1:20" s="116" customFormat="1" ht="15" customHeight="1">
      <c r="A1" s="97"/>
      <c r="B1" s="97"/>
      <c r="C1" s="97"/>
      <c r="D1" s="113"/>
      <c r="E1" s="114"/>
      <c r="F1" s="113"/>
      <c r="G1" s="113"/>
      <c r="H1" s="97"/>
      <c r="I1" s="97"/>
      <c r="J1" s="115" t="s">
        <v>131</v>
      </c>
      <c r="K1" s="115"/>
      <c r="L1" s="115"/>
      <c r="M1" s="115"/>
      <c r="N1" s="115"/>
      <c r="O1" s="115"/>
      <c r="P1" s="115"/>
      <c r="Q1" s="115"/>
      <c r="R1" s="115"/>
      <c r="S1" s="115"/>
      <c r="T1" s="115"/>
    </row>
    <row r="2" spans="1:20" s="116" customFormat="1" ht="24" customHeight="1">
      <c r="A2" s="117" t="s">
        <v>132</v>
      </c>
      <c r="B2" s="118"/>
      <c r="C2" s="115"/>
      <c r="D2" s="113"/>
      <c r="E2" s="97"/>
      <c r="F2" s="97"/>
      <c r="G2" s="97"/>
      <c r="H2" s="97"/>
      <c r="I2" s="115"/>
      <c r="J2" s="119"/>
      <c r="K2" s="119"/>
      <c r="L2" s="119"/>
      <c r="M2" s="97"/>
      <c r="N2" s="97"/>
      <c r="O2" s="97"/>
      <c r="P2" s="97"/>
      <c r="Q2" s="113"/>
      <c r="R2" s="120"/>
      <c r="S2" s="121"/>
      <c r="T2" s="10" t="s">
        <v>2</v>
      </c>
    </row>
    <row r="3" spans="1:23" s="116" customFormat="1" ht="14.25" customHeight="1" thickBot="1">
      <c r="A3" s="122"/>
      <c r="B3" s="123"/>
      <c r="C3" s="97"/>
      <c r="D3" s="124"/>
      <c r="E3" s="86"/>
      <c r="F3" s="125"/>
      <c r="G3" s="126"/>
      <c r="H3" s="127"/>
      <c r="I3" s="125"/>
      <c r="J3" s="127"/>
      <c r="K3" s="127"/>
      <c r="L3" s="128" t="s">
        <v>3</v>
      </c>
      <c r="M3" s="129"/>
      <c r="N3" s="130"/>
      <c r="O3" s="131"/>
      <c r="P3" s="132"/>
      <c r="Q3" s="133"/>
      <c r="R3" s="134"/>
      <c r="S3" s="135"/>
      <c r="T3" s="82" t="s">
        <v>85</v>
      </c>
      <c r="U3" s="5"/>
      <c r="V3" s="5"/>
      <c r="W3" s="5"/>
    </row>
    <row r="4" spans="1:23" s="116" customFormat="1" ht="12" customHeight="1">
      <c r="A4" s="95"/>
      <c r="B4" s="96"/>
      <c r="C4" s="136"/>
      <c r="D4" s="137"/>
      <c r="E4" s="138" t="s">
        <v>5</v>
      </c>
      <c r="F4" s="139"/>
      <c r="G4" s="32"/>
      <c r="H4" s="95"/>
      <c r="I4" s="95"/>
      <c r="J4" s="95"/>
      <c r="K4" s="32"/>
      <c r="L4" s="140"/>
      <c r="M4" s="141" t="s">
        <v>6</v>
      </c>
      <c r="N4" s="142"/>
      <c r="O4" s="143" t="s">
        <v>7</v>
      </c>
      <c r="P4" s="144" t="s">
        <v>8</v>
      </c>
      <c r="Q4" s="145"/>
      <c r="R4" s="146"/>
      <c r="S4" s="147" t="s">
        <v>9</v>
      </c>
      <c r="T4" s="83"/>
      <c r="U4" s="5"/>
      <c r="V4" s="5"/>
      <c r="W4" s="5"/>
    </row>
    <row r="5" spans="1:23" s="116" customFormat="1" ht="12" customHeight="1">
      <c r="A5" s="95"/>
      <c r="B5" s="96"/>
      <c r="C5" s="97"/>
      <c r="D5" s="131"/>
      <c r="E5" s="148"/>
      <c r="F5" s="32" t="s">
        <v>10</v>
      </c>
      <c r="G5" s="136" t="s">
        <v>11</v>
      </c>
      <c r="H5" s="32" t="s">
        <v>12</v>
      </c>
      <c r="I5" s="149" t="s">
        <v>13</v>
      </c>
      <c r="J5" s="149" t="s">
        <v>14</v>
      </c>
      <c r="K5" s="32" t="s">
        <v>15</v>
      </c>
      <c r="L5" s="150" t="s">
        <v>16</v>
      </c>
      <c r="M5" s="151" t="s">
        <v>17</v>
      </c>
      <c r="N5" s="150" t="s">
        <v>18</v>
      </c>
      <c r="O5" s="143" t="s">
        <v>19</v>
      </c>
      <c r="P5" s="143" t="s">
        <v>20</v>
      </c>
      <c r="Q5" s="143"/>
      <c r="R5" s="143"/>
      <c r="S5" s="136" t="s">
        <v>21</v>
      </c>
      <c r="T5" s="83"/>
      <c r="U5" s="5"/>
      <c r="V5" s="5"/>
      <c r="W5" s="5"/>
    </row>
    <row r="6" spans="1:23" s="116" customFormat="1" ht="12" customHeight="1">
      <c r="A6" s="32" t="s">
        <v>22</v>
      </c>
      <c r="B6" s="152"/>
      <c r="C6" s="136" t="s">
        <v>23</v>
      </c>
      <c r="D6" s="32" t="s">
        <v>24</v>
      </c>
      <c r="E6" s="148" t="s">
        <v>24</v>
      </c>
      <c r="F6" s="32" t="s">
        <v>25</v>
      </c>
      <c r="G6" s="136" t="s">
        <v>26</v>
      </c>
      <c r="H6" s="32" t="s">
        <v>27</v>
      </c>
      <c r="I6" s="32" t="s">
        <v>28</v>
      </c>
      <c r="J6" s="32" t="s">
        <v>28</v>
      </c>
      <c r="K6" s="32" t="s">
        <v>29</v>
      </c>
      <c r="L6" s="150" t="s">
        <v>30</v>
      </c>
      <c r="M6" s="151" t="s">
        <v>31</v>
      </c>
      <c r="N6" s="150" t="s">
        <v>32</v>
      </c>
      <c r="O6" s="143" t="s">
        <v>33</v>
      </c>
      <c r="P6" s="143" t="s">
        <v>34</v>
      </c>
      <c r="Q6" s="143" t="s">
        <v>35</v>
      </c>
      <c r="R6" s="143" t="s">
        <v>36</v>
      </c>
      <c r="S6" s="136" t="s">
        <v>37</v>
      </c>
      <c r="T6" s="83"/>
      <c r="U6" s="5"/>
      <c r="V6" s="5"/>
      <c r="W6" s="5"/>
    </row>
    <row r="7" spans="1:23" s="116" customFormat="1" ht="12" customHeight="1">
      <c r="A7" s="103"/>
      <c r="B7" s="101"/>
      <c r="C7" s="115"/>
      <c r="D7" s="103"/>
      <c r="E7" s="115"/>
      <c r="F7" s="153" t="s">
        <v>38</v>
      </c>
      <c r="G7" s="154" t="s">
        <v>39</v>
      </c>
      <c r="H7" s="103"/>
      <c r="I7" s="103"/>
      <c r="J7" s="103"/>
      <c r="K7" s="153"/>
      <c r="L7" s="155"/>
      <c r="M7" s="156" t="s">
        <v>40</v>
      </c>
      <c r="N7" s="155" t="s">
        <v>41</v>
      </c>
      <c r="O7" s="157" t="s">
        <v>42</v>
      </c>
      <c r="P7" s="157" t="s">
        <v>43</v>
      </c>
      <c r="Q7" s="157" t="s">
        <v>44</v>
      </c>
      <c r="R7" s="158"/>
      <c r="S7" s="154" t="s">
        <v>45</v>
      </c>
      <c r="T7" s="84"/>
      <c r="U7" s="5"/>
      <c r="V7" s="5"/>
      <c r="W7" s="5"/>
    </row>
    <row r="8" spans="1:23" s="116" customFormat="1" ht="19.5" customHeight="1">
      <c r="A8" s="127" t="s">
        <v>133</v>
      </c>
      <c r="B8" s="96"/>
      <c r="C8" s="100" t="s">
        <v>134</v>
      </c>
      <c r="D8" s="159" t="s">
        <v>135</v>
      </c>
      <c r="E8" s="87" t="s">
        <v>136</v>
      </c>
      <c r="F8" s="88">
        <v>0.657</v>
      </c>
      <c r="G8" s="87" t="s">
        <v>90</v>
      </c>
      <c r="H8" s="87">
        <v>700</v>
      </c>
      <c r="I8" s="87">
        <v>350</v>
      </c>
      <c r="J8" s="87">
        <v>1160</v>
      </c>
      <c r="K8" s="87" t="s">
        <v>93</v>
      </c>
      <c r="L8" s="160">
        <v>18.2</v>
      </c>
      <c r="M8" s="161">
        <f aca="true" t="shared" si="0" ref="M8:M18">IF(L8&gt;0,1/L8*34.6*67.1,"")</f>
        <v>127.56373626373626</v>
      </c>
      <c r="N8" s="162">
        <v>17</v>
      </c>
      <c r="O8" s="87"/>
      <c r="P8" s="87" t="s">
        <v>95</v>
      </c>
      <c r="Q8" s="87" t="s">
        <v>96</v>
      </c>
      <c r="R8" s="87"/>
      <c r="S8" s="93" t="s">
        <v>137</v>
      </c>
      <c r="T8" s="94">
        <v>105</v>
      </c>
      <c r="U8" s="163"/>
      <c r="V8" s="5"/>
      <c r="W8" s="5"/>
    </row>
    <row r="9" spans="1:23" s="116" customFormat="1" ht="19.5" customHeight="1">
      <c r="A9" s="95"/>
      <c r="B9" s="96"/>
      <c r="C9" s="100"/>
      <c r="D9" s="159" t="s">
        <v>135</v>
      </c>
      <c r="E9" s="87" t="s">
        <v>136</v>
      </c>
      <c r="F9" s="87">
        <v>0.657</v>
      </c>
      <c r="G9" s="87" t="s">
        <v>90</v>
      </c>
      <c r="H9" s="87" t="s">
        <v>138</v>
      </c>
      <c r="I9" s="87">
        <v>350</v>
      </c>
      <c r="J9" s="87" t="s">
        <v>139</v>
      </c>
      <c r="K9" s="87" t="s">
        <v>93</v>
      </c>
      <c r="L9" s="160">
        <v>17.6</v>
      </c>
      <c r="M9" s="161">
        <f t="shared" si="0"/>
        <v>131.9125</v>
      </c>
      <c r="N9" s="162">
        <v>16.7</v>
      </c>
      <c r="O9" s="87"/>
      <c r="P9" s="87" t="s">
        <v>95</v>
      </c>
      <c r="Q9" s="87" t="s">
        <v>96</v>
      </c>
      <c r="R9" s="87"/>
      <c r="S9" s="93" t="s">
        <v>137</v>
      </c>
      <c r="T9" s="94">
        <v>105</v>
      </c>
      <c r="U9" s="163"/>
      <c r="V9" s="5"/>
      <c r="W9" s="5"/>
    </row>
    <row r="10" spans="1:23" s="116" customFormat="1" ht="19.5" customHeight="1">
      <c r="A10" s="95"/>
      <c r="B10" s="96"/>
      <c r="C10" s="100"/>
      <c r="D10" s="159" t="s">
        <v>135</v>
      </c>
      <c r="E10" s="87" t="s">
        <v>136</v>
      </c>
      <c r="F10" s="87">
        <v>0.657</v>
      </c>
      <c r="G10" s="87" t="s">
        <v>97</v>
      </c>
      <c r="H10" s="87" t="s">
        <v>140</v>
      </c>
      <c r="I10" s="87">
        <v>350</v>
      </c>
      <c r="J10" s="87" t="s">
        <v>141</v>
      </c>
      <c r="K10" s="87" t="s">
        <v>93</v>
      </c>
      <c r="L10" s="160">
        <v>16.8</v>
      </c>
      <c r="M10" s="161">
        <f t="shared" si="0"/>
        <v>138.19404761904758</v>
      </c>
      <c r="N10" s="162">
        <v>15.5</v>
      </c>
      <c r="O10" s="87"/>
      <c r="P10" s="87" t="s">
        <v>95</v>
      </c>
      <c r="Q10" s="87" t="s">
        <v>96</v>
      </c>
      <c r="R10" s="87"/>
      <c r="S10" s="93" t="s">
        <v>137</v>
      </c>
      <c r="T10" s="94">
        <v>105</v>
      </c>
      <c r="U10" s="163"/>
      <c r="V10" s="5"/>
      <c r="W10" s="5"/>
    </row>
    <row r="11" spans="1:23" s="116" customFormat="1" ht="19.5" customHeight="1">
      <c r="A11" s="95"/>
      <c r="B11" s="96"/>
      <c r="C11" s="100"/>
      <c r="D11" s="159" t="s">
        <v>142</v>
      </c>
      <c r="E11" s="87" t="s">
        <v>136</v>
      </c>
      <c r="F11" s="87">
        <v>0.657</v>
      </c>
      <c r="G11" s="87" t="s">
        <v>90</v>
      </c>
      <c r="H11" s="87" t="s">
        <v>143</v>
      </c>
      <c r="I11" s="87" t="s">
        <v>144</v>
      </c>
      <c r="J11" s="87" t="s">
        <v>145</v>
      </c>
      <c r="K11" s="87" t="s">
        <v>93</v>
      </c>
      <c r="L11" s="160">
        <v>17.2</v>
      </c>
      <c r="M11" s="161">
        <f t="shared" si="0"/>
        <v>134.98023255813953</v>
      </c>
      <c r="N11" s="162">
        <v>15.5</v>
      </c>
      <c r="O11" s="87"/>
      <c r="P11" s="87" t="s">
        <v>95</v>
      </c>
      <c r="Q11" s="87" t="s">
        <v>96</v>
      </c>
      <c r="R11" s="87"/>
      <c r="S11" s="93" t="s">
        <v>137</v>
      </c>
      <c r="T11" s="94">
        <v>110</v>
      </c>
      <c r="U11" s="163"/>
      <c r="V11" s="5"/>
      <c r="W11" s="5"/>
    </row>
    <row r="12" spans="1:23" s="116" customFormat="1" ht="19.5" customHeight="1">
      <c r="A12" s="95"/>
      <c r="B12" s="96"/>
      <c r="C12" s="100"/>
      <c r="D12" s="159" t="s">
        <v>142</v>
      </c>
      <c r="E12" s="87" t="s">
        <v>136</v>
      </c>
      <c r="F12" s="87">
        <v>0.657</v>
      </c>
      <c r="G12" s="87" t="s">
        <v>97</v>
      </c>
      <c r="H12" s="87" t="s">
        <v>146</v>
      </c>
      <c r="I12" s="87" t="s">
        <v>144</v>
      </c>
      <c r="J12" s="87" t="s">
        <v>147</v>
      </c>
      <c r="K12" s="87" t="s">
        <v>93</v>
      </c>
      <c r="L12" s="160">
        <v>16.4</v>
      </c>
      <c r="M12" s="161">
        <f t="shared" si="0"/>
        <v>141.56463414634146</v>
      </c>
      <c r="N12" s="162">
        <v>14.9</v>
      </c>
      <c r="O12" s="87"/>
      <c r="P12" s="87" t="s">
        <v>95</v>
      </c>
      <c r="Q12" s="87" t="s">
        <v>96</v>
      </c>
      <c r="R12" s="87"/>
      <c r="S12" s="93" t="s">
        <v>137</v>
      </c>
      <c r="T12" s="94">
        <v>110</v>
      </c>
      <c r="U12" s="163"/>
      <c r="V12" s="5"/>
      <c r="W12" s="5"/>
    </row>
    <row r="13" spans="1:23" s="116" customFormat="1" ht="19.5" customHeight="1">
      <c r="A13" s="95"/>
      <c r="B13" s="96"/>
      <c r="C13" s="100"/>
      <c r="D13" s="159" t="s">
        <v>148</v>
      </c>
      <c r="E13" s="87" t="s">
        <v>136</v>
      </c>
      <c r="F13" s="87">
        <v>0.657</v>
      </c>
      <c r="G13" s="87" t="s">
        <v>90</v>
      </c>
      <c r="H13" s="87" t="s">
        <v>149</v>
      </c>
      <c r="I13" s="87">
        <v>350</v>
      </c>
      <c r="J13" s="87" t="s">
        <v>150</v>
      </c>
      <c r="K13" s="87" t="s">
        <v>93</v>
      </c>
      <c r="L13" s="160">
        <v>17.2</v>
      </c>
      <c r="M13" s="161">
        <f t="shared" si="0"/>
        <v>134.98023255813953</v>
      </c>
      <c r="N13" s="162">
        <v>16.7</v>
      </c>
      <c r="O13" s="87"/>
      <c r="P13" s="87" t="s">
        <v>95</v>
      </c>
      <c r="Q13" s="87" t="s">
        <v>101</v>
      </c>
      <c r="R13" s="87"/>
      <c r="S13" s="93" t="s">
        <v>137</v>
      </c>
      <c r="T13" s="94">
        <v>100</v>
      </c>
      <c r="U13" s="163"/>
      <c r="V13" s="5"/>
      <c r="W13" s="5"/>
    </row>
    <row r="14" spans="1:23" s="116" customFormat="1" ht="19.5" customHeight="1">
      <c r="A14" s="95"/>
      <c r="B14" s="96"/>
      <c r="C14" s="100"/>
      <c r="D14" s="159" t="s">
        <v>148</v>
      </c>
      <c r="E14" s="87" t="s">
        <v>136</v>
      </c>
      <c r="F14" s="87">
        <v>0.657</v>
      </c>
      <c r="G14" s="87" t="s">
        <v>97</v>
      </c>
      <c r="H14" s="87" t="s">
        <v>151</v>
      </c>
      <c r="I14" s="87">
        <v>350</v>
      </c>
      <c r="J14" s="87" t="s">
        <v>152</v>
      </c>
      <c r="K14" s="87" t="s">
        <v>93</v>
      </c>
      <c r="L14" s="160">
        <v>16.2</v>
      </c>
      <c r="M14" s="161">
        <f t="shared" si="0"/>
        <v>143.31234567901234</v>
      </c>
      <c r="N14" s="162">
        <v>15.5</v>
      </c>
      <c r="O14" s="87"/>
      <c r="P14" s="87" t="s">
        <v>95</v>
      </c>
      <c r="Q14" s="87" t="s">
        <v>101</v>
      </c>
      <c r="R14" s="87"/>
      <c r="S14" s="93" t="s">
        <v>137</v>
      </c>
      <c r="T14" s="94">
        <v>100</v>
      </c>
      <c r="U14" s="163"/>
      <c r="V14" s="5"/>
      <c r="W14" s="5"/>
    </row>
    <row r="15" spans="1:23" s="116" customFormat="1" ht="19.5" customHeight="1">
      <c r="A15" s="95"/>
      <c r="B15" s="96"/>
      <c r="C15" s="100"/>
      <c r="D15" s="159" t="s">
        <v>153</v>
      </c>
      <c r="E15" s="87" t="s">
        <v>136</v>
      </c>
      <c r="F15" s="87">
        <v>0.657</v>
      </c>
      <c r="G15" s="87" t="s">
        <v>90</v>
      </c>
      <c r="H15" s="87" t="s">
        <v>154</v>
      </c>
      <c r="I15" s="87" t="s">
        <v>144</v>
      </c>
      <c r="J15" s="87" t="s">
        <v>155</v>
      </c>
      <c r="K15" s="87" t="s">
        <v>93</v>
      </c>
      <c r="L15" s="160">
        <v>16.8</v>
      </c>
      <c r="M15" s="161">
        <f t="shared" si="0"/>
        <v>138.19404761904758</v>
      </c>
      <c r="N15" s="162">
        <v>15.5</v>
      </c>
      <c r="O15" s="87"/>
      <c r="P15" s="87" t="s">
        <v>95</v>
      </c>
      <c r="Q15" s="87" t="s">
        <v>101</v>
      </c>
      <c r="R15" s="87"/>
      <c r="S15" s="93" t="s">
        <v>137</v>
      </c>
      <c r="T15" s="94">
        <v>105</v>
      </c>
      <c r="U15" s="163"/>
      <c r="V15" s="5"/>
      <c r="W15" s="5"/>
    </row>
    <row r="16" spans="1:23" s="116" customFormat="1" ht="19.5" customHeight="1">
      <c r="A16" s="95"/>
      <c r="B16" s="96"/>
      <c r="C16" s="100"/>
      <c r="D16" s="159" t="s">
        <v>153</v>
      </c>
      <c r="E16" s="87" t="s">
        <v>136</v>
      </c>
      <c r="F16" s="87">
        <v>0.657</v>
      </c>
      <c r="G16" s="87" t="s">
        <v>97</v>
      </c>
      <c r="H16" s="87" t="s">
        <v>156</v>
      </c>
      <c r="I16" s="87" t="s">
        <v>144</v>
      </c>
      <c r="J16" s="87" t="s">
        <v>157</v>
      </c>
      <c r="K16" s="87" t="s">
        <v>93</v>
      </c>
      <c r="L16" s="160">
        <v>15.6</v>
      </c>
      <c r="M16" s="161">
        <f t="shared" si="0"/>
        <v>148.824358974359</v>
      </c>
      <c r="N16" s="162">
        <v>14.9</v>
      </c>
      <c r="O16" s="87"/>
      <c r="P16" s="87" t="s">
        <v>95</v>
      </c>
      <c r="Q16" s="87" t="s">
        <v>101</v>
      </c>
      <c r="R16" s="87"/>
      <c r="S16" s="93" t="s">
        <v>137</v>
      </c>
      <c r="T16" s="94">
        <v>105</v>
      </c>
      <c r="U16" s="163"/>
      <c r="V16" s="5"/>
      <c r="W16" s="5"/>
    </row>
    <row r="17" spans="1:23" s="116" customFormat="1" ht="19.5" customHeight="1">
      <c r="A17" s="95"/>
      <c r="B17" s="96"/>
      <c r="C17" s="100"/>
      <c r="D17" s="159" t="s">
        <v>158</v>
      </c>
      <c r="E17" s="87" t="s">
        <v>136</v>
      </c>
      <c r="F17" s="87">
        <v>0.657</v>
      </c>
      <c r="G17" s="87" t="s">
        <v>111</v>
      </c>
      <c r="H17" s="87">
        <v>980</v>
      </c>
      <c r="I17" s="87" t="s">
        <v>144</v>
      </c>
      <c r="J17" s="87" t="s">
        <v>159</v>
      </c>
      <c r="K17" s="87" t="s">
        <v>93</v>
      </c>
      <c r="L17" s="160">
        <v>14.2</v>
      </c>
      <c r="M17" s="161">
        <f t="shared" si="0"/>
        <v>163.49718309859156</v>
      </c>
      <c r="N17" s="162">
        <v>14.9</v>
      </c>
      <c r="O17" s="87" t="s">
        <v>160</v>
      </c>
      <c r="P17" s="87" t="s">
        <v>95</v>
      </c>
      <c r="Q17" s="87" t="s">
        <v>96</v>
      </c>
      <c r="R17" s="87"/>
      <c r="S17" s="93"/>
      <c r="T17" s="94"/>
      <c r="U17" s="163"/>
      <c r="V17" s="5"/>
      <c r="W17" s="5"/>
    </row>
    <row r="18" spans="1:23" s="116" customFormat="1" ht="19.5" customHeight="1" thickBot="1">
      <c r="A18" s="103"/>
      <c r="B18" s="101"/>
      <c r="C18" s="102"/>
      <c r="D18" s="159" t="s">
        <v>161</v>
      </c>
      <c r="E18" s="87" t="s">
        <v>136</v>
      </c>
      <c r="F18" s="87">
        <v>0.657</v>
      </c>
      <c r="G18" s="87" t="s">
        <v>111</v>
      </c>
      <c r="H18" s="87">
        <v>1030</v>
      </c>
      <c r="I18" s="87" t="s">
        <v>144</v>
      </c>
      <c r="J18" s="87" t="s">
        <v>162</v>
      </c>
      <c r="K18" s="87" t="s">
        <v>93</v>
      </c>
      <c r="L18" s="164">
        <v>13.4</v>
      </c>
      <c r="M18" s="165">
        <f t="shared" si="0"/>
        <v>173.25820895522384</v>
      </c>
      <c r="N18" s="162">
        <v>14.9</v>
      </c>
      <c r="O18" s="87" t="s">
        <v>160</v>
      </c>
      <c r="P18" s="87" t="s">
        <v>95</v>
      </c>
      <c r="Q18" s="87" t="s">
        <v>101</v>
      </c>
      <c r="R18" s="87"/>
      <c r="S18" s="93"/>
      <c r="T18" s="94"/>
      <c r="U18" s="163"/>
      <c r="V18" s="5"/>
      <c r="W18" s="5"/>
    </row>
    <row r="19" spans="1:20" s="5" customFormat="1" ht="12" customHeight="1">
      <c r="A19" s="97"/>
      <c r="B19" s="97"/>
      <c r="C19" s="166"/>
      <c r="D19" s="166"/>
      <c r="E19" s="136"/>
      <c r="F19" s="136"/>
      <c r="G19" s="136"/>
      <c r="H19" s="136"/>
      <c r="I19" s="136"/>
      <c r="J19" s="136"/>
      <c r="K19" s="136"/>
      <c r="L19" s="167"/>
      <c r="M19" s="168"/>
      <c r="N19" s="167"/>
      <c r="O19" s="136"/>
      <c r="P19" s="136"/>
      <c r="Q19" s="136"/>
      <c r="R19" s="136"/>
      <c r="S19" s="136"/>
      <c r="T19" s="136"/>
    </row>
    <row r="20" spans="1:16" s="169" customFormat="1" ht="12" customHeight="1">
      <c r="A20" s="111"/>
      <c r="B20" s="169" t="s">
        <v>163</v>
      </c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</row>
  </sheetData>
  <sheetProtection/>
  <mergeCells count="4">
    <mergeCell ref="L3:N3"/>
    <mergeCell ref="P3:R3"/>
    <mergeCell ref="T3:T7"/>
    <mergeCell ref="P4:R4"/>
  </mergeCells>
  <printOptions horizontalCentered="1"/>
  <pageMargins left="0.7" right="0.7" top="0.75" bottom="0.75" header="0.3" footer="0.3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2013-09-02T05:29:39Z</dcterms:created>
  <dcterms:modified xsi:type="dcterms:W3CDTF">2014-01-28T09:02:40Z</dcterms:modified>
  <cp:category/>
  <cp:version/>
  <cp:contentType/>
  <cp:contentStatus/>
</cp:coreProperties>
</file>