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6" sheetId="1" r:id="rId1"/>
  </sheets>
  <calcPr calcId="125725"/>
</workbook>
</file>

<file path=xl/calcChain.xml><?xml version="1.0" encoding="utf-8"?>
<calcChain xmlns="http://schemas.openxmlformats.org/spreadsheetml/2006/main">
  <c r="AU180" i="1"/>
  <c r="Y180"/>
  <c r="AU169"/>
  <c r="Y169"/>
  <c r="AU158"/>
  <c r="Y158"/>
  <c r="AU147"/>
  <c r="Y147"/>
  <c r="L45"/>
  <c r="L39"/>
  <c r="L38"/>
  <c r="L37"/>
  <c r="AO34"/>
  <c r="AJ34"/>
  <c r="AE34"/>
  <c r="AT32"/>
  <c r="AO32"/>
  <c r="AJ32"/>
  <c r="AE32"/>
  <c r="AO23"/>
  <c r="AJ23"/>
  <c r="AE23"/>
  <c r="AD17"/>
  <c r="AD19" s="1"/>
  <c r="P17"/>
  <c r="P19" s="1"/>
  <c r="AD15"/>
  <c r="W15"/>
  <c r="AK14"/>
  <c r="AD14"/>
  <c r="W13"/>
  <c r="AK12"/>
  <c r="AK17" s="1"/>
  <c r="AT34" s="1"/>
  <c r="AD12"/>
  <c r="W12"/>
  <c r="W17" s="1"/>
  <c r="W19" s="1"/>
  <c r="P12"/>
</calcChain>
</file>

<file path=xl/sharedStrings.xml><?xml version="1.0" encoding="utf-8"?>
<sst xmlns="http://schemas.openxmlformats.org/spreadsheetml/2006/main" count="513" uniqueCount="322">
  <si>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</si>
  <si>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</si>
  <si>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</si>
  <si>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</si>
  <si>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高層気象観測</t>
  </si>
  <si>
    <t>担当部局庁</t>
    <phoneticPr fontId="6"/>
  </si>
  <si>
    <t>気象庁観測部</t>
  </si>
  <si>
    <t>作成責任者</t>
    <rPh sb="0" eb="2">
      <t>サクセイ</t>
    </rPh>
    <rPh sb="2" eb="5">
      <t>セキニンシャ</t>
    </rPh>
    <phoneticPr fontId="6"/>
  </si>
  <si>
    <t>事業開始・
終了(予定）年度</t>
    <rPh sb="6" eb="8">
      <t>シュウリョウ</t>
    </rPh>
    <rPh sb="9" eb="11">
      <t>ヨテイ</t>
    </rPh>
    <phoneticPr fontId="6"/>
  </si>
  <si>
    <t>昭和31年度～終了（予定）なし</t>
    <phoneticPr fontId="6"/>
  </si>
  <si>
    <t>担当課室</t>
    <rPh sb="0" eb="2">
      <t>タントウ</t>
    </rPh>
    <rPh sb="2" eb="3">
      <t>カ</t>
    </rPh>
    <rPh sb="3" eb="4">
      <t>シツ</t>
    </rPh>
    <phoneticPr fontId="6"/>
  </si>
  <si>
    <t>観測課</t>
    <rPh sb="0" eb="3">
      <t>カンソクカ</t>
    </rPh>
    <phoneticPr fontId="14"/>
  </si>
  <si>
    <t>課長
大島　広美</t>
    <rPh sb="3" eb="5">
      <t>オオシマ</t>
    </rPh>
    <rPh sb="6" eb="8">
      <t>ヒロミ</t>
    </rPh>
    <phoneticPr fontId="14"/>
  </si>
  <si>
    <t>会計区分</t>
    <rPh sb="0" eb="2">
      <t>カイケイ</t>
    </rPh>
    <rPh sb="2" eb="4">
      <t>クブン</t>
    </rPh>
    <phoneticPr fontId="6"/>
  </si>
  <si>
    <t>一般会計</t>
  </si>
  <si>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</si>
  <si>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</si>
  <si>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</si>
  <si>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　他）
災害対策基本法（第3条、第8条）</t>
  </si>
  <si>
    <t>関係する計画、通知等</t>
    <phoneticPr fontId="6"/>
  </si>
  <si>
    <t>防災基本計画（昭和38年策定）
世界気象監視計画（WMO策定、昭和38年開始）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</si>
  <si>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</si>
  <si>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上空の気温、湿度、気圧、風向風速を観測し、大気の立体的な状態（構造）を把握することにより、適切な気象予報・警報等の作成を行い、気象災害の防止・軽減を図る。</t>
    <rPh sb="23" eb="25">
      <t>タイキ</t>
    </rPh>
    <rPh sb="26" eb="29">
      <t>リッタイテキ</t>
    </rPh>
    <rPh sb="30" eb="32">
      <t>ジョウタイ</t>
    </rPh>
    <rPh sb="33" eb="35">
      <t>コウゾウ</t>
    </rPh>
    <rPh sb="37" eb="39">
      <t>ハアク</t>
    </rPh>
    <rPh sb="50" eb="52">
      <t>キショウ</t>
    </rPh>
    <rPh sb="57" eb="58">
      <t>トウ</t>
    </rPh>
    <rPh sb="59" eb="61">
      <t>サクセイ</t>
    </rPh>
    <phoneticPr fontId="1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</si>
  <si>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</si>
  <si>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全国14ヶ所において、世界気象機関（WMO）の指針に従い、観測測器（ラジオゾンデ）を取り付けた気球を１日2回（9時及び21時）飛揚することにより、上空30kmまでの大気の気温、湿度、気圧、風向風速を観測する。観測成果は、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気象予報・警報等の作成に利用するとともに、世界の気象機関に提供する。</t>
    <rPh sb="7" eb="8">
      <t>ショ</t>
    </rPh>
    <rPh sb="25" eb="27">
      <t>シシン</t>
    </rPh>
    <rPh sb="28" eb="29">
      <t>シタガ</t>
    </rPh>
    <rPh sb="112" eb="116">
      <t>キショウヨホウ</t>
    </rPh>
    <rPh sb="117" eb="119">
      <t>ケイホウ</t>
    </rPh>
    <rPh sb="119" eb="120">
      <t>トウ</t>
    </rPh>
    <rPh sb="121" eb="123">
      <t>サクセイ</t>
    </rPh>
    <rPh sb="124" eb="126">
      <t>リヨウ</t>
    </rPh>
    <rPh sb="136" eb="138">
      <t>キショウ</t>
    </rPh>
    <rPh sb="138" eb="140">
      <t>キカン</t>
    </rPh>
    <rPh sb="141" eb="143">
      <t>テイキョウ</t>
    </rPh>
    <rPh sb="151" eb="153">
      <t>ゼンコク</t>
    </rPh>
    <rPh sb="156" eb="157">
      <t>ショ</t>
    </rPh>
    <rPh sb="197" eb="199">
      <t>リヨウ</t>
    </rPh>
    <rPh sb="219" eb="221">
      <t>サイダイ</t>
    </rPh>
    <rPh sb="235" eb="237">
      <t>カンソク</t>
    </rPh>
    <rPh sb="240" eb="244">
      <t>カンソクセイカ</t>
    </rPh>
    <rPh sb="246" eb="250">
      <t>キショウヨホウ</t>
    </rPh>
    <rPh sb="251" eb="253">
      <t>ケイホウ</t>
    </rPh>
    <rPh sb="253" eb="254">
      <t>トウ</t>
    </rPh>
    <rPh sb="255" eb="257">
      <t>サクセイ</t>
    </rPh>
    <rPh sb="258" eb="260">
      <t>リヨウ</t>
    </rPh>
    <rPh sb="267" eb="269">
      <t>セカイ</t>
    </rPh>
    <rPh sb="270" eb="272">
      <t>キショウ</t>
    </rPh>
    <rPh sb="272" eb="274">
      <t>キカン</t>
    </rPh>
    <rPh sb="275" eb="277">
      <t>テイキョウ</t>
    </rPh>
    <phoneticPr fontId="14"/>
  </si>
  <si>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</si>
  <si>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</si>
  <si>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</si>
  <si>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</si>
  <si>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</si>
  <si>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</si>
  <si>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</si>
  <si>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</si>
  <si>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</si>
  <si>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</si>
  <si>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</si>
  <si>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</si>
  <si>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</si>
  <si>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</si>
  <si>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</si>
  <si>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</si>
  <si>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</si>
  <si>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</si>
  <si>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</si>
  <si>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</si>
  <si>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</si>
  <si>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</si>
  <si>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72時間先の台風中心位置の予報誤差（過去5年の平均）を平成27年までに260kmとする。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</si>
  <si>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</si>
  <si>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</si>
  <si>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</si>
  <si>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</si>
  <si>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</si>
  <si>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</si>
  <si>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</si>
  <si>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</si>
  <si>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</si>
  <si>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ラジオゾンデ観測地点数</t>
    <phoneticPr fontId="6"/>
  </si>
  <si>
    <t>活動実績</t>
    <rPh sb="0" eb="2">
      <t>カツドウ</t>
    </rPh>
    <rPh sb="2" eb="4">
      <t>ジッセキ</t>
    </rPh>
    <phoneticPr fontId="6"/>
  </si>
  <si>
    <t>ヶ所</t>
    <rPh sb="1" eb="2">
      <t>ショ</t>
    </rPh>
    <phoneticPr fontId="6"/>
  </si>
  <si>
    <t>当初見込み</t>
    <phoneticPr fontId="6"/>
  </si>
  <si>
    <t>ラジオゾンデ観測回数</t>
    <phoneticPr fontId="6"/>
  </si>
  <si>
    <t>回/日</t>
    <rPh sb="0" eb="1">
      <t>カイ</t>
    </rPh>
    <rPh sb="2" eb="3">
      <t>ニチ</t>
    </rPh>
    <phoneticPr fontId="6"/>
  </si>
  <si>
    <t>ウィンドプロファイラ観測地点数</t>
    <phoneticPr fontId="6"/>
  </si>
  <si>
    <t>ウィンドプロファイラ観測回数</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</si>
  <si>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</si>
  <si>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</si>
  <si>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</si>
  <si>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執行額÷
　　（（ラジオゾンデ観測回数/日＋
　　　　ウィンドプロファイラ観測回数/日)
　　　　　　　×365日（23年度は366））</t>
    <rPh sb="1" eb="3">
      <t>シッコウ</t>
    </rPh>
    <rPh sb="3" eb="4">
      <t>ガク</t>
    </rPh>
    <rPh sb="16" eb="18">
      <t>カンソク</t>
    </rPh>
    <rPh sb="18" eb="20">
      <t>カイスウ</t>
    </rPh>
    <rPh sb="21" eb="22">
      <t>ニチ</t>
    </rPh>
    <rPh sb="38" eb="40">
      <t>カンソク</t>
    </rPh>
    <rPh sb="40" eb="42">
      <t>カイスウ</t>
    </rPh>
    <rPh sb="43" eb="44">
      <t>ニチ</t>
    </rPh>
    <phoneticPr fontId="6"/>
  </si>
  <si>
    <t>千円/回</t>
    <rPh sb="0" eb="2">
      <t>センエン</t>
    </rPh>
    <rPh sb="3" eb="4">
      <t>カイ</t>
    </rPh>
    <phoneticPr fontId="6"/>
  </si>
  <si>
    <t>計算式</t>
    <rPh sb="0" eb="2">
      <t>ケイサン</t>
    </rPh>
    <rPh sb="2" eb="3">
      <t>シキ</t>
    </rPh>
    <phoneticPr fontId="6"/>
  </si>
  <si>
    <t>511,000/
  1,638,850</t>
    <phoneticPr fontId="6"/>
  </si>
  <si>
    <t>511,000/
  1,743,258</t>
    <phoneticPr fontId="6"/>
  </si>
  <si>
    <t>3,382,000/
  1,737,035</t>
    <phoneticPr fontId="6"/>
  </si>
  <si>
    <r>
      <rPr>
        <sz val="11"/>
        <rFont val="ＭＳ Ｐゴシック"/>
        <family val="3"/>
        <charset val="128"/>
      </rPr>
      <t>4</t>
    </r>
    <r>
      <rPr>
        <sz val="11"/>
        <color theme="1"/>
        <rFont val="ＭＳ Ｐゴシック"/>
        <family val="2"/>
        <charset val="128"/>
        <scheme val="minor"/>
      </rPr>
      <t>59,0</t>
    </r>
    <r>
      <rPr>
        <sz val="11"/>
        <rFont val="ＭＳ Ｐゴシック"/>
        <family val="3"/>
        <charset val="128"/>
      </rPr>
      <t>00</t>
    </r>
    <r>
      <rPr>
        <sz val="11"/>
        <color theme="1"/>
        <rFont val="ＭＳ Ｐゴシック"/>
        <family val="2"/>
        <charset val="128"/>
        <scheme val="minor"/>
      </rPr>
      <t>/
  1,744,700</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</si>
  <si>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</si>
  <si>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</si>
  <si>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</si>
  <si>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</si>
  <si>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4">
      <t>ショクインリョヒ</t>
    </rPh>
    <phoneticPr fontId="3"/>
  </si>
  <si>
    <t>観測予報庁費</t>
    <rPh sb="0" eb="6">
      <t>カンソクヨホウチョウヒ</t>
    </rPh>
    <phoneticPr fontId="3"/>
  </si>
  <si>
    <t>土地建物借料</t>
    <rPh sb="0" eb="2">
      <t>トチ</t>
    </rPh>
    <rPh sb="2" eb="4">
      <t>タテモノ</t>
    </rPh>
    <rPh sb="4" eb="6">
      <t>シャクリョウ</t>
    </rPh>
    <phoneticPr fontId="3"/>
  </si>
  <si>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</si>
  <si>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</si>
  <si>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</si>
  <si>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</si>
  <si>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</si>
  <si>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</si>
  <si>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</si>
  <si>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・高層気象観測は、台風をはじめとする気象現象を的確に予測し、適切な気象予報・警報等の作成を行うために不可欠な観測であり、国民のニーズは高く、政策の優先度の高い事業である。
・台風等による被害を軽減するためには、国が責任をもって情報を提供する必要があるとともに、日本全域を覆う観測網の整備・運用が必要であるため、国が行うべき事業である。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</si>
  <si>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</si>
  <si>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</si>
  <si>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</si>
  <si>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</si>
  <si>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t>
  </si>
  <si>
    <t xml:space="preserve">
・消耗機材の調達に当たり、一括調達の実施、数量の見直し、競争性を向上するための調達方法の見直しを行うなど、コスト削減や調達の競争性の確保に努めている。</t>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</si>
  <si>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</si>
  <si>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</si>
  <si>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</si>
  <si>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</si>
  <si>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</si>
  <si>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</si>
  <si>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</si>
  <si>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</si>
  <si>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・高層気象観測は、大気の立体的な状態（構造）を把握する最も効果的な方法であり、適切な気象予報・警報等の作成を行うために不可欠な観測である。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</si>
  <si>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</si>
  <si>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</si>
  <si>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</si>
  <si>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</si>
  <si>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</si>
  <si>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</si>
  <si>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</si>
  <si>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</si>
  <si>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</si>
  <si>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高層気象観測は、大気の立体的な状態（構造）を把握する最も効果的な方法であり、適切な気象予報・警報等の作成を行うために不可欠な観測であることから、引き続き、継続的に実施する必要がある。</t>
    <phoneticPr fontId="6"/>
  </si>
  <si>
    <t>改善の
方向性</t>
    <rPh sb="0" eb="2">
      <t>カイゼン</t>
    </rPh>
    <rPh sb="4" eb="7">
      <t>ホウコウセイ</t>
    </rPh>
    <phoneticPr fontId="6"/>
  </si>
  <si>
    <t>　引き続き、消耗機材の調達に当たり、一括調達の実施、数量の見直し、競争性を向上するための調達方法の見直しを行うなど、効率的、効果的な予算執行に努める。</t>
    <rPh sb="1" eb="2">
      <t>ヒ</t>
    </rPh>
    <rPh sb="3" eb="4">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</si>
  <si>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</si>
  <si>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</si>
  <si>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</si>
  <si>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</si>
  <si>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・さらに、その後、消耗機材の調達に当たり、競争性を向上するための調達方法の見直しを行っている。
　（平成25年度予算への反映額▲24,108千円）</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</si>
  <si>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</si>
  <si>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</si>
  <si>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</si>
  <si>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</si>
  <si>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</si>
  <si>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</si>
  <si>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</si>
  <si>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Ａ．民間事業者（１３社）</t>
    <rPh sb="2" eb="4">
      <t>ミンカン</t>
    </rPh>
    <rPh sb="4" eb="6">
      <t>ジギョウ</t>
    </rPh>
    <rPh sb="6" eb="7">
      <t>シャ</t>
    </rPh>
    <rPh sb="10" eb="11">
      <t>シャ</t>
    </rPh>
    <phoneticPr fontId="6"/>
  </si>
  <si>
    <t>２,６２６百万円</t>
    <rPh sb="5" eb="8">
      <t>ヒャクマンエン</t>
    </rPh>
    <phoneticPr fontId="6"/>
  </si>
  <si>
    <t>気象庁
３,３８２百万円</t>
    <rPh sb="0" eb="3">
      <t>キショウチョウ</t>
    </rPh>
    <rPh sb="9" eb="12">
      <t>ヒャクマンエン</t>
    </rPh>
    <phoneticPr fontId="6"/>
  </si>
  <si>
    <t>本庁が発注しウィンドプロファイラ観測装置の製作及び取付調整　等</t>
    <rPh sb="30" eb="31">
      <t>トウ</t>
    </rPh>
    <phoneticPr fontId="6"/>
  </si>
  <si>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</si>
  <si>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</si>
  <si>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（註）</t>
    <rPh sb="1" eb="2">
      <t>チュウ</t>
    </rPh>
    <phoneticPr fontId="6"/>
  </si>
  <si>
    <t>Ｂ．民間事業者（１０５社）</t>
    <rPh sb="2" eb="4">
      <t>ミンカン</t>
    </rPh>
    <rPh sb="4" eb="6">
      <t>ジギョウ</t>
    </rPh>
    <rPh sb="6" eb="7">
      <t>シャ</t>
    </rPh>
    <rPh sb="11" eb="12">
      <t>シャ</t>
    </rPh>
    <phoneticPr fontId="6"/>
  </si>
  <si>
    <t>２４８百万円</t>
    <rPh sb="3" eb="6">
      <t>ヒャクマンエン</t>
    </rPh>
    <phoneticPr fontId="6"/>
  </si>
  <si>
    <t>本庁が発注したウィンドプロファイラ観測装置の予備品の購入　等</t>
    <rPh sb="29" eb="30">
      <t>トウ</t>
    </rPh>
    <phoneticPr fontId="6"/>
  </si>
  <si>
    <t>Ｃ．管区気象台等（６機関)</t>
    <phoneticPr fontId="6"/>
  </si>
  <si>
    <t>Ｄ．民間事業者（３５社）</t>
    <rPh sb="2" eb="4">
      <t>ミンカン</t>
    </rPh>
    <rPh sb="4" eb="6">
      <t>ジギョウ</t>
    </rPh>
    <rPh sb="6" eb="7">
      <t>シャ</t>
    </rPh>
    <rPh sb="10" eb="11">
      <t>シャ</t>
    </rPh>
    <phoneticPr fontId="6"/>
  </si>
  <si>
    <t>４９７百万円</t>
    <rPh sb="3" eb="6">
      <t>ヒャクマンエン</t>
    </rPh>
    <phoneticPr fontId="6"/>
  </si>
  <si>
    <t>４４７百万円</t>
    <rPh sb="3" eb="6">
      <t>ヒャクマンエン</t>
    </rPh>
    <phoneticPr fontId="6"/>
  </si>
  <si>
    <t>計画に基づく各保守契約等の実施</t>
    <phoneticPr fontId="6"/>
  </si>
  <si>
    <t>管区気象台が発注した勝浦特別地域気象観測所ウィンドプロファイラ観測局観測装置設置待受工事　等</t>
    <rPh sb="45" eb="46">
      <t>トウ</t>
    </rPh>
    <phoneticPr fontId="6"/>
  </si>
  <si>
    <t>Ｅ．民間事業者（７９社）</t>
    <rPh sb="2" eb="4">
      <t>ミンカン</t>
    </rPh>
    <rPh sb="4" eb="6">
      <t>ジギョウ</t>
    </rPh>
    <rPh sb="6" eb="7">
      <t>シャ</t>
    </rPh>
    <rPh sb="10" eb="11">
      <t>シャ</t>
    </rPh>
    <phoneticPr fontId="6"/>
  </si>
  <si>
    <t>５０百万円</t>
    <rPh sb="2" eb="5">
      <t>ヒャクマンエン</t>
    </rPh>
    <phoneticPr fontId="6"/>
  </si>
  <si>
    <t>管区気象台が発注した八丈島特別地域気象観測所高層気象観測機器移設及び取付調整等　等</t>
    <rPh sb="40" eb="41">
      <t>トウ</t>
    </rPh>
    <phoneticPr fontId="6"/>
  </si>
  <si>
    <t>Ｆ．地方公共団体等（３者）</t>
    <rPh sb="2" eb="4">
      <t>チホウ</t>
    </rPh>
    <rPh sb="4" eb="6">
      <t>コウキョウ</t>
    </rPh>
    <rPh sb="6" eb="9">
      <t>ダンタイトウ</t>
    </rPh>
    <rPh sb="9" eb="10">
      <t>ギョウシャ</t>
    </rPh>
    <rPh sb="11" eb="12">
      <t>シャ</t>
    </rPh>
    <phoneticPr fontId="6"/>
  </si>
  <si>
    <t>１８６千円</t>
    <rPh sb="3" eb="4">
      <t>セン</t>
    </rPh>
    <rPh sb="4" eb="5">
      <t>エン</t>
    </rPh>
    <phoneticPr fontId="6"/>
  </si>
  <si>
    <t>観測敷地提供</t>
    <phoneticPr fontId="6"/>
  </si>
  <si>
    <t>※少額のため千円単位</t>
    <rPh sb="1" eb="3">
      <t>ショウガク</t>
    </rPh>
    <rPh sb="6" eb="8">
      <t>センエン</t>
    </rPh>
    <rPh sb="8" eb="10">
      <t>タンイ</t>
    </rPh>
    <phoneticPr fontId="6"/>
  </si>
  <si>
    <t>旅費</t>
    <rPh sb="0" eb="2">
      <t>リョヒ</t>
    </rPh>
    <phoneticPr fontId="6"/>
  </si>
  <si>
    <t>１１百万円</t>
    <rPh sb="2" eb="5">
      <t>ヒャクマンエン</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</si>
  <si>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</si>
  <si>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</si>
  <si>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A.住友電設（株）</t>
    <phoneticPr fontId="6"/>
  </si>
  <si>
    <t>E.明星電気（株）</t>
    <phoneticPr fontId="6"/>
  </si>
  <si>
    <t>使　途</t>
    <rPh sb="0" eb="1">
      <t>ツカ</t>
    </rPh>
    <rPh sb="2" eb="3">
      <t>ト</t>
    </rPh>
    <phoneticPr fontId="6"/>
  </si>
  <si>
    <t>金　額
(百万円）</t>
    <rPh sb="0" eb="1">
      <t>キン</t>
    </rPh>
    <rPh sb="2" eb="3">
      <t>ガク</t>
    </rPh>
    <rPh sb="5" eb="7">
      <t>ヒャクマン</t>
    </rPh>
    <rPh sb="7" eb="8">
      <t>エン</t>
    </rPh>
    <phoneticPr fontId="6"/>
  </si>
  <si>
    <t>物品購入</t>
    <phoneticPr fontId="6"/>
  </si>
  <si>
    <t>ウィンドプロファイラ観測装置の製作及び取付調整</t>
    <phoneticPr fontId="6"/>
  </si>
  <si>
    <t>雑役務費</t>
    <rPh sb="0" eb="1">
      <t>ザツ</t>
    </rPh>
    <rPh sb="1" eb="3">
      <t>エキム</t>
    </rPh>
    <rPh sb="3" eb="4">
      <t>ヒ</t>
    </rPh>
    <phoneticPr fontId="6"/>
  </si>
  <si>
    <t>銚子地方気象台勝浦墨名ひずみ計データ伝送装置移設及び取付調整　等</t>
    <rPh sb="31" eb="32">
      <t>トウ</t>
    </rPh>
    <phoneticPr fontId="6"/>
  </si>
  <si>
    <t>B.住友電設（株）</t>
    <phoneticPr fontId="6"/>
  </si>
  <si>
    <t>F.鳥取県鳥取港湾事務所長</t>
    <phoneticPr fontId="6"/>
  </si>
  <si>
    <t>ウィンドプロファイラ観測装置の予備品の購入</t>
    <phoneticPr fontId="6"/>
  </si>
  <si>
    <t>借料及び損料</t>
    <phoneticPr fontId="6"/>
  </si>
  <si>
    <t>鳥取地方気象台鳥取局地的気象監視システム敷地借料</t>
    <phoneticPr fontId="6"/>
  </si>
  <si>
    <t>C.東京管区気象台</t>
    <phoneticPr fontId="6"/>
  </si>
  <si>
    <t>G.</t>
    <phoneticPr fontId="6"/>
  </si>
  <si>
    <t>ウィンドプロファイラ観測局舎の購入　等</t>
    <phoneticPr fontId="6"/>
  </si>
  <si>
    <t>工事費</t>
    <rPh sb="0" eb="3">
      <t>コウジヒ</t>
    </rPh>
    <phoneticPr fontId="6"/>
  </si>
  <si>
    <t>熊谷地方気象台電源室新営その他工事　等</t>
    <phoneticPr fontId="6"/>
  </si>
  <si>
    <t>ウィンドプロファイラ観測局観測装置設置待受工事等実施設　等</t>
    <phoneticPr fontId="6"/>
  </si>
  <si>
    <t>D.（株）シトン</t>
    <phoneticPr fontId="6"/>
  </si>
  <si>
    <t>H.</t>
    <phoneticPr fontId="6"/>
  </si>
  <si>
    <t>勝浦特別地域気象観測所ウィンドプロファイラ観測局観測装置設置待受工事　等</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</si>
  <si>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</si>
  <si>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</si>
  <si>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</si>
  <si>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</si>
  <si>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</si>
  <si>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</si>
  <si>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</si>
  <si>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住友電設（株）</t>
    <phoneticPr fontId="6"/>
  </si>
  <si>
    <t>明星電気（株）</t>
    <phoneticPr fontId="6"/>
  </si>
  <si>
    <t>ＧＰＳゾンデ（稚内他）の購入</t>
    <phoneticPr fontId="6"/>
  </si>
  <si>
    <t>ＧＰＳゾンデ（ＲＳ－０６Ｇ型）他の購入</t>
    <phoneticPr fontId="6"/>
  </si>
  <si>
    <t>三井造船マシナリー・サービス（株）</t>
    <phoneticPr fontId="6"/>
  </si>
  <si>
    <t>局地的気象監視システム観測局用非常用発動発電機の製作及び取付調整</t>
    <phoneticPr fontId="6"/>
  </si>
  <si>
    <t>三興通商（株）</t>
    <phoneticPr fontId="6"/>
  </si>
  <si>
    <t>ＧＰＳゾンデ（ＲＳ９２－ＳＧＰ型）の購入</t>
    <phoneticPr fontId="6"/>
  </si>
  <si>
    <t>トーテックス（株）</t>
    <phoneticPr fontId="6"/>
  </si>
  <si>
    <t>ノズル付パラシュート内蔵型ゴム気球他の購入</t>
    <phoneticPr fontId="6"/>
  </si>
  <si>
    <t>６００ｇゴム気球他の製作</t>
    <phoneticPr fontId="6"/>
  </si>
  <si>
    <t>三菱スペ－ス・ソフトウエア（株）</t>
    <phoneticPr fontId="6"/>
  </si>
  <si>
    <t>局地的気象監視システム観測局用非常用発動発電機遠隔監視制御装置の製作及び取付調整</t>
    <rPh sb="38" eb="40">
      <t>チョウセイ</t>
    </rPh>
    <phoneticPr fontId="6"/>
  </si>
  <si>
    <t>白石建設（株）</t>
    <phoneticPr fontId="6"/>
  </si>
  <si>
    <t>ウィンドプロファイラ平戸観測局舎建築その他工事</t>
    <phoneticPr fontId="6"/>
  </si>
  <si>
    <t>（有）有生</t>
    <phoneticPr fontId="6"/>
  </si>
  <si>
    <t>局地的気象監視システム観測局用非常用発動発電機整備に伴う工事（高知）</t>
    <phoneticPr fontId="6"/>
  </si>
  <si>
    <t>アタカ大機（株）</t>
    <phoneticPr fontId="6"/>
  </si>
  <si>
    <t>水素ガス供給設備部品購入</t>
    <phoneticPr fontId="6"/>
  </si>
  <si>
    <t>ローデ・シュワルツ・ジャパン（株）</t>
    <phoneticPr fontId="6"/>
  </si>
  <si>
    <t>標準信号発生器の購入</t>
    <phoneticPr fontId="6"/>
  </si>
  <si>
    <t>周波数分析器の購入</t>
    <phoneticPr fontId="6"/>
  </si>
  <si>
    <t>B.民間事業者</t>
    <rPh sb="2" eb="4">
      <t>ミンカン</t>
    </rPh>
    <rPh sb="4" eb="7">
      <t>ジギョウシャ</t>
    </rPh>
    <phoneticPr fontId="6"/>
  </si>
  <si>
    <t>随意契約</t>
    <rPh sb="0" eb="2">
      <t>ズイイ</t>
    </rPh>
    <rPh sb="2" eb="4">
      <t>ケイヤク</t>
    </rPh>
    <phoneticPr fontId="6"/>
  </si>
  <si>
    <t>三菱電機（株）</t>
    <phoneticPr fontId="6"/>
  </si>
  <si>
    <t>局地的気象監視システム（中央監視局）設定変更及び接続試験</t>
    <phoneticPr fontId="6"/>
  </si>
  <si>
    <t>西菱電機（株）</t>
    <phoneticPr fontId="6"/>
  </si>
  <si>
    <t>局地的気象監視システムの点検整備</t>
    <phoneticPr fontId="6"/>
  </si>
  <si>
    <t>局地的気象監視システムの故障修理</t>
    <phoneticPr fontId="6"/>
  </si>
  <si>
    <t>局地的気象監視システム用部品の購入</t>
    <phoneticPr fontId="6"/>
  </si>
  <si>
    <t>ウィンドプロファイラ観測システム保守研修</t>
    <phoneticPr fontId="6"/>
  </si>
  <si>
    <t>水素ガス供給設備（釧路他）点検整備</t>
    <phoneticPr fontId="6"/>
  </si>
  <si>
    <t>水素ガス供給設備（松江）の改修</t>
    <phoneticPr fontId="6"/>
  </si>
  <si>
    <t>（株）シトン</t>
    <phoneticPr fontId="6"/>
  </si>
  <si>
    <t>局地的気象監視システム観測局用非常用発動発電機整備に伴う工事</t>
    <phoneticPr fontId="6"/>
  </si>
  <si>
    <t>集合型ＧＰＳ高層気象観測システム（八丈島他）の点検整備</t>
    <phoneticPr fontId="6"/>
  </si>
  <si>
    <t>ゾンデ信号受信アンテナセットの購入及び設置</t>
    <phoneticPr fontId="6"/>
  </si>
  <si>
    <t>ＧＰＳゾンデ用気圧計の購入</t>
    <phoneticPr fontId="6"/>
  </si>
  <si>
    <t>気象観測用巻下器他の製作　等</t>
    <phoneticPr fontId="6"/>
  </si>
  <si>
    <t>ＧＰＳ可降水量解析ソフトウェアの利用</t>
    <phoneticPr fontId="6"/>
  </si>
  <si>
    <t>高層気象観測データ統合処理システムの点検整備</t>
    <phoneticPr fontId="6"/>
  </si>
  <si>
    <t>ＧＰＳ可降水量解析装置の点検調整</t>
    <phoneticPr fontId="6"/>
  </si>
  <si>
    <t>横河電子機器（株）</t>
    <phoneticPr fontId="6"/>
  </si>
  <si>
    <t>通風筒ファン用電流監視回路の購入</t>
    <phoneticPr fontId="6"/>
  </si>
  <si>
    <t>充電器等の購入</t>
    <phoneticPr fontId="6"/>
  </si>
  <si>
    <t>時刻校正装置等の購入</t>
    <phoneticPr fontId="6"/>
  </si>
  <si>
    <t>（株）大北工業</t>
    <phoneticPr fontId="6"/>
  </si>
  <si>
    <t>局地的気象監視システム観測局用非常用発動発電機整備に伴う工事（鳥取）</t>
    <phoneticPr fontId="6"/>
  </si>
  <si>
    <t>ウィンドプロファイラ観測装置更新等に伴う鉄板敷設及び撤去工事</t>
    <phoneticPr fontId="6"/>
  </si>
  <si>
    <t>（株）鈴木商館</t>
    <phoneticPr fontId="6"/>
  </si>
  <si>
    <t>名瀬測候所水素ガス供給システム点検整備</t>
    <phoneticPr fontId="6"/>
  </si>
  <si>
    <t>水素ガスの購入</t>
    <phoneticPr fontId="6"/>
  </si>
  <si>
    <t>特定高圧ガス消費施設及び可燃性ガス漏洩検知警報設備の定期点検</t>
    <phoneticPr fontId="6"/>
  </si>
  <si>
    <t>Ｃ.管区気象台等</t>
    <rPh sb="2" eb="4">
      <t>カンク</t>
    </rPh>
    <rPh sb="4" eb="7">
      <t>キショウダイ</t>
    </rPh>
    <rPh sb="7" eb="8">
      <t>トウ</t>
    </rPh>
    <phoneticPr fontId="6"/>
  </si>
  <si>
    <t>東京管区気象台</t>
    <phoneticPr fontId="6"/>
  </si>
  <si>
    <t>熊谷地方気象台電源室新営その他工事</t>
    <phoneticPr fontId="6"/>
  </si>
  <si>
    <t>勝浦特別地域気象観測所ウィンドプロファイラ観測局観測装置設置待受工事</t>
    <phoneticPr fontId="6"/>
  </si>
  <si>
    <t>八丈島特別地域気象観測所ウインドプロファイラ観測局観測装置設置待受工事</t>
    <phoneticPr fontId="6"/>
  </si>
  <si>
    <t>静岡地方気象台ウィンドプロファイラ観測局観測装置設置待受工事　等</t>
    <phoneticPr fontId="6"/>
  </si>
  <si>
    <t>福岡管区気象台</t>
    <phoneticPr fontId="6"/>
  </si>
  <si>
    <t>観測装置更新に伴う整備工事（屋久島）</t>
    <phoneticPr fontId="6"/>
  </si>
  <si>
    <t>延岡特別地域気象観測所観測装置更新及び移設等に伴う整備工事</t>
    <phoneticPr fontId="6"/>
  </si>
  <si>
    <t>観測装置更新に伴う整備工事（名瀬）</t>
    <phoneticPr fontId="6"/>
  </si>
  <si>
    <t>市来ウィンドプロファイラ観測装置更新待受工事　等</t>
    <phoneticPr fontId="6"/>
  </si>
  <si>
    <t>札幌管区気象台</t>
    <phoneticPr fontId="6"/>
  </si>
  <si>
    <t>留萌観測局ウィンドプロファイラ観測装置設置待受工事</t>
    <phoneticPr fontId="6"/>
  </si>
  <si>
    <t>室蘭観測局ウィンドプロファイラ観測装置設置待受工事</t>
    <phoneticPr fontId="6"/>
  </si>
  <si>
    <t>帯広観測局ウィンドプロファイラ観測装置設置待受工事</t>
    <phoneticPr fontId="6"/>
  </si>
  <si>
    <t>旧留萌ウィンドプロファイラ観測施設撤去その他工事　等</t>
    <phoneticPr fontId="6"/>
  </si>
  <si>
    <t>大阪管区気象台</t>
    <phoneticPr fontId="6"/>
  </si>
  <si>
    <t>ウィンドプロファイラ観測局舎の購入</t>
    <phoneticPr fontId="6"/>
  </si>
  <si>
    <t>ウインドプロファイラ観測装置更新に伴う撤去及び待受工事（鳥取）</t>
    <phoneticPr fontId="6"/>
  </si>
  <si>
    <t>高松地方気象台ウィンドプロファイラ観測装置更新に伴う待受工事等</t>
    <phoneticPr fontId="6"/>
  </si>
  <si>
    <t>ウィンドプロファイラ観測装置更新に伴う撤去及び待受工事（美浜）　等</t>
    <phoneticPr fontId="6"/>
  </si>
  <si>
    <t>仙台管区気象台</t>
    <phoneticPr fontId="6"/>
  </si>
  <si>
    <t>酒田観測局ウィンドプロファイラ観測装置設置待受工事</t>
    <phoneticPr fontId="6"/>
  </si>
  <si>
    <t>宮古観測局ウィンドプロファイラ観測装置設置待受工事</t>
    <phoneticPr fontId="6"/>
  </si>
  <si>
    <t>ウィンドプロファイラ観測装置更新に伴う待受工事等実施設計業務委託</t>
    <phoneticPr fontId="6"/>
  </si>
  <si>
    <t>ウィンドプロファイラ観測装置アンテナ基礎部等基礎コンクリート強度試験調査　等</t>
    <phoneticPr fontId="6"/>
  </si>
  <si>
    <t>沖縄気象台</t>
    <rPh sb="0" eb="2">
      <t>オキナワ</t>
    </rPh>
    <rPh sb="2" eb="5">
      <t>キショウダイ</t>
    </rPh>
    <phoneticPr fontId="6"/>
  </si>
  <si>
    <t>気象観測施設の基礎ほか待受工事（ウィンドプロファイラ南大東島観測局）</t>
    <phoneticPr fontId="6"/>
  </si>
  <si>
    <t>気象観測施設の基礎ほか待受工事（ウィンドプロファイラ与那国島観測局）</t>
    <phoneticPr fontId="6"/>
  </si>
  <si>
    <t>ウィンドプロファイラ観測装置更新に係る待受工事実施設計業務（南大東島観測局）</t>
    <phoneticPr fontId="6"/>
  </si>
  <si>
    <t>ウィンドプロファイラ観測装置更新に係る待受工事実施設計業務（与那国島観測局）　等</t>
    <phoneticPr fontId="6"/>
  </si>
  <si>
    <t>Ｄ.民間事業者</t>
    <rPh sb="2" eb="4">
      <t>ミンカン</t>
    </rPh>
    <rPh sb="4" eb="7">
      <t>ジギョウシャ</t>
    </rPh>
    <phoneticPr fontId="6"/>
  </si>
  <si>
    <t>高田特別地域気象観測所ウィンドプロファイラ観測局観測装置設置待受工事</t>
    <phoneticPr fontId="6"/>
  </si>
  <si>
    <t>河口湖特別地域気象観測所ウィンドプロファイラ観測局観測装置設置待受工事</t>
    <phoneticPr fontId="6"/>
  </si>
  <si>
    <t>（有）安藤建設</t>
    <phoneticPr fontId="6"/>
  </si>
  <si>
    <t>（株）高橋電工</t>
    <phoneticPr fontId="6"/>
  </si>
  <si>
    <t>（株）渡会電気土木</t>
    <phoneticPr fontId="6"/>
  </si>
  <si>
    <t>富士建設（株）</t>
    <phoneticPr fontId="6"/>
  </si>
  <si>
    <t>（有）新居開発</t>
    <phoneticPr fontId="6"/>
  </si>
  <si>
    <t>（株）興建設</t>
    <phoneticPr fontId="6"/>
  </si>
  <si>
    <t>（株）ＳＹＴＮ</t>
    <phoneticPr fontId="6"/>
  </si>
  <si>
    <t>（株）九州山光社</t>
    <phoneticPr fontId="6"/>
  </si>
  <si>
    <t>市来ウィンドプロファイラ観測装置更新待受工事</t>
    <phoneticPr fontId="6"/>
  </si>
  <si>
    <t>観測装置更新に伴う整備工事（熊本）</t>
    <phoneticPr fontId="6"/>
  </si>
  <si>
    <t>（株）木村組</t>
    <phoneticPr fontId="6"/>
  </si>
  <si>
    <t>静岡地方気象台ウィンドプロファイラ観測局観測装置設置待受工事</t>
    <phoneticPr fontId="6"/>
  </si>
  <si>
    <t>Ｅ.民間事業者</t>
    <rPh sb="2" eb="4">
      <t>ミンカン</t>
    </rPh>
    <rPh sb="4" eb="6">
      <t>ジギョウ</t>
    </rPh>
    <rPh sb="6" eb="7">
      <t>シャ</t>
    </rPh>
    <phoneticPr fontId="6"/>
  </si>
  <si>
    <t>銚子地方気象台勝浦墨名ひずみ計データ伝送装置移設及び取付調整</t>
    <phoneticPr fontId="6"/>
  </si>
  <si>
    <t>八丈島特別地域気象観測所高層気象観測機器移設及び取付調整等</t>
    <phoneticPr fontId="6"/>
  </si>
  <si>
    <t>延岡特別地域気象観測所の官署型多機能型地震観測装置移設取付調整</t>
    <phoneticPr fontId="6"/>
  </si>
  <si>
    <t>銚子地方気象台勝浦市墨名震度観測点ＤＣＰアンテナ等移設及び取付調整</t>
    <phoneticPr fontId="6"/>
  </si>
  <si>
    <t>（株）真樹建築事務所</t>
    <phoneticPr fontId="6"/>
  </si>
  <si>
    <t>ウィンドプロファイラ観測装置更新に伴う待受工事等実施設計業務委託（留萌）</t>
    <phoneticPr fontId="6"/>
  </si>
  <si>
    <t>ウィンドプロファイラ観測装置更新に伴う待受工事等実施設計業務委託（室蘭）</t>
    <phoneticPr fontId="6"/>
  </si>
  <si>
    <t>ウィンドプロファイラ観測装置更新に伴う待受工事等実施設計業務委託（帯広）</t>
    <phoneticPr fontId="6"/>
  </si>
  <si>
    <t>集合型ＧＰＳ高層気象観測システム故障修理</t>
    <phoneticPr fontId="6"/>
  </si>
  <si>
    <t>集合型高層気象観測システム気球操作部故障修理</t>
    <phoneticPr fontId="6"/>
  </si>
  <si>
    <t>集合型ＧＰＳ高層気象観測システム水素ガス漏洩検知器故障修理</t>
    <phoneticPr fontId="6"/>
  </si>
  <si>
    <t>高層気象観測システム超音波風向風速計ほか購入</t>
    <phoneticPr fontId="6"/>
  </si>
  <si>
    <t>（株）総合電商</t>
    <phoneticPr fontId="6"/>
  </si>
  <si>
    <t>八丈島特別地域気象観測所の受電方式検討調査</t>
    <phoneticPr fontId="6"/>
  </si>
  <si>
    <t>静岡地方気象台高圧受電設備整備実施設計</t>
    <phoneticPr fontId="6"/>
  </si>
  <si>
    <t>水戸地方気象台受変電設備改修実施設計</t>
    <phoneticPr fontId="6"/>
  </si>
  <si>
    <t>八丈島特別地域気象観測所　地上気象観測装置等移設及び取付調整</t>
    <phoneticPr fontId="6"/>
  </si>
  <si>
    <t>ＪＭＡ－１０型地上気象観測装置の移設・調整（留萌特別地域気象観測所）</t>
    <phoneticPr fontId="6"/>
  </si>
  <si>
    <t>ウィンドプロファイラ観測局観測装置変更に伴う地上気象観測器等移設及び取付調整</t>
    <phoneticPr fontId="6"/>
  </si>
  <si>
    <t>（株）プランディ－</t>
    <phoneticPr fontId="6"/>
  </si>
  <si>
    <t>屋久島ウィンドプロファイラ観測装置更新に伴う待受工事設計業務委託</t>
    <phoneticPr fontId="6"/>
  </si>
  <si>
    <t>市来ウィンドプロファイラ観測装置更新に伴う工事設計業務委託</t>
    <phoneticPr fontId="6"/>
  </si>
  <si>
    <t>太平熔材（株）</t>
    <phoneticPr fontId="6"/>
  </si>
  <si>
    <t>水素ガス容器とカードルの検査</t>
    <phoneticPr fontId="6"/>
  </si>
  <si>
    <t>水素ガス設備関連の定期点検</t>
    <phoneticPr fontId="6"/>
  </si>
  <si>
    <t>平井建築設計事務所</t>
    <phoneticPr fontId="6"/>
  </si>
  <si>
    <t>（株）ミツトヨ</t>
    <phoneticPr fontId="6"/>
  </si>
  <si>
    <t>銚子地方気象台勝浦墨名ひずみ観測装置等移設及び取付調整</t>
    <phoneticPr fontId="6"/>
  </si>
  <si>
    <t>（株）伝座工房</t>
    <phoneticPr fontId="6"/>
  </si>
  <si>
    <t>熊本ウィンドプロファイラ観測装置更新に伴う待受工事設計業務委託</t>
    <phoneticPr fontId="6"/>
  </si>
  <si>
    <t>熊本ウィンドプロファイラ観測装置アンテナ部等基礎コンクリート強度試験調査</t>
    <phoneticPr fontId="6"/>
  </si>
  <si>
    <t>Ｆ.地方公共団体等</t>
    <rPh sb="2" eb="4">
      <t>チホウ</t>
    </rPh>
    <rPh sb="4" eb="6">
      <t>コウキョウ</t>
    </rPh>
    <rPh sb="6" eb="8">
      <t>ダンタイ</t>
    </rPh>
    <rPh sb="8" eb="9">
      <t>トウ</t>
    </rPh>
    <phoneticPr fontId="6"/>
  </si>
  <si>
    <t>鳥取県鳥取港湾事務所長</t>
    <phoneticPr fontId="6"/>
  </si>
  <si>
    <t>鹿児島県</t>
    <phoneticPr fontId="6"/>
  </si>
  <si>
    <t>屋久島局地的気象監視システム用地借料</t>
    <phoneticPr fontId="6"/>
  </si>
  <si>
    <t>いちき串木野市長</t>
    <phoneticPr fontId="6"/>
  </si>
  <si>
    <t>市来局地的気象監視システム用地借料</t>
    <phoneticPr fontId="6"/>
  </si>
</sst>
</file>

<file path=xl/styles.xml><?xml version="1.0" encoding="utf-8"?>
<styleSheet xmlns="http://schemas.openxmlformats.org/spreadsheetml/2006/main">
  <numFmts count="9">
    <numFmt numFmtId="176" formatCode="[&lt;=999]000;[&lt;=9999]000\-00;000\-0000"/>
    <numFmt numFmtId="177" formatCode="#,##0;&quot;▲ &quot;#,##0"/>
    <numFmt numFmtId="178" formatCode="0_ "/>
    <numFmt numFmtId="179" formatCode="#,##0_ "/>
    <numFmt numFmtId="180" formatCode="0.0_ "/>
    <numFmt numFmtId="181" formatCode="#,##0.0_ "/>
    <numFmt numFmtId="182" formatCode="#,##0.000_ "/>
    <numFmt numFmtId="183" formatCode="0_);[Red]\(0\)"/>
    <numFmt numFmtId="184" formatCode="0.00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u/>
      <sz val="11"/>
      <color rgb="FF0000FF"/>
      <name val="ＭＳ Ｐ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0" fontId="1" fillId="0" borderId="0">
      <alignment vertical="center"/>
    </xf>
  </cellStyleXfs>
  <cellXfs count="536">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5" fillId="3" borderId="11" xfId="1" applyFont="1" applyFill="1" applyBorder="1" applyAlignment="1" applyProtection="1">
      <alignment horizontal="center" vertical="center"/>
    </xf>
    <xf numFmtId="0" fontId="15"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15" fillId="3" borderId="18" xfId="1" applyFont="1" applyFill="1" applyBorder="1" applyAlignment="1" applyProtection="1">
      <alignment horizontal="center" vertical="center" wrapText="1" shrinkToFit="1"/>
    </xf>
    <xf numFmtId="0" fontId="15"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9" xfId="2"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38" fontId="1" fillId="0" borderId="50" xfId="0" applyNumberFormat="1" applyFont="1" applyFill="1" applyBorder="1" applyAlignment="1">
      <alignment horizontal="center" vertical="center"/>
    </xf>
    <xf numFmtId="38" fontId="1" fillId="0" borderId="24"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9" fontId="1" fillId="0" borderId="50" xfId="4"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5" fillId="3" borderId="54" xfId="0" applyFont="1" applyFill="1" applyBorder="1" applyAlignment="1">
      <alignment horizontal="center" vertical="center" wrapText="1"/>
    </xf>
    <xf numFmtId="0" fontId="15" fillId="3" borderId="50" xfId="0" applyFont="1" applyFill="1" applyBorder="1" applyAlignment="1">
      <alignment horizontal="center" vertical="center"/>
    </xf>
    <xf numFmtId="0" fontId="15" fillId="3" borderId="55"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 fillId="0" borderId="20" xfId="0" applyFont="1"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0" xfId="0" applyFont="1" applyFill="1" applyBorder="1" applyAlignment="1">
      <alignment horizontal="center" vertical="center"/>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1" fillId="0" borderId="6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178" fontId="1" fillId="0" borderId="60" xfId="0" applyNumberFormat="1"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5" fillId="3" borderId="2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 fillId="0" borderId="19" xfId="0" applyFont="1" applyFill="1" applyBorder="1" applyAlignment="1">
      <alignment vertical="center"/>
    </xf>
    <xf numFmtId="0" fontId="1" fillId="0" borderId="27" xfId="0" applyFont="1" applyFill="1" applyBorder="1" applyAlignment="1">
      <alignment vertical="center"/>
    </xf>
    <xf numFmtId="0" fontId="16" fillId="3"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179" fontId="1" fillId="0" borderId="60" xfId="0"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79" fontId="1" fillId="0" borderId="15"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7" xfId="0" applyNumberFormat="1" applyFont="1" applyFill="1" applyBorder="1" applyAlignment="1">
      <alignment horizontal="center" vertical="center"/>
    </xf>
    <xf numFmtId="0" fontId="1" fillId="0" borderId="43" xfId="0" applyFont="1" applyFill="1" applyBorder="1" applyAlignment="1">
      <alignment vertical="center"/>
    </xf>
    <xf numFmtId="0" fontId="1" fillId="0" borderId="46" xfId="0" applyFont="1" applyFill="1" applyBorder="1" applyAlignment="1">
      <alignment vertical="center"/>
    </xf>
    <xf numFmtId="0" fontId="1" fillId="0" borderId="44" xfId="0" applyFont="1" applyFill="1" applyBorder="1" applyAlignment="1">
      <alignment vertical="center"/>
    </xf>
    <xf numFmtId="0" fontId="16"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5" xfId="0" applyFont="1" applyFill="1" applyBorder="1">
      <alignment vertical="center"/>
    </xf>
    <xf numFmtId="179" fontId="1" fillId="0" borderId="16" xfId="0" applyNumberFormat="1" applyFont="1" applyFill="1" applyBorder="1" applyAlignment="1">
      <alignment horizontal="center" vertical="center"/>
    </xf>
    <xf numFmtId="179" fontId="1" fillId="0" borderId="45" xfId="0" applyNumberFormat="1" applyFont="1" applyFill="1" applyBorder="1" applyAlignment="1">
      <alignment horizontal="center" vertical="center"/>
    </xf>
    <xf numFmtId="179" fontId="1" fillId="0" borderId="46" xfId="0" applyNumberFormat="1" applyFont="1" applyFill="1" applyBorder="1" applyAlignment="1">
      <alignment horizontal="center" vertical="center"/>
    </xf>
    <xf numFmtId="179" fontId="1" fillId="0" borderId="44" xfId="0" applyNumberFormat="1" applyFont="1" applyFill="1" applyBorder="1" applyAlignment="1">
      <alignment horizontal="center" vertical="center"/>
    </xf>
    <xf numFmtId="179" fontId="1" fillId="0" borderId="63" xfId="0" applyNumberFormat="1" applyFont="1" applyFill="1" applyBorder="1" applyAlignment="1">
      <alignment horizontal="center" vertical="center"/>
    </xf>
    <xf numFmtId="0" fontId="15" fillId="3" borderId="5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2" xfId="0" applyFont="1" applyFill="1" applyBorder="1" applyAlignment="1">
      <alignment horizontal="center" vertical="center"/>
    </xf>
    <xf numFmtId="0" fontId="16"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180" fontId="1" fillId="0" borderId="15" xfId="0" applyNumberFormat="1" applyFont="1" applyFill="1" applyBorder="1" applyAlignment="1">
      <alignment horizontal="center" vertical="center"/>
    </xf>
    <xf numFmtId="180" fontId="1" fillId="0" borderId="12" xfId="0" applyNumberFormat="1" applyFont="1" applyFill="1" applyBorder="1" applyAlignment="1">
      <alignment horizontal="center" vertical="center"/>
    </xf>
    <xf numFmtId="180" fontId="1" fillId="0" borderId="16" xfId="0" applyNumberFormat="1" applyFont="1" applyFill="1" applyBorder="1" applyAlignment="1">
      <alignment horizontal="center" vertical="center"/>
    </xf>
    <xf numFmtId="180" fontId="1" fillId="0" borderId="15" xfId="0" applyNumberFormat="1" applyFont="1" applyFill="1" applyBorder="1" applyAlignment="1">
      <alignment vertical="center"/>
    </xf>
    <xf numFmtId="180" fontId="1" fillId="0" borderId="12" xfId="0" applyNumberFormat="1" applyFont="1" applyFill="1" applyBorder="1" applyAlignment="1">
      <alignment vertical="center"/>
    </xf>
    <xf numFmtId="180" fontId="1" fillId="0" borderId="16" xfId="0" applyNumberFormat="1" applyFont="1" applyFill="1" applyBorder="1" applyAlignment="1">
      <alignment vertical="center"/>
    </xf>
    <xf numFmtId="180" fontId="1" fillId="0" borderId="17" xfId="0" applyNumberFormat="1" applyFont="1" applyFill="1" applyBorder="1" applyAlignment="1">
      <alignment vertical="center"/>
    </xf>
    <xf numFmtId="0" fontId="1" fillId="0" borderId="5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15" xfId="0" applyFont="1" applyFill="1" applyBorder="1" applyAlignment="1">
      <alignment horizontal="center" vertical="center"/>
    </xf>
    <xf numFmtId="0" fontId="1" fillId="0" borderId="15" xfId="0" quotePrefix="1" applyFont="1" applyFill="1" applyBorder="1" applyAlignment="1">
      <alignment vertical="center" wrapText="1"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3" fontId="1" fillId="0" borderId="15" xfId="0" quotePrefix="1" applyNumberFormat="1" applyFont="1" applyFill="1" applyBorder="1" applyAlignment="1">
      <alignment vertical="center" wrapText="1" shrinkToFit="1"/>
    </xf>
    <xf numFmtId="0" fontId="1" fillId="0" borderId="17" xfId="0" applyFont="1" applyFill="1" applyBorder="1" applyAlignment="1">
      <alignment vertical="center" shrinkToFit="1"/>
    </xf>
    <xf numFmtId="0" fontId="18" fillId="3" borderId="18" xfId="0" applyFont="1" applyFill="1" applyBorder="1" applyAlignment="1">
      <alignment horizontal="center" vertical="center" textRotation="255" wrapText="1"/>
    </xf>
    <xf numFmtId="0" fontId="18" fillId="3" borderId="21"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8" fillId="3" borderId="25"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79" fontId="1" fillId="0" borderId="29" xfId="0" applyNumberFormat="1" applyFont="1" applyFill="1" applyBorder="1" applyAlignment="1">
      <alignment horizontal="center" vertical="center"/>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1" fillId="0" borderId="68"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center"/>
    </xf>
    <xf numFmtId="0" fontId="1" fillId="0" borderId="69" xfId="0" applyFont="1" applyFill="1" applyBorder="1" applyAlignment="1">
      <alignment horizontal="center" vertical="top"/>
    </xf>
    <xf numFmtId="0" fontId="1" fillId="0" borderId="0" xfId="0" applyFont="1" applyFill="1" applyBorder="1" applyAlignment="1">
      <alignment horizontal="center" vertical="top"/>
    </xf>
    <xf numFmtId="0" fontId="1" fillId="0" borderId="64" xfId="0" applyFont="1" applyFill="1" applyBorder="1" applyAlignment="1">
      <alignment horizontal="center" vertical="top"/>
    </xf>
    <xf numFmtId="181" fontId="1" fillId="0" borderId="36" xfId="0" applyNumberFormat="1" applyFont="1" applyFill="1" applyBorder="1" applyAlignment="1">
      <alignment horizontal="center" vertical="center"/>
    </xf>
    <xf numFmtId="179" fontId="1" fillId="0" borderId="70" xfId="0" applyNumberFormat="1" applyFont="1" applyFill="1" applyBorder="1" applyAlignment="1">
      <alignment horizontal="center" vertical="center"/>
    </xf>
    <xf numFmtId="179" fontId="1" fillId="0" borderId="33" xfId="0" applyNumberFormat="1" applyFont="1" applyFill="1" applyBorder="1" applyAlignment="1">
      <alignment horizontal="center" vertical="center"/>
    </xf>
    <xf numFmtId="179" fontId="1" fillId="0" borderId="34"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0" fontId="18" fillId="3" borderId="71" xfId="0" applyFont="1" applyFill="1" applyBorder="1" applyAlignment="1">
      <alignment horizontal="center" vertical="center" textRotation="255" wrapText="1"/>
    </xf>
    <xf numFmtId="0" fontId="18" fillId="3" borderId="72" xfId="0" applyFont="1" applyFill="1" applyBorder="1" applyAlignment="1">
      <alignment horizontal="center" vertical="center" textRotation="255" wrapTex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179" fontId="1" fillId="0" borderId="76"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9" fontId="1" fillId="0" borderId="75" xfId="0" applyNumberFormat="1" applyFont="1" applyFill="1" applyBorder="1" applyAlignment="1">
      <alignment horizontal="center" vertical="center"/>
    </xf>
    <xf numFmtId="0" fontId="1" fillId="0" borderId="77" xfId="0" applyFont="1" applyFill="1" applyBorder="1" applyAlignment="1">
      <alignment horizontal="center" vertical="top"/>
    </xf>
    <xf numFmtId="0" fontId="1" fillId="0" borderId="1" xfId="0" applyFont="1" applyFill="1" applyBorder="1" applyAlignment="1">
      <alignment horizontal="center" vertical="top"/>
    </xf>
    <xf numFmtId="0" fontId="1" fillId="0" borderId="72" xfId="0" applyFont="1" applyFill="1" applyBorder="1" applyAlignment="1">
      <alignment horizontal="center" vertical="top"/>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4"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5" fillId="3" borderId="7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5" fillId="3" borderId="85" xfId="0" applyFont="1" applyFill="1" applyBorder="1" applyAlignment="1">
      <alignment horizontal="center" vertical="center" textRotation="255" wrapText="1"/>
    </xf>
    <xf numFmtId="0" fontId="1" fillId="0" borderId="86" xfId="0" applyFont="1" applyFill="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Fill="1" applyBorder="1" applyAlignment="1">
      <alignment vertical="center" wrapText="1"/>
    </xf>
    <xf numFmtId="0" fontId="1" fillId="0" borderId="88" xfId="0" applyFont="1" applyFill="1" applyBorder="1" applyAlignment="1">
      <alignment vertical="center"/>
    </xf>
    <xf numFmtId="0" fontId="1" fillId="0" borderId="89"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90" xfId="0" applyFont="1" applyFill="1" applyBorder="1" applyAlignment="1">
      <alignment horizontal="center" vertical="center"/>
    </xf>
    <xf numFmtId="0" fontId="11" fillId="0" borderId="91" xfId="0" applyFont="1" applyFill="1" applyBorder="1" applyAlignment="1">
      <alignment vertical="center" wrapText="1"/>
    </xf>
    <xf numFmtId="0" fontId="11" fillId="0" borderId="92" xfId="0" applyFont="1" applyFill="1" applyBorder="1" applyAlignment="1">
      <alignment vertical="center"/>
    </xf>
    <xf numFmtId="0" fontId="11" fillId="0" borderId="93" xfId="0" applyFont="1" applyFill="1" applyBorder="1" applyAlignment="1">
      <alignment vertical="center"/>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94"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1" fillId="0" borderId="69" xfId="0" applyFont="1" applyFill="1" applyBorder="1" applyAlignment="1">
      <alignment vertical="center"/>
    </xf>
    <xf numFmtId="0" fontId="11" fillId="0" borderId="0" xfId="0" applyFont="1" applyFill="1" applyBorder="1" applyAlignment="1">
      <alignment vertical="center"/>
    </xf>
    <xf numFmtId="0" fontId="11" fillId="0" borderId="64" xfId="0" applyFont="1" applyFill="1" applyBorder="1" applyAlignment="1">
      <alignment vertical="center"/>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97" xfId="0" applyFont="1" applyFill="1" applyBorder="1" applyAlignment="1">
      <alignment horizontal="center" vertical="center"/>
    </xf>
    <xf numFmtId="0" fontId="11" fillId="0" borderId="45" xfId="0" applyFont="1" applyFill="1" applyBorder="1" applyAlignment="1">
      <alignment vertical="center"/>
    </xf>
    <xf numFmtId="0" fontId="11" fillId="0" borderId="46" xfId="0" applyFont="1" applyFill="1" applyBorder="1" applyAlignment="1">
      <alignment vertical="center"/>
    </xf>
    <xf numFmtId="0" fontId="11" fillId="0" borderId="63" xfId="0" applyFont="1" applyFill="1" applyBorder="1" applyAlignment="1">
      <alignment vertical="center"/>
    </xf>
    <xf numFmtId="0" fontId="15" fillId="3" borderId="18"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99" xfId="0" applyFont="1" applyFill="1" applyBorder="1" applyAlignment="1">
      <alignment vertical="center"/>
    </xf>
    <xf numFmtId="0" fontId="1" fillId="0" borderId="66" xfId="0" applyFont="1" applyFill="1" applyBorder="1" applyAlignment="1">
      <alignment vertical="center"/>
    </xf>
    <xf numFmtId="0" fontId="1" fillId="0" borderId="100"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8" xfId="0" applyFont="1" applyFill="1" applyBorder="1" applyAlignment="1">
      <alignment vertical="center" wrapText="1"/>
    </xf>
    <xf numFmtId="0" fontId="1" fillId="0" borderId="21" xfId="0" applyFont="1" applyFill="1" applyBorder="1" applyAlignment="1">
      <alignment vertical="center"/>
    </xf>
    <xf numFmtId="0" fontId="1" fillId="0" borderId="94" xfId="0" applyFont="1" applyFill="1" applyBorder="1" applyAlignment="1">
      <alignment vertical="center"/>
    </xf>
    <xf numFmtId="0" fontId="1" fillId="0" borderId="69" xfId="0" applyFont="1" applyFill="1" applyBorder="1" applyAlignment="1">
      <alignment vertical="center"/>
    </xf>
    <xf numFmtId="0" fontId="1" fillId="0" borderId="0" xfId="0" applyFont="1" applyFill="1" applyBorder="1" applyAlignment="1">
      <alignment vertical="center"/>
    </xf>
    <xf numFmtId="0" fontId="1" fillId="0" borderId="64" xfId="0" applyFont="1" applyFill="1" applyBorder="1" applyAlignment="1">
      <alignment vertical="center"/>
    </xf>
    <xf numFmtId="0" fontId="1" fillId="0" borderId="35" xfId="0" applyFont="1" applyFill="1" applyBorder="1" applyAlignment="1">
      <alignment vertical="center"/>
    </xf>
    <xf numFmtId="0" fontId="1" fillId="0" borderId="95" xfId="0" applyFont="1" applyFill="1" applyBorder="1" applyAlignment="1">
      <alignment vertical="center"/>
    </xf>
    <xf numFmtId="0" fontId="1" fillId="0" borderId="96" xfId="0" applyFont="1" applyFill="1" applyBorder="1" applyAlignment="1">
      <alignment vertical="center"/>
    </xf>
    <xf numFmtId="0" fontId="1" fillId="0" borderId="45" xfId="0" applyFont="1" applyFill="1" applyBorder="1" applyAlignment="1">
      <alignment vertical="center"/>
    </xf>
    <xf numFmtId="0" fontId="1" fillId="0" borderId="63" xfId="0" applyFont="1" applyFill="1" applyBorder="1" applyAlignment="1">
      <alignment vertical="center"/>
    </xf>
    <xf numFmtId="0" fontId="1" fillId="0" borderId="99" xfId="0" applyFont="1" applyFill="1" applyBorder="1" applyAlignment="1">
      <alignment vertical="center" wrapText="1"/>
    </xf>
    <xf numFmtId="0" fontId="1" fillId="0" borderId="66" xfId="0" applyFont="1" applyFill="1" applyBorder="1" applyAlignment="1">
      <alignment vertical="center" wrapText="1"/>
    </xf>
    <xf numFmtId="0" fontId="1" fillId="0" borderId="67" xfId="0" applyFont="1" applyFill="1" applyBorder="1" applyAlignment="1">
      <alignment vertical="center" wrapText="1"/>
    </xf>
    <xf numFmtId="0" fontId="1" fillId="0" borderId="99"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20" fillId="4" borderId="101" xfId="0" applyFont="1" applyFill="1" applyBorder="1" applyAlignment="1">
      <alignment horizontal="center" vertical="center" wrapText="1"/>
    </xf>
    <xf numFmtId="0" fontId="1" fillId="4" borderId="102" xfId="0" applyFont="1" applyFill="1" applyBorder="1" applyAlignment="1">
      <alignment horizontal="center" vertical="center" wrapText="1"/>
    </xf>
    <xf numFmtId="0" fontId="20" fillId="4" borderId="103"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4" borderId="106" xfId="0" applyFont="1" applyFill="1" applyBorder="1" applyAlignment="1">
      <alignment horizontal="center" vertical="center" wrapText="1"/>
    </xf>
    <xf numFmtId="0" fontId="1" fillId="0" borderId="69" xfId="0" applyFont="1" applyFill="1" applyBorder="1" applyAlignment="1">
      <alignment horizontal="center" vertical="center"/>
    </xf>
    <xf numFmtId="0" fontId="1" fillId="0" borderId="64" xfId="0" applyFont="1" applyFill="1" applyBorder="1" applyAlignment="1">
      <alignment horizontal="center" vertical="center"/>
    </xf>
    <xf numFmtId="0" fontId="20" fillId="0" borderId="107" xfId="0" applyFont="1" applyFill="1" applyBorder="1" applyAlignment="1">
      <alignment vertical="center"/>
    </xf>
    <xf numFmtId="0" fontId="1" fillId="0" borderId="108" xfId="0" applyFont="1" applyFill="1" applyBorder="1" applyAlignment="1">
      <alignment vertical="center"/>
    </xf>
    <xf numFmtId="0" fontId="20" fillId="0" borderId="109" xfId="0" applyFont="1" applyFill="1" applyBorder="1" applyAlignment="1">
      <alignment vertical="center"/>
    </xf>
    <xf numFmtId="0" fontId="1" fillId="0" borderId="110" xfId="0" applyFont="1" applyFill="1" applyBorder="1" applyAlignment="1">
      <alignment vertical="center"/>
    </xf>
    <xf numFmtId="0" fontId="1" fillId="0" borderId="109" xfId="0" applyFont="1" applyFill="1" applyBorder="1" applyAlignment="1">
      <alignment vertical="center"/>
    </xf>
    <xf numFmtId="0" fontId="20" fillId="0" borderId="111" xfId="0" applyFont="1" applyFill="1" applyBorder="1" applyAlignment="1">
      <alignment vertical="center"/>
    </xf>
    <xf numFmtId="0" fontId="1" fillId="0" borderId="112" xfId="0" applyFont="1" applyFill="1" applyBorder="1" applyAlignment="1">
      <alignment vertical="center"/>
    </xf>
    <xf numFmtId="0" fontId="20" fillId="0" borderId="113" xfId="0" applyFont="1" applyFill="1" applyBorder="1" applyAlignment="1">
      <alignment vertical="center"/>
    </xf>
    <xf numFmtId="0" fontId="1" fillId="0" borderId="114" xfId="0" applyFont="1" applyFill="1" applyBorder="1" applyAlignment="1">
      <alignment vertical="center"/>
    </xf>
    <xf numFmtId="0" fontId="1" fillId="0" borderId="115" xfId="0" applyFont="1" applyFill="1" applyBorder="1" applyAlignment="1">
      <alignment vertical="center"/>
    </xf>
    <xf numFmtId="0" fontId="1" fillId="0" borderId="45" xfId="0" applyFont="1" applyFill="1" applyBorder="1" applyAlignment="1">
      <alignment horizontal="center" vertical="center"/>
    </xf>
    <xf numFmtId="0" fontId="1" fillId="0" borderId="63" xfId="0" applyFont="1" applyFill="1" applyBorder="1" applyAlignment="1">
      <alignment horizontal="center" vertical="center"/>
    </xf>
    <xf numFmtId="0" fontId="15" fillId="3" borderId="22" xfId="0" applyFont="1" applyFill="1" applyBorder="1" applyAlignment="1">
      <alignment horizontal="center" vertical="center" textRotation="255"/>
    </xf>
    <xf numFmtId="0" fontId="1" fillId="0" borderId="2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71" xfId="0" applyFont="1" applyFill="1" applyBorder="1" applyAlignment="1">
      <alignment horizontal="center" vertical="center" textRotation="255"/>
    </xf>
    <xf numFmtId="0" fontId="1" fillId="0" borderId="116" xfId="0" applyFont="1" applyFill="1" applyBorder="1" applyAlignment="1">
      <alignment horizontal="center" vertical="center" textRotation="255"/>
    </xf>
    <xf numFmtId="0" fontId="1" fillId="0" borderId="117" xfId="0" applyFont="1" applyFill="1" applyBorder="1" applyAlignment="1">
      <alignment horizontal="center" vertical="center" wrapText="1"/>
    </xf>
    <xf numFmtId="0" fontId="1" fillId="0" borderId="118" xfId="0" applyFont="1" applyFill="1" applyBorder="1" applyAlignment="1">
      <alignment horizontal="center" vertical="center"/>
    </xf>
    <xf numFmtId="0" fontId="1" fillId="0" borderId="119" xfId="0" applyFont="1" applyFill="1" applyBorder="1" applyAlignment="1">
      <alignment horizontal="center" vertical="center"/>
    </xf>
    <xf numFmtId="0" fontId="1" fillId="0" borderId="120" xfId="0" applyFont="1" applyFill="1" applyBorder="1" applyAlignment="1">
      <alignment vertical="center" wrapText="1"/>
    </xf>
    <xf numFmtId="0" fontId="1" fillId="0" borderId="118" xfId="0" applyFont="1" applyFill="1" applyBorder="1" applyAlignment="1">
      <alignment vertical="center" wrapText="1"/>
    </xf>
    <xf numFmtId="0" fontId="1" fillId="0" borderId="121" xfId="0" applyFont="1" applyFill="1" applyBorder="1" applyAlignment="1">
      <alignment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5" fillId="0" borderId="73" xfId="0" applyFont="1" applyFill="1" applyBorder="1" applyAlignment="1">
      <alignment vertical="center"/>
    </xf>
    <xf numFmtId="0" fontId="1" fillId="0" borderId="74" xfId="0" applyFont="1" applyFill="1" applyBorder="1" applyAlignment="1">
      <alignment vertical="center"/>
    </xf>
    <xf numFmtId="0" fontId="1" fillId="0" borderId="122" xfId="0" applyFont="1" applyFill="1" applyBorder="1" applyAlignment="1">
      <alignment vertical="center"/>
    </xf>
    <xf numFmtId="0" fontId="19" fillId="3" borderId="52"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5" fillId="0" borderId="73" xfId="0" applyFont="1" applyFill="1" applyBorder="1" applyAlignment="1">
      <alignment vertical="center" textRotation="255"/>
    </xf>
    <xf numFmtId="0" fontId="1" fillId="0" borderId="123" xfId="0" applyFont="1" applyFill="1" applyBorder="1" applyAlignment="1">
      <alignment vertical="center"/>
    </xf>
    <xf numFmtId="0" fontId="15" fillId="0" borderId="124" xfId="0" applyFont="1" applyFill="1" applyBorder="1" applyAlignment="1">
      <alignment vertical="center" wrapText="1"/>
    </xf>
    <xf numFmtId="0" fontId="1" fillId="0" borderId="74" xfId="0" applyFont="1" applyFill="1" applyBorder="1" applyAlignment="1">
      <alignment vertical="center" wrapText="1"/>
    </xf>
    <xf numFmtId="0" fontId="1" fillId="0" borderId="122" xfId="0" applyFont="1" applyFill="1" applyBorder="1" applyAlignment="1">
      <alignment vertical="center" wrapText="1"/>
    </xf>
    <xf numFmtId="0" fontId="1" fillId="0" borderId="74" xfId="0" applyFont="1" applyFill="1" applyBorder="1" applyAlignment="1">
      <alignment vertical="center" textRotation="255"/>
    </xf>
    <xf numFmtId="0" fontId="1" fillId="0" borderId="123" xfId="0" applyFont="1" applyFill="1" applyBorder="1" applyAlignment="1">
      <alignment vertical="center" textRotation="255"/>
    </xf>
    <xf numFmtId="0" fontId="1" fillId="0" borderId="122" xfId="0" applyFont="1" applyFill="1" applyBorder="1" applyAlignment="1">
      <alignment vertical="center" textRotation="255"/>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 fillId="5" borderId="73" xfId="0" applyFont="1" applyFill="1" applyBorder="1" applyAlignment="1">
      <alignment horizontal="left" vertical="top" wrapText="1"/>
    </xf>
    <xf numFmtId="0" fontId="1" fillId="5" borderId="74" xfId="0" applyFont="1" applyFill="1" applyBorder="1" applyAlignment="1">
      <alignment horizontal="left" vertical="top"/>
    </xf>
    <xf numFmtId="0" fontId="1" fillId="5" borderId="122" xfId="0" applyFont="1" applyFill="1" applyBorder="1" applyAlignment="1">
      <alignment horizontal="lef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4" borderId="76" xfId="0" applyFont="1" applyFill="1" applyBorder="1" applyAlignment="1">
      <alignment horizontal="center" vertical="center"/>
    </xf>
    <xf numFmtId="0" fontId="1" fillId="0" borderId="74" xfId="0" applyFont="1" applyFill="1" applyBorder="1" applyAlignment="1">
      <alignment horizontal="left" vertical="center"/>
    </xf>
    <xf numFmtId="0" fontId="1" fillId="0" borderId="76" xfId="0" applyFont="1" applyFill="1" applyBorder="1" applyAlignment="1">
      <alignment horizontal="left" vertical="center"/>
    </xf>
    <xf numFmtId="0" fontId="1" fillId="4" borderId="74" xfId="0" applyFont="1" applyFill="1" applyBorder="1" applyAlignment="1">
      <alignment horizontal="center" vertical="center"/>
    </xf>
    <xf numFmtId="0" fontId="1" fillId="4" borderId="75" xfId="0" applyFont="1" applyFill="1" applyBorder="1" applyAlignment="1">
      <alignment horizontal="center" vertical="center"/>
    </xf>
    <xf numFmtId="0" fontId="1" fillId="0" borderId="122" xfId="0" applyFont="1" applyFill="1" applyBorder="1" applyAlignment="1">
      <alignment horizontal="lef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4" xfId="0" applyFont="1" applyFill="1" applyBorder="1" applyAlignment="1">
      <alignment horizontal="left" vertical="center"/>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11" fillId="0" borderId="130" xfId="2" applyFont="1" applyFill="1" applyBorder="1" applyAlignment="1" applyProtection="1">
      <alignment vertical="top"/>
    </xf>
    <xf numFmtId="0" fontId="11" fillId="0" borderId="128" xfId="2" applyFont="1" applyFill="1" applyBorder="1" applyAlignment="1" applyProtection="1">
      <alignment vertical="top"/>
    </xf>
    <xf numFmtId="0" fontId="11" fillId="0" borderId="131"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4" xfId="2" applyFont="1" applyFill="1" applyBorder="1" applyAlignment="1" applyProtection="1">
      <alignment vertical="top"/>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11" fillId="0" borderId="132" xfId="2" applyFont="1" applyFill="1" applyBorder="1" applyAlignment="1" applyProtection="1">
      <alignment horizontal="center" vertical="center"/>
    </xf>
    <xf numFmtId="0" fontId="1" fillId="0" borderId="133" xfId="0" applyFont="1" applyFill="1" applyBorder="1" applyAlignment="1">
      <alignment horizontal="center" vertical="center"/>
    </xf>
    <xf numFmtId="0" fontId="1" fillId="0" borderId="134" xfId="0" applyFont="1" applyFill="1" applyBorder="1" applyAlignment="1">
      <alignment horizontal="center" vertical="center"/>
    </xf>
    <xf numFmtId="0" fontId="11" fillId="0" borderId="0" xfId="2" applyFont="1" applyFill="1" applyBorder="1" applyAlignment="1" applyProtection="1">
      <alignment horizontal="center" vertical="center"/>
    </xf>
    <xf numFmtId="0" fontId="11" fillId="0" borderId="135" xfId="2" applyFont="1" applyFill="1" applyBorder="1" applyAlignment="1" applyProtection="1">
      <alignment horizontal="center" vertical="center"/>
    </xf>
    <xf numFmtId="0" fontId="1" fillId="0" borderId="136" xfId="0" applyFont="1" applyFill="1" applyBorder="1" applyAlignment="1">
      <alignment horizontal="center" vertical="center"/>
    </xf>
    <xf numFmtId="0" fontId="1" fillId="0" borderId="137" xfId="0" applyFont="1" applyFill="1" applyBorder="1" applyAlignment="1">
      <alignment horizontal="center" vertical="center"/>
    </xf>
    <xf numFmtId="0" fontId="1" fillId="0" borderId="132" xfId="0" applyFont="1" applyFill="1" applyBorder="1" applyAlignment="1">
      <alignment horizontal="center" vertical="center" wrapText="1"/>
    </xf>
    <xf numFmtId="0" fontId="1" fillId="0" borderId="133" xfId="0" applyFont="1" applyFill="1" applyBorder="1" applyAlignment="1">
      <alignment horizontal="center" vertical="center" wrapText="1"/>
    </xf>
    <xf numFmtId="0" fontId="1" fillId="0" borderId="133" xfId="0" applyFont="1" applyFill="1" applyBorder="1" applyAlignment="1">
      <alignment vertical="center" wrapText="1"/>
    </xf>
    <xf numFmtId="0" fontId="1" fillId="0" borderId="134" xfId="0" applyFont="1" applyFill="1" applyBorder="1" applyAlignment="1">
      <alignment vertical="center" wrapText="1"/>
    </xf>
    <xf numFmtId="0" fontId="11" fillId="0" borderId="133" xfId="2" applyFont="1" applyFill="1" applyBorder="1" applyAlignment="1" applyProtection="1">
      <alignment vertical="center" wrapText="1"/>
    </xf>
    <xf numFmtId="0" fontId="11" fillId="0" borderId="0" xfId="2" applyFont="1" applyFill="1" applyBorder="1" applyAlignment="1" applyProtection="1">
      <alignment horizontal="center" vertical="top"/>
    </xf>
    <xf numFmtId="0" fontId="1" fillId="0" borderId="135" xfId="0" applyFont="1" applyFill="1" applyBorder="1" applyAlignment="1">
      <alignment horizontal="center" vertical="center" wrapText="1"/>
    </xf>
    <xf numFmtId="0" fontId="1" fillId="0" borderId="136" xfId="0" applyFont="1" applyFill="1" applyBorder="1" applyAlignment="1">
      <alignment horizontal="center" vertical="center" wrapText="1"/>
    </xf>
    <xf numFmtId="0" fontId="1" fillId="0" borderId="136" xfId="0" applyFont="1" applyFill="1" applyBorder="1" applyAlignment="1">
      <alignment vertical="center" wrapText="1"/>
    </xf>
    <xf numFmtId="0" fontId="1" fillId="0" borderId="137" xfId="0" applyFont="1" applyFill="1" applyBorder="1" applyAlignment="1">
      <alignment vertical="center" wrapText="1"/>
    </xf>
    <xf numFmtId="0" fontId="1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133" xfId="0" applyFont="1" applyFill="1" applyBorder="1" applyAlignment="1">
      <alignment vertical="center"/>
    </xf>
    <xf numFmtId="0" fontId="1" fillId="0" borderId="134" xfId="0" applyFont="1" applyFill="1" applyBorder="1" applyAlignment="1">
      <alignment vertical="center"/>
    </xf>
    <xf numFmtId="0" fontId="1" fillId="0" borderId="136" xfId="0" applyFont="1" applyFill="1" applyBorder="1" applyAlignment="1">
      <alignment vertical="center"/>
    </xf>
    <xf numFmtId="0" fontId="1" fillId="0" borderId="137" xfId="0" applyFont="1" applyFill="1" applyBorder="1" applyAlignment="1">
      <alignment vertical="center"/>
    </xf>
    <xf numFmtId="0" fontId="11" fillId="0" borderId="0" xfId="2" applyFont="1" applyFill="1" applyBorder="1" applyAlignment="1" applyProtection="1">
      <alignment horizontal="left" vertical="center"/>
    </xf>
    <xf numFmtId="0" fontId="11" fillId="0" borderId="0" xfId="2" applyFont="1" applyFill="1" applyBorder="1" applyAlignment="1" applyProtection="1">
      <alignment horizontal="left" vertical="center" wrapText="1"/>
    </xf>
    <xf numFmtId="0" fontId="11" fillId="0" borderId="133" xfId="2" applyFont="1" applyFill="1" applyBorder="1" applyAlignment="1" applyProtection="1">
      <alignment horizontal="left" vertical="center" wrapText="1"/>
    </xf>
    <xf numFmtId="0" fontId="11" fillId="0" borderId="133" xfId="2" applyFont="1" applyFill="1" applyBorder="1" applyAlignment="1" applyProtection="1">
      <alignment horizontal="left" vertical="center"/>
    </xf>
    <xf numFmtId="0" fontId="11" fillId="0" borderId="133" xfId="2" applyFont="1" applyFill="1" applyBorder="1" applyAlignment="1" applyProtection="1">
      <alignment horizontal="center" vertical="center"/>
    </xf>
    <xf numFmtId="0" fontId="11" fillId="0" borderId="134" xfId="2" applyFont="1" applyFill="1" applyBorder="1" applyAlignment="1" applyProtection="1">
      <alignment horizontal="center" vertical="center"/>
    </xf>
    <xf numFmtId="0" fontId="11" fillId="0" borderId="136" xfId="2" applyFont="1" applyFill="1" applyBorder="1" applyAlignment="1" applyProtection="1">
      <alignment horizontal="center" vertical="center"/>
    </xf>
    <xf numFmtId="0" fontId="11" fillId="0" borderId="137" xfId="2" applyFont="1" applyFill="1" applyBorder="1" applyAlignment="1" applyProtection="1">
      <alignment horizontal="center" vertical="center"/>
    </xf>
    <xf numFmtId="0" fontId="11" fillId="0" borderId="0" xfId="2" applyFont="1" applyFill="1" applyBorder="1" applyAlignment="1" applyProtection="1">
      <alignment vertical="top" wrapText="1"/>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7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6"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5" fillId="3" borderId="127" xfId="0" applyFont="1" applyFill="1" applyBorder="1" applyAlignment="1">
      <alignment horizontal="center" vertical="center" wrapText="1"/>
    </xf>
    <xf numFmtId="0" fontId="15" fillId="3" borderId="128" xfId="0" applyFont="1" applyFill="1" applyBorder="1" applyAlignment="1">
      <alignment horizontal="center" vertical="center" wrapText="1"/>
    </xf>
    <xf numFmtId="0" fontId="15" fillId="3" borderId="12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99" xfId="0" applyFont="1" applyFill="1" applyBorder="1" applyAlignment="1">
      <alignment horizontal="center" vertical="center"/>
    </xf>
    <xf numFmtId="0" fontId="11" fillId="0" borderId="100" xfId="0" applyFont="1" applyFill="1" applyBorder="1" applyAlignment="1">
      <alignment horizontal="left" vertical="center" wrapText="1"/>
    </xf>
    <xf numFmtId="179" fontId="1" fillId="0" borderId="100" xfId="0" applyNumberFormat="1" applyFont="1" applyFill="1" applyBorder="1" applyAlignment="1">
      <alignment horizontal="right" vertical="center"/>
    </xf>
    <xf numFmtId="179" fontId="1" fillId="0" borderId="66" xfId="0" applyNumberFormat="1" applyFont="1" applyFill="1" applyBorder="1" applyAlignment="1">
      <alignment horizontal="right" vertical="center"/>
    </xf>
    <xf numFmtId="179" fontId="1" fillId="0" borderId="67" xfId="0" applyNumberFormat="1" applyFont="1" applyFill="1" applyBorder="1" applyAlignment="1">
      <alignment horizontal="right" vertical="center"/>
    </xf>
    <xf numFmtId="179" fontId="1" fillId="0" borderId="138" xfId="0" applyNumberFormat="1" applyFont="1" applyFill="1" applyBorder="1" applyAlignment="1">
      <alignment horizontal="right" vertical="center"/>
    </xf>
    <xf numFmtId="0" fontId="1" fillId="0" borderId="94" xfId="0" applyFont="1" applyFill="1" applyBorder="1" applyAlignment="1">
      <alignment horizontal="center" vertical="center"/>
    </xf>
    <xf numFmtId="0" fontId="11" fillId="0" borderId="33" xfId="0" applyFont="1" applyFill="1" applyBorder="1" applyAlignment="1">
      <alignment horizontal="left" vertical="center" wrapText="1"/>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179" fontId="1" fillId="0" borderId="39" xfId="0" applyNumberFormat="1" applyFont="1" applyFill="1" applyBorder="1" applyAlignment="1">
      <alignment horizontal="right" vertical="center"/>
    </xf>
    <xf numFmtId="0" fontId="1" fillId="0" borderId="95" xfId="0" applyFont="1" applyFill="1" applyBorder="1" applyAlignment="1">
      <alignment horizontal="center" vertical="center"/>
    </xf>
    <xf numFmtId="0" fontId="11" fillId="0" borderId="98" xfId="0" applyFont="1" applyFill="1" applyBorder="1" applyAlignment="1">
      <alignment horizontal="left" vertical="center" wrapText="1"/>
    </xf>
    <xf numFmtId="0" fontId="1" fillId="0" borderId="96" xfId="0" applyFont="1" applyFill="1" applyBorder="1" applyAlignment="1">
      <alignment horizontal="left" vertical="center"/>
    </xf>
    <xf numFmtId="0" fontId="1" fillId="0" borderId="97" xfId="0" applyFont="1" applyFill="1" applyBorder="1" applyAlignment="1">
      <alignment horizontal="left" vertical="center"/>
    </xf>
    <xf numFmtId="179" fontId="1" fillId="0" borderId="98" xfId="0" applyNumberFormat="1" applyFont="1" applyFill="1" applyBorder="1" applyAlignment="1">
      <alignment horizontal="right" vertical="center"/>
    </xf>
    <xf numFmtId="179" fontId="1" fillId="0" borderId="96" xfId="0" applyNumberFormat="1" applyFont="1" applyFill="1" applyBorder="1" applyAlignment="1">
      <alignment horizontal="right" vertical="center"/>
    </xf>
    <xf numFmtId="179" fontId="1" fillId="0" borderId="139"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182" fontId="1" fillId="0" borderId="100" xfId="0" applyNumberFormat="1" applyFont="1" applyFill="1" applyBorder="1" applyAlignment="1">
      <alignment horizontal="right" vertical="center"/>
    </xf>
    <xf numFmtId="182" fontId="1" fillId="0" borderId="66" xfId="0" applyNumberFormat="1" applyFont="1" applyFill="1" applyBorder="1" applyAlignment="1">
      <alignment horizontal="right" vertical="center"/>
    </xf>
    <xf numFmtId="182" fontId="1" fillId="0" borderId="138" xfId="0" applyNumberFormat="1" applyFont="1" applyFill="1" applyBorder="1" applyAlignment="1">
      <alignment horizontal="right" vertical="center"/>
    </xf>
    <xf numFmtId="0" fontId="11" fillId="0" borderId="140" xfId="0" applyFont="1" applyFill="1" applyBorder="1" applyAlignment="1">
      <alignment horizontal="left" vertical="center" wrapText="1"/>
    </xf>
    <xf numFmtId="0" fontId="1" fillId="0" borderId="104" xfId="0" applyFont="1" applyFill="1" applyBorder="1" applyAlignment="1">
      <alignment horizontal="left" vertical="center"/>
    </xf>
    <xf numFmtId="0" fontId="1" fillId="0" borderId="141" xfId="0" applyFont="1" applyFill="1" applyBorder="1" applyAlignment="1">
      <alignment horizontal="left" vertical="center"/>
    </xf>
    <xf numFmtId="182" fontId="1" fillId="0" borderId="15" xfId="0" applyNumberFormat="1" applyFont="1" applyFill="1" applyBorder="1" applyAlignment="1">
      <alignment horizontal="right" vertical="center"/>
    </xf>
    <xf numFmtId="182" fontId="1" fillId="0" borderId="12" xfId="0" applyNumberFormat="1" applyFont="1" applyFill="1" applyBorder="1" applyAlignment="1">
      <alignment horizontal="right" vertical="center"/>
    </xf>
    <xf numFmtId="182" fontId="1" fillId="0" borderId="17" xfId="0" applyNumberFormat="1" applyFont="1" applyFill="1" applyBorder="1" applyAlignment="1">
      <alignment horizontal="right" vertical="center"/>
    </xf>
    <xf numFmtId="0" fontId="1" fillId="0" borderId="142" xfId="0" applyFont="1" applyFill="1" applyBorder="1" applyAlignment="1">
      <alignment horizontal="center" vertical="center"/>
    </xf>
    <xf numFmtId="0" fontId="1" fillId="0" borderId="104" xfId="0" applyFont="1" applyFill="1" applyBorder="1" applyAlignment="1">
      <alignment horizontal="center" vertical="center"/>
    </xf>
    <xf numFmtId="0" fontId="1" fillId="0" borderId="141" xfId="0" applyFont="1" applyFill="1" applyBorder="1" applyAlignment="1">
      <alignment horizontal="center" vertical="center"/>
    </xf>
    <xf numFmtId="183" fontId="1" fillId="0" borderId="100" xfId="0" applyNumberFormat="1" applyFont="1" applyFill="1" applyBorder="1" applyAlignment="1">
      <alignment horizontal="right" vertical="center"/>
    </xf>
    <xf numFmtId="183" fontId="1" fillId="0" borderId="66" xfId="0" applyNumberFormat="1" applyFont="1" applyFill="1" applyBorder="1" applyAlignment="1">
      <alignment horizontal="right" vertical="center"/>
    </xf>
    <xf numFmtId="183" fontId="1" fillId="0" borderId="67" xfId="0" applyNumberFormat="1" applyFont="1" applyFill="1" applyBorder="1" applyAlignment="1">
      <alignment horizontal="right" vertical="center"/>
    </xf>
    <xf numFmtId="183" fontId="1" fillId="0" borderId="33" xfId="0" applyNumberFormat="1" applyFont="1" applyFill="1" applyBorder="1" applyAlignment="1">
      <alignment horizontal="right" vertical="center"/>
    </xf>
    <xf numFmtId="183" fontId="1" fillId="0" borderId="34" xfId="0" applyNumberFormat="1" applyFont="1" applyFill="1" applyBorder="1" applyAlignment="1">
      <alignment horizontal="right" vertical="center"/>
    </xf>
    <xf numFmtId="183" fontId="1" fillId="0" borderId="35" xfId="0" applyNumberFormat="1" applyFont="1" applyFill="1" applyBorder="1" applyAlignment="1">
      <alignment horizontal="right" vertical="center"/>
    </xf>
    <xf numFmtId="183" fontId="1" fillId="0" borderId="98" xfId="0" applyNumberFormat="1" applyFont="1" applyFill="1" applyBorder="1" applyAlignment="1">
      <alignment horizontal="right" vertical="center"/>
    </xf>
    <xf numFmtId="183" fontId="1" fillId="0" borderId="96" xfId="0" applyNumberFormat="1" applyFont="1" applyFill="1" applyBorder="1" applyAlignment="1">
      <alignment horizontal="right" vertical="center"/>
    </xf>
    <xf numFmtId="0" fontId="15" fillId="3" borderId="7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6" xfId="0" applyFont="1" applyFill="1" applyBorder="1" applyAlignment="1">
      <alignment horizontal="center" vertical="center" wrapText="1"/>
    </xf>
    <xf numFmtId="0" fontId="1" fillId="0" borderId="143" xfId="0" applyFont="1" applyFill="1" applyBorder="1" applyAlignment="1">
      <alignment horizontal="center" vertical="center"/>
    </xf>
    <xf numFmtId="0" fontId="11" fillId="0" borderId="144" xfId="0" applyFont="1" applyFill="1" applyBorder="1" applyAlignment="1">
      <alignment horizontal="center" vertical="center" wrapText="1"/>
    </xf>
    <xf numFmtId="0" fontId="1" fillId="0" borderId="126" xfId="0" applyFont="1" applyFill="1" applyBorder="1" applyAlignment="1">
      <alignment horizontal="center" vertical="center"/>
    </xf>
    <xf numFmtId="0" fontId="1" fillId="0" borderId="145" xfId="0" applyFont="1" applyFill="1" applyBorder="1" applyAlignment="1">
      <alignment horizontal="center" vertical="center"/>
    </xf>
    <xf numFmtId="183" fontId="1" fillId="0" borderId="76" xfId="0" applyNumberFormat="1" applyFont="1" applyFill="1" applyBorder="1" applyAlignment="1">
      <alignment horizontal="right" vertical="center"/>
    </xf>
    <xf numFmtId="183" fontId="1" fillId="0" borderId="74" xfId="0" applyNumberFormat="1" applyFont="1" applyFill="1" applyBorder="1" applyAlignment="1">
      <alignment horizontal="right" vertical="center"/>
    </xf>
    <xf numFmtId="183" fontId="1" fillId="0" borderId="75"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 fillId="0" borderId="74"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0" fontId="1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3" borderId="50" xfId="0" applyFont="1" applyFill="1" applyBorder="1" applyAlignment="1">
      <alignment vertical="center"/>
    </xf>
    <xf numFmtId="0" fontId="1" fillId="0" borderId="16" xfId="0" applyFont="1" applyFill="1" applyBorder="1" applyAlignment="1">
      <alignment vertical="center"/>
    </xf>
    <xf numFmtId="0" fontId="1" fillId="0" borderId="50" xfId="0" applyFont="1" applyFill="1" applyBorder="1" applyAlignment="1">
      <alignment vertical="center" shrinkToFit="1"/>
    </xf>
    <xf numFmtId="38" fontId="1" fillId="0" borderId="50" xfId="5" applyFont="1" applyFill="1" applyBorder="1" applyAlignment="1">
      <alignment vertical="center" wrapText="1"/>
    </xf>
    <xf numFmtId="38" fontId="1" fillId="0" borderId="50" xfId="5" applyFont="1" applyFill="1" applyBorder="1" applyAlignment="1">
      <alignment vertical="center"/>
    </xf>
    <xf numFmtId="0" fontId="1" fillId="0" borderId="50"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shrinkToFit="1"/>
    </xf>
    <xf numFmtId="178" fontId="1" fillId="0" borderId="50" xfId="0" applyNumberFormat="1" applyFont="1" applyFill="1" applyBorder="1" applyAlignment="1">
      <alignment vertical="center" wrapText="1"/>
    </xf>
    <xf numFmtId="178" fontId="1" fillId="0" borderId="50" xfId="0" applyNumberFormat="1" applyFont="1" applyFill="1" applyBorder="1" applyAlignment="1">
      <alignment vertical="center"/>
    </xf>
    <xf numFmtId="184" fontId="1" fillId="0" borderId="50" xfId="0" applyNumberFormat="1" applyFont="1" applyFill="1" applyBorder="1" applyAlignment="1">
      <alignment vertical="center" wrapText="1"/>
    </xf>
    <xf numFmtId="184" fontId="1" fillId="0" borderId="50" xfId="0" applyNumberFormat="1" applyFont="1" applyFill="1" applyBorder="1" applyAlignment="1">
      <alignment vertical="center"/>
    </xf>
    <xf numFmtId="0" fontId="1" fillId="0" borderId="0" xfId="0" applyFont="1" applyFill="1" applyBorder="1" applyAlignment="1">
      <alignment vertical="center" wrapTex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0" xfId="0" applyFont="1" applyFill="1" applyBorder="1" applyAlignment="1">
      <alignment vertical="center" shrinkToFit="1"/>
    </xf>
  </cellXfs>
  <cellStyles count="8">
    <cellStyle name="アクセント 3 2" xfId="6"/>
    <cellStyle name="パーセント 2" xfId="4"/>
    <cellStyle name="桁区切り 2" xfId="5"/>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88</xdr:row>
      <xdr:rowOff>9525</xdr:rowOff>
    </xdr:from>
    <xdr:to>
      <xdr:col>20</xdr:col>
      <xdr:colOff>0</xdr:colOff>
      <xdr:row>100</xdr:row>
      <xdr:rowOff>0</xdr:rowOff>
    </xdr:to>
    <xdr:cxnSp macro="">
      <xdr:nvCxnSpPr>
        <xdr:cNvPr id="2" name="直線コネクタ 1"/>
        <xdr:cNvCxnSpPr/>
      </xdr:nvCxnSpPr>
      <xdr:spPr>
        <a:xfrm>
          <a:off x="4000500" y="32013525"/>
          <a:ext cx="0" cy="35337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100</xdr:row>
      <xdr:rowOff>4763</xdr:rowOff>
    </xdr:from>
    <xdr:to>
      <xdr:col>36</xdr:col>
      <xdr:colOff>4763</xdr:colOff>
      <xdr:row>112</xdr:row>
      <xdr:rowOff>19050</xdr:rowOff>
    </xdr:to>
    <xdr:cxnSp macro="">
      <xdr:nvCxnSpPr>
        <xdr:cNvPr id="3" name="直線コネクタ 2"/>
        <xdr:cNvCxnSpPr/>
      </xdr:nvCxnSpPr>
      <xdr:spPr>
        <a:xfrm flipH="1">
          <a:off x="7200900" y="35552063"/>
          <a:ext cx="4763" cy="355758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107</xdr:row>
      <xdr:rowOff>28575</xdr:rowOff>
    </xdr:from>
    <xdr:to>
      <xdr:col>49</xdr:col>
      <xdr:colOff>9526</xdr:colOff>
      <xdr:row>108</xdr:row>
      <xdr:rowOff>257175</xdr:rowOff>
    </xdr:to>
    <xdr:sp macro="" textlink="">
      <xdr:nvSpPr>
        <xdr:cNvPr id="4" name="大かっこ 3"/>
        <xdr:cNvSpPr/>
      </xdr:nvSpPr>
      <xdr:spPr>
        <a:xfrm>
          <a:off x="7429501" y="376428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113</xdr:row>
      <xdr:rowOff>28575</xdr:rowOff>
    </xdr:from>
    <xdr:to>
      <xdr:col>49</xdr:col>
      <xdr:colOff>9525</xdr:colOff>
      <xdr:row>114</xdr:row>
      <xdr:rowOff>257175</xdr:rowOff>
    </xdr:to>
    <xdr:sp macro="" textlink="">
      <xdr:nvSpPr>
        <xdr:cNvPr id="5" name="大かっこ 4"/>
        <xdr:cNvSpPr/>
      </xdr:nvSpPr>
      <xdr:spPr>
        <a:xfrm>
          <a:off x="7429500" y="3941445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91</xdr:row>
      <xdr:rowOff>38100</xdr:rowOff>
    </xdr:from>
    <xdr:to>
      <xdr:col>17</xdr:col>
      <xdr:colOff>85724</xdr:colOff>
      <xdr:row>92</xdr:row>
      <xdr:rowOff>257176</xdr:rowOff>
    </xdr:to>
    <xdr:sp macro="" textlink="">
      <xdr:nvSpPr>
        <xdr:cNvPr id="6" name="大かっこ 5"/>
        <xdr:cNvSpPr/>
      </xdr:nvSpPr>
      <xdr:spPr>
        <a:xfrm>
          <a:off x="1266824" y="32927925"/>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161925</xdr:colOff>
      <xdr:row>95</xdr:row>
      <xdr:rowOff>28575</xdr:rowOff>
    </xdr:from>
    <xdr:to>
      <xdr:col>34</xdr:col>
      <xdr:colOff>142875</xdr:colOff>
      <xdr:row>96</xdr:row>
      <xdr:rowOff>257175</xdr:rowOff>
    </xdr:to>
    <xdr:sp macro="" textlink="">
      <xdr:nvSpPr>
        <xdr:cNvPr id="7" name="大かっこ 6"/>
        <xdr:cNvSpPr/>
      </xdr:nvSpPr>
      <xdr:spPr>
        <a:xfrm>
          <a:off x="4562475" y="340995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89</xdr:row>
      <xdr:rowOff>38100</xdr:rowOff>
    </xdr:from>
    <xdr:to>
      <xdr:col>34</xdr:col>
      <xdr:colOff>133350</xdr:colOff>
      <xdr:row>90</xdr:row>
      <xdr:rowOff>266700</xdr:rowOff>
    </xdr:to>
    <xdr:sp macro="" textlink="">
      <xdr:nvSpPr>
        <xdr:cNvPr id="8" name="大かっこ 7"/>
        <xdr:cNvSpPr/>
      </xdr:nvSpPr>
      <xdr:spPr>
        <a:xfrm>
          <a:off x="4552950" y="323373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101</xdr:row>
      <xdr:rowOff>28575</xdr:rowOff>
    </xdr:from>
    <xdr:to>
      <xdr:col>34</xdr:col>
      <xdr:colOff>161925</xdr:colOff>
      <xdr:row>102</xdr:row>
      <xdr:rowOff>257175</xdr:rowOff>
    </xdr:to>
    <xdr:sp macro="" textlink="">
      <xdr:nvSpPr>
        <xdr:cNvPr id="9" name="大かっこ 8"/>
        <xdr:cNvSpPr/>
      </xdr:nvSpPr>
      <xdr:spPr>
        <a:xfrm>
          <a:off x="4600575" y="3587115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88</xdr:row>
      <xdr:rowOff>0</xdr:rowOff>
    </xdr:from>
    <xdr:to>
      <xdr:col>23</xdr:col>
      <xdr:colOff>0</xdr:colOff>
      <xdr:row>88</xdr:row>
      <xdr:rowOff>0</xdr:rowOff>
    </xdr:to>
    <xdr:cxnSp macro="">
      <xdr:nvCxnSpPr>
        <xdr:cNvPr id="10" name="直線コネクタ 9"/>
        <xdr:cNvCxnSpPr/>
      </xdr:nvCxnSpPr>
      <xdr:spPr>
        <a:xfrm>
          <a:off x="4000500" y="320040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94</xdr:row>
      <xdr:rowOff>9525</xdr:rowOff>
    </xdr:from>
    <xdr:to>
      <xdr:col>23</xdr:col>
      <xdr:colOff>0</xdr:colOff>
      <xdr:row>94</xdr:row>
      <xdr:rowOff>9525</xdr:rowOff>
    </xdr:to>
    <xdr:cxnSp macro="">
      <xdr:nvCxnSpPr>
        <xdr:cNvPr id="11" name="直線コネクタ 10"/>
        <xdr:cNvCxnSpPr/>
      </xdr:nvCxnSpPr>
      <xdr:spPr>
        <a:xfrm>
          <a:off x="4000500" y="337851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106</xdr:row>
      <xdr:rowOff>0</xdr:rowOff>
    </xdr:from>
    <xdr:to>
      <xdr:col>36</xdr:col>
      <xdr:colOff>171450</xdr:colOff>
      <xdr:row>106</xdr:row>
      <xdr:rowOff>0</xdr:rowOff>
    </xdr:to>
    <xdr:cxnSp macro="">
      <xdr:nvCxnSpPr>
        <xdr:cNvPr id="12" name="直線コネクタ 11"/>
        <xdr:cNvCxnSpPr/>
      </xdr:nvCxnSpPr>
      <xdr:spPr>
        <a:xfrm>
          <a:off x="7210425" y="3731895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100</xdr:row>
      <xdr:rowOff>0</xdr:rowOff>
    </xdr:from>
    <xdr:to>
      <xdr:col>37</xdr:col>
      <xdr:colOff>9525</xdr:colOff>
      <xdr:row>100</xdr:row>
      <xdr:rowOff>0</xdr:rowOff>
    </xdr:to>
    <xdr:cxnSp macro="">
      <xdr:nvCxnSpPr>
        <xdr:cNvPr id="13" name="直線コネクタ 12"/>
        <xdr:cNvCxnSpPr/>
      </xdr:nvCxnSpPr>
      <xdr:spPr>
        <a:xfrm>
          <a:off x="6972300" y="35547300"/>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101</xdr:row>
      <xdr:rowOff>28575</xdr:rowOff>
    </xdr:from>
    <xdr:to>
      <xdr:col>48</xdr:col>
      <xdr:colOff>171450</xdr:colOff>
      <xdr:row>102</xdr:row>
      <xdr:rowOff>257175</xdr:rowOff>
    </xdr:to>
    <xdr:sp macro="" textlink="">
      <xdr:nvSpPr>
        <xdr:cNvPr id="14" name="大かっこ 13"/>
        <xdr:cNvSpPr/>
      </xdr:nvSpPr>
      <xdr:spPr>
        <a:xfrm>
          <a:off x="7410450" y="3587115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9525</xdr:colOff>
      <xdr:row>89</xdr:row>
      <xdr:rowOff>285750</xdr:rowOff>
    </xdr:from>
    <xdr:to>
      <xdr:col>20</xdr:col>
      <xdr:colOff>0</xdr:colOff>
      <xdr:row>89</xdr:row>
      <xdr:rowOff>285750</xdr:rowOff>
    </xdr:to>
    <xdr:cxnSp macro="">
      <xdr:nvCxnSpPr>
        <xdr:cNvPr id="15" name="直線コネクタ 14"/>
        <xdr:cNvCxnSpPr/>
      </xdr:nvCxnSpPr>
      <xdr:spPr>
        <a:xfrm>
          <a:off x="3409950" y="32585025"/>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100</xdr:row>
      <xdr:rowOff>0</xdr:rowOff>
    </xdr:from>
    <xdr:to>
      <xdr:col>23</xdr:col>
      <xdr:colOff>19050</xdr:colOff>
      <xdr:row>100</xdr:row>
      <xdr:rowOff>0</xdr:rowOff>
    </xdr:to>
    <xdr:cxnSp macro="">
      <xdr:nvCxnSpPr>
        <xdr:cNvPr id="16" name="直線コネクタ 15"/>
        <xdr:cNvCxnSpPr/>
      </xdr:nvCxnSpPr>
      <xdr:spPr>
        <a:xfrm>
          <a:off x="4010025" y="35547300"/>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112</xdr:row>
      <xdr:rowOff>19050</xdr:rowOff>
    </xdr:from>
    <xdr:to>
      <xdr:col>37</xdr:col>
      <xdr:colOff>0</xdr:colOff>
      <xdr:row>112</xdr:row>
      <xdr:rowOff>19050</xdr:rowOff>
    </xdr:to>
    <xdr:cxnSp macro="">
      <xdr:nvCxnSpPr>
        <xdr:cNvPr id="17" name="直線コネクタ 16"/>
        <xdr:cNvCxnSpPr/>
      </xdr:nvCxnSpPr>
      <xdr:spPr>
        <a:xfrm>
          <a:off x="7200900" y="3910965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AY341"/>
  <sheetViews>
    <sheetView tabSelected="1" view="pageBreakPreview" zoomScaleNormal="80"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86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6" t="s">
        <v>6</v>
      </c>
      <c r="AF4" s="13"/>
      <c r="AG4" s="13"/>
      <c r="AH4" s="13"/>
      <c r="AI4" s="13"/>
      <c r="AJ4" s="13"/>
      <c r="AK4" s="13"/>
      <c r="AL4" s="13"/>
      <c r="AM4" s="13"/>
      <c r="AN4" s="13"/>
      <c r="AO4" s="13"/>
      <c r="AP4" s="15"/>
      <c r="AQ4" s="17" t="s">
        <v>7</v>
      </c>
      <c r="AR4" s="13"/>
      <c r="AS4" s="13"/>
      <c r="AT4" s="13"/>
      <c r="AU4" s="13"/>
      <c r="AV4" s="13"/>
      <c r="AW4" s="13"/>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41.25"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8"/>
      <c r="AR6" s="38"/>
      <c r="AS6" s="38"/>
      <c r="AT6" s="38"/>
      <c r="AU6" s="38"/>
      <c r="AV6" s="38"/>
      <c r="AW6" s="38"/>
      <c r="AX6" s="39"/>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24"/>
      <c r="AA7" s="24"/>
      <c r="AB7" s="24"/>
      <c r="AC7" s="24"/>
      <c r="AD7" s="46"/>
      <c r="AE7" s="47" t="s">
        <v>20</v>
      </c>
      <c r="AF7" s="48"/>
      <c r="AG7" s="48"/>
      <c r="AH7" s="48"/>
      <c r="AI7" s="48"/>
      <c r="AJ7" s="48"/>
      <c r="AK7" s="48"/>
      <c r="AL7" s="48"/>
      <c r="AM7" s="48"/>
      <c r="AN7" s="48"/>
      <c r="AO7" s="48"/>
      <c r="AP7" s="48"/>
      <c r="AQ7" s="48"/>
      <c r="AR7" s="48"/>
      <c r="AS7" s="48"/>
      <c r="AT7" s="48"/>
      <c r="AU7" s="48"/>
      <c r="AV7" s="48"/>
      <c r="AW7" s="48"/>
      <c r="AX7" s="49"/>
    </row>
    <row r="8" spans="1:50" ht="81.75"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90.75"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25</v>
      </c>
      <c r="B10" s="51"/>
      <c r="C10" s="51"/>
      <c r="D10" s="51"/>
      <c r="E10" s="51"/>
      <c r="F10" s="55"/>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1" customHeight="1">
      <c r="A12" s="68"/>
      <c r="B12" s="69"/>
      <c r="C12" s="69"/>
      <c r="D12" s="69"/>
      <c r="E12" s="69"/>
      <c r="F12" s="70"/>
      <c r="G12" s="71" t="s">
        <v>33</v>
      </c>
      <c r="H12" s="72"/>
      <c r="I12" s="73" t="s">
        <v>34</v>
      </c>
      <c r="J12" s="74"/>
      <c r="K12" s="74"/>
      <c r="L12" s="74"/>
      <c r="M12" s="74"/>
      <c r="N12" s="74"/>
      <c r="O12" s="75"/>
      <c r="P12" s="76">
        <f>ROUND(511.556,0)</f>
        <v>512</v>
      </c>
      <c r="Q12" s="76"/>
      <c r="R12" s="76"/>
      <c r="S12" s="76"/>
      <c r="T12" s="76"/>
      <c r="U12" s="76"/>
      <c r="V12" s="76"/>
      <c r="W12" s="76">
        <f>ROUND(511.132,0)</f>
        <v>511</v>
      </c>
      <c r="X12" s="76"/>
      <c r="Y12" s="76"/>
      <c r="Z12" s="76"/>
      <c r="AA12" s="76"/>
      <c r="AB12" s="76"/>
      <c r="AC12" s="76"/>
      <c r="AD12" s="76">
        <f>ROUND(484.444,0)</f>
        <v>484</v>
      </c>
      <c r="AE12" s="76"/>
      <c r="AF12" s="76"/>
      <c r="AG12" s="76"/>
      <c r="AH12" s="76"/>
      <c r="AI12" s="76"/>
      <c r="AJ12" s="76"/>
      <c r="AK12" s="76">
        <f>ROUND(458.335,0)</f>
        <v>458</v>
      </c>
      <c r="AL12" s="76"/>
      <c r="AM12" s="76"/>
      <c r="AN12" s="76"/>
      <c r="AO12" s="76"/>
      <c r="AP12" s="76"/>
      <c r="AQ12" s="76"/>
      <c r="AR12" s="76"/>
      <c r="AS12" s="76"/>
      <c r="AT12" s="76"/>
      <c r="AU12" s="76"/>
      <c r="AV12" s="76"/>
      <c r="AW12" s="76"/>
      <c r="AX12" s="77"/>
    </row>
    <row r="13" spans="1:50" ht="21" customHeight="1">
      <c r="A13" s="68"/>
      <c r="B13" s="69"/>
      <c r="C13" s="69"/>
      <c r="D13" s="69"/>
      <c r="E13" s="69"/>
      <c r="F13" s="70"/>
      <c r="G13" s="78"/>
      <c r="H13" s="79"/>
      <c r="I13" s="80" t="s">
        <v>35</v>
      </c>
      <c r="J13" s="81"/>
      <c r="K13" s="81"/>
      <c r="L13" s="81"/>
      <c r="M13" s="81"/>
      <c r="N13" s="81"/>
      <c r="O13" s="82"/>
      <c r="P13" s="83" t="s">
        <v>36</v>
      </c>
      <c r="Q13" s="83"/>
      <c r="R13" s="83"/>
      <c r="S13" s="83"/>
      <c r="T13" s="83"/>
      <c r="U13" s="83"/>
      <c r="V13" s="83"/>
      <c r="W13" s="83">
        <f>ROUND(3685.393,0)</f>
        <v>3685</v>
      </c>
      <c r="X13" s="83"/>
      <c r="Y13" s="83"/>
      <c r="Z13" s="83"/>
      <c r="AA13" s="83"/>
      <c r="AB13" s="83"/>
      <c r="AC13" s="83"/>
      <c r="AD13" s="83" t="s">
        <v>36</v>
      </c>
      <c r="AE13" s="83"/>
      <c r="AF13" s="83"/>
      <c r="AG13" s="83"/>
      <c r="AH13" s="83"/>
      <c r="AI13" s="83"/>
      <c r="AJ13" s="83"/>
      <c r="AK13" s="83"/>
      <c r="AL13" s="83"/>
      <c r="AM13" s="83"/>
      <c r="AN13" s="83"/>
      <c r="AO13" s="83"/>
      <c r="AP13" s="83"/>
      <c r="AQ13" s="83"/>
      <c r="AR13" s="84"/>
      <c r="AS13" s="84"/>
      <c r="AT13" s="84"/>
      <c r="AU13" s="84"/>
      <c r="AV13" s="84"/>
      <c r="AW13" s="84"/>
      <c r="AX13" s="85"/>
    </row>
    <row r="14" spans="1:50" ht="21" customHeight="1">
      <c r="A14" s="68"/>
      <c r="B14" s="69"/>
      <c r="C14" s="69"/>
      <c r="D14" s="69"/>
      <c r="E14" s="69"/>
      <c r="F14" s="70"/>
      <c r="G14" s="78"/>
      <c r="H14" s="79"/>
      <c r="I14" s="80" t="s">
        <v>37</v>
      </c>
      <c r="J14" s="86"/>
      <c r="K14" s="86"/>
      <c r="L14" s="86"/>
      <c r="M14" s="86"/>
      <c r="N14" s="86"/>
      <c r="O14" s="87"/>
      <c r="P14" s="83" t="s">
        <v>36</v>
      </c>
      <c r="Q14" s="83"/>
      <c r="R14" s="83"/>
      <c r="S14" s="83"/>
      <c r="T14" s="83"/>
      <c r="U14" s="83"/>
      <c r="V14" s="83"/>
      <c r="W14" s="83" t="s">
        <v>36</v>
      </c>
      <c r="X14" s="83"/>
      <c r="Y14" s="83"/>
      <c r="Z14" s="83"/>
      <c r="AA14" s="83"/>
      <c r="AB14" s="83"/>
      <c r="AC14" s="83"/>
      <c r="AD14" s="88">
        <f>ROUND(3685.393,0)</f>
        <v>3685</v>
      </c>
      <c r="AE14" s="89"/>
      <c r="AF14" s="89"/>
      <c r="AG14" s="89"/>
      <c r="AH14" s="89"/>
      <c r="AI14" s="89"/>
      <c r="AJ14" s="90"/>
      <c r="AK14" s="88">
        <f>ROUND(1.102,0)</f>
        <v>1</v>
      </c>
      <c r="AL14" s="89"/>
      <c r="AM14" s="89"/>
      <c r="AN14" s="89"/>
      <c r="AO14" s="89"/>
      <c r="AP14" s="89"/>
      <c r="AQ14" s="90"/>
      <c r="AR14" s="88"/>
      <c r="AS14" s="89"/>
      <c r="AT14" s="89"/>
      <c r="AU14" s="89"/>
      <c r="AV14" s="89"/>
      <c r="AW14" s="89"/>
      <c r="AX14" s="91"/>
    </row>
    <row r="15" spans="1:50" ht="21" customHeight="1">
      <c r="A15" s="68"/>
      <c r="B15" s="69"/>
      <c r="C15" s="69"/>
      <c r="D15" s="69"/>
      <c r="E15" s="69"/>
      <c r="F15" s="70"/>
      <c r="G15" s="78"/>
      <c r="H15" s="79"/>
      <c r="I15" s="80" t="s">
        <v>38</v>
      </c>
      <c r="J15" s="86"/>
      <c r="K15" s="86"/>
      <c r="L15" s="86"/>
      <c r="M15" s="86"/>
      <c r="N15" s="86"/>
      <c r="O15" s="87"/>
      <c r="P15" s="83" t="s">
        <v>36</v>
      </c>
      <c r="Q15" s="83"/>
      <c r="R15" s="83"/>
      <c r="S15" s="83"/>
      <c r="T15" s="83"/>
      <c r="U15" s="83"/>
      <c r="V15" s="83"/>
      <c r="W15" s="88">
        <f>ROUND(-3685.393,0)</f>
        <v>-3685</v>
      </c>
      <c r="X15" s="89"/>
      <c r="Y15" s="89"/>
      <c r="Z15" s="89"/>
      <c r="AA15" s="89"/>
      <c r="AB15" s="89"/>
      <c r="AC15" s="90"/>
      <c r="AD15" s="88">
        <f>ROUND(-1.102,0)</f>
        <v>-1</v>
      </c>
      <c r="AE15" s="89"/>
      <c r="AF15" s="89"/>
      <c r="AG15" s="89"/>
      <c r="AH15" s="89"/>
      <c r="AI15" s="89"/>
      <c r="AJ15" s="90"/>
      <c r="AK15" s="88"/>
      <c r="AL15" s="89"/>
      <c r="AM15" s="89"/>
      <c r="AN15" s="89"/>
      <c r="AO15" s="89"/>
      <c r="AP15" s="89"/>
      <c r="AQ15" s="90"/>
      <c r="AR15" s="92"/>
      <c r="AS15" s="93"/>
      <c r="AT15" s="93"/>
      <c r="AU15" s="93"/>
      <c r="AV15" s="93"/>
      <c r="AW15" s="93"/>
      <c r="AX15" s="94"/>
    </row>
    <row r="16" spans="1:50" ht="24.75" customHeight="1">
      <c r="A16" s="68"/>
      <c r="B16" s="69"/>
      <c r="C16" s="69"/>
      <c r="D16" s="69"/>
      <c r="E16" s="69"/>
      <c r="F16" s="70"/>
      <c r="G16" s="78"/>
      <c r="H16" s="79"/>
      <c r="I16" s="80" t="s">
        <v>39</v>
      </c>
      <c r="J16" s="81"/>
      <c r="K16" s="81"/>
      <c r="L16" s="81"/>
      <c r="M16" s="81"/>
      <c r="N16" s="81"/>
      <c r="O16" s="82"/>
      <c r="P16" s="83" t="s">
        <v>36</v>
      </c>
      <c r="Q16" s="83"/>
      <c r="R16" s="83"/>
      <c r="S16" s="83"/>
      <c r="T16" s="83"/>
      <c r="U16" s="83"/>
      <c r="V16" s="83"/>
      <c r="W16" s="83" t="s">
        <v>36</v>
      </c>
      <c r="X16" s="83"/>
      <c r="Y16" s="83"/>
      <c r="Z16" s="83"/>
      <c r="AA16" s="83"/>
      <c r="AB16" s="83"/>
      <c r="AC16" s="83"/>
      <c r="AD16" s="83" t="s">
        <v>36</v>
      </c>
      <c r="AE16" s="83"/>
      <c r="AF16" s="83"/>
      <c r="AG16" s="83"/>
      <c r="AH16" s="83"/>
      <c r="AI16" s="83"/>
      <c r="AJ16" s="83"/>
      <c r="AK16" s="83"/>
      <c r="AL16" s="83"/>
      <c r="AM16" s="83"/>
      <c r="AN16" s="83"/>
      <c r="AO16" s="83"/>
      <c r="AP16" s="83"/>
      <c r="AQ16" s="83"/>
      <c r="AR16" s="84"/>
      <c r="AS16" s="84"/>
      <c r="AT16" s="84"/>
      <c r="AU16" s="84"/>
      <c r="AV16" s="84"/>
      <c r="AW16" s="84"/>
      <c r="AX16" s="85"/>
    </row>
    <row r="17" spans="1:51" ht="24.75" customHeight="1">
      <c r="A17" s="68"/>
      <c r="B17" s="69"/>
      <c r="C17" s="69"/>
      <c r="D17" s="69"/>
      <c r="E17" s="69"/>
      <c r="F17" s="70"/>
      <c r="G17" s="95"/>
      <c r="H17" s="96"/>
      <c r="I17" s="97" t="s">
        <v>40</v>
      </c>
      <c r="J17" s="98"/>
      <c r="K17" s="98"/>
      <c r="L17" s="98"/>
      <c r="M17" s="98"/>
      <c r="N17" s="98"/>
      <c r="O17" s="99"/>
      <c r="P17" s="100">
        <f>SUM(P12:V16)</f>
        <v>512</v>
      </c>
      <c r="Q17" s="100"/>
      <c r="R17" s="100"/>
      <c r="S17" s="100"/>
      <c r="T17" s="100"/>
      <c r="U17" s="100"/>
      <c r="V17" s="100"/>
      <c r="W17" s="100">
        <f>SUM(W12:AC16)</f>
        <v>511</v>
      </c>
      <c r="X17" s="100"/>
      <c r="Y17" s="100"/>
      <c r="Z17" s="100"/>
      <c r="AA17" s="100"/>
      <c r="AB17" s="100"/>
      <c r="AC17" s="100"/>
      <c r="AD17" s="100">
        <f>SUM(4168.735)</f>
        <v>4168.7349999999997</v>
      </c>
      <c r="AE17" s="100"/>
      <c r="AF17" s="100"/>
      <c r="AG17" s="100"/>
      <c r="AH17" s="100"/>
      <c r="AI17" s="100"/>
      <c r="AJ17" s="100"/>
      <c r="AK17" s="100">
        <f>AK12+AK13+AK14-AK15+AK16</f>
        <v>459</v>
      </c>
      <c r="AL17" s="100"/>
      <c r="AM17" s="100"/>
      <c r="AN17" s="100"/>
      <c r="AO17" s="100"/>
      <c r="AP17" s="100"/>
      <c r="AQ17" s="100"/>
      <c r="AR17" s="100"/>
      <c r="AS17" s="100"/>
      <c r="AT17" s="100"/>
      <c r="AU17" s="100"/>
      <c r="AV17" s="100"/>
      <c r="AW17" s="100"/>
      <c r="AX17" s="101"/>
    </row>
    <row r="18" spans="1:51" ht="24.75" customHeight="1">
      <c r="A18" s="68"/>
      <c r="B18" s="69"/>
      <c r="C18" s="69"/>
      <c r="D18" s="69"/>
      <c r="E18" s="69"/>
      <c r="F18" s="70"/>
      <c r="G18" s="102" t="s">
        <v>41</v>
      </c>
      <c r="H18" s="103"/>
      <c r="I18" s="103"/>
      <c r="J18" s="103"/>
      <c r="K18" s="103"/>
      <c r="L18" s="103"/>
      <c r="M18" s="103"/>
      <c r="N18" s="103"/>
      <c r="O18" s="103"/>
      <c r="P18" s="104">
        <v>511</v>
      </c>
      <c r="Q18" s="104"/>
      <c r="R18" s="104"/>
      <c r="S18" s="104"/>
      <c r="T18" s="104"/>
      <c r="U18" s="104"/>
      <c r="V18" s="104"/>
      <c r="W18" s="104">
        <v>511</v>
      </c>
      <c r="X18" s="104"/>
      <c r="Y18" s="104"/>
      <c r="Z18" s="104"/>
      <c r="AA18" s="104"/>
      <c r="AB18" s="104"/>
      <c r="AC18" s="104"/>
      <c r="AD18" s="104">
        <v>3382</v>
      </c>
      <c r="AE18" s="104"/>
      <c r="AF18" s="104"/>
      <c r="AG18" s="104"/>
      <c r="AH18" s="104"/>
      <c r="AI18" s="104"/>
      <c r="AJ18" s="104"/>
      <c r="AK18" s="105"/>
      <c r="AL18" s="105"/>
      <c r="AM18" s="105"/>
      <c r="AN18" s="105"/>
      <c r="AO18" s="105"/>
      <c r="AP18" s="105"/>
      <c r="AQ18" s="105"/>
      <c r="AR18" s="105"/>
      <c r="AS18" s="105"/>
      <c r="AT18" s="105"/>
      <c r="AU18" s="105"/>
      <c r="AV18" s="105"/>
      <c r="AW18" s="105"/>
      <c r="AX18" s="106"/>
    </row>
    <row r="19" spans="1:51" ht="24.75" customHeight="1">
      <c r="A19" s="107"/>
      <c r="B19" s="108"/>
      <c r="C19" s="108"/>
      <c r="D19" s="108"/>
      <c r="E19" s="108"/>
      <c r="F19" s="109"/>
      <c r="G19" s="102" t="s">
        <v>42</v>
      </c>
      <c r="H19" s="103"/>
      <c r="I19" s="103"/>
      <c r="J19" s="103"/>
      <c r="K19" s="103"/>
      <c r="L19" s="103"/>
      <c r="M19" s="103"/>
      <c r="N19" s="103"/>
      <c r="O19" s="103"/>
      <c r="P19" s="110">
        <f>P18/P17</f>
        <v>0.998046875</v>
      </c>
      <c r="Q19" s="110"/>
      <c r="R19" s="110"/>
      <c r="S19" s="110"/>
      <c r="T19" s="110"/>
      <c r="U19" s="110"/>
      <c r="V19" s="110"/>
      <c r="W19" s="110">
        <f>W18/W17</f>
        <v>1</v>
      </c>
      <c r="X19" s="110"/>
      <c r="Y19" s="110"/>
      <c r="Z19" s="110"/>
      <c r="AA19" s="110"/>
      <c r="AB19" s="110"/>
      <c r="AC19" s="110"/>
      <c r="AD19" s="110">
        <f>AD18/AD17</f>
        <v>0.81127728195723647</v>
      </c>
      <c r="AE19" s="110"/>
      <c r="AF19" s="110"/>
      <c r="AG19" s="110"/>
      <c r="AH19" s="110"/>
      <c r="AI19" s="110"/>
      <c r="AJ19" s="110"/>
      <c r="AK19" s="111"/>
      <c r="AL19" s="111"/>
      <c r="AM19" s="111"/>
      <c r="AN19" s="111"/>
      <c r="AO19" s="111"/>
      <c r="AP19" s="111"/>
      <c r="AQ19" s="111"/>
      <c r="AR19" s="111"/>
      <c r="AS19" s="111"/>
      <c r="AT19" s="111"/>
      <c r="AU19" s="111"/>
      <c r="AV19" s="111"/>
      <c r="AW19" s="111"/>
      <c r="AX19" s="112"/>
    </row>
    <row r="20" spans="1:51" ht="31.7" customHeight="1">
      <c r="A20" s="113" t="s">
        <v>43</v>
      </c>
      <c r="B20" s="114"/>
      <c r="C20" s="114"/>
      <c r="D20" s="114"/>
      <c r="E20" s="114"/>
      <c r="F20" s="115"/>
      <c r="G20" s="116" t="s">
        <v>44</v>
      </c>
      <c r="H20" s="65"/>
      <c r="I20" s="65"/>
      <c r="J20" s="65"/>
      <c r="K20" s="65"/>
      <c r="L20" s="65"/>
      <c r="M20" s="65"/>
      <c r="N20" s="65"/>
      <c r="O20" s="65"/>
      <c r="P20" s="65"/>
      <c r="Q20" s="65"/>
      <c r="R20" s="65"/>
      <c r="S20" s="65"/>
      <c r="T20" s="65"/>
      <c r="U20" s="65"/>
      <c r="V20" s="65"/>
      <c r="W20" s="65"/>
      <c r="X20" s="66"/>
      <c r="Y20" s="117"/>
      <c r="Z20" s="118"/>
      <c r="AA20" s="119"/>
      <c r="AB20" s="64" t="s">
        <v>45</v>
      </c>
      <c r="AC20" s="65"/>
      <c r="AD20" s="66"/>
      <c r="AE20" s="120" t="s">
        <v>28</v>
      </c>
      <c r="AF20" s="120"/>
      <c r="AG20" s="120"/>
      <c r="AH20" s="120"/>
      <c r="AI20" s="120"/>
      <c r="AJ20" s="120" t="s">
        <v>29</v>
      </c>
      <c r="AK20" s="120"/>
      <c r="AL20" s="120"/>
      <c r="AM20" s="120"/>
      <c r="AN20" s="120"/>
      <c r="AO20" s="120" t="s">
        <v>30</v>
      </c>
      <c r="AP20" s="120"/>
      <c r="AQ20" s="120"/>
      <c r="AR20" s="120"/>
      <c r="AS20" s="120"/>
      <c r="AT20" s="121" t="s">
        <v>46</v>
      </c>
      <c r="AU20" s="120"/>
      <c r="AV20" s="120"/>
      <c r="AW20" s="120"/>
      <c r="AX20" s="122"/>
    </row>
    <row r="21" spans="1:51" ht="22.5" customHeight="1">
      <c r="A21" s="113"/>
      <c r="B21" s="114"/>
      <c r="C21" s="114"/>
      <c r="D21" s="114"/>
      <c r="E21" s="114"/>
      <c r="F21" s="115"/>
      <c r="G21" s="123" t="s">
        <v>47</v>
      </c>
      <c r="H21" s="124"/>
      <c r="I21" s="124"/>
      <c r="J21" s="124"/>
      <c r="K21" s="124"/>
      <c r="L21" s="124"/>
      <c r="M21" s="124"/>
      <c r="N21" s="124"/>
      <c r="O21" s="124"/>
      <c r="P21" s="124"/>
      <c r="Q21" s="124"/>
      <c r="R21" s="124"/>
      <c r="S21" s="124"/>
      <c r="T21" s="124"/>
      <c r="U21" s="124"/>
      <c r="V21" s="124"/>
      <c r="W21" s="124"/>
      <c r="X21" s="125"/>
      <c r="Y21" s="126" t="s">
        <v>48</v>
      </c>
      <c r="Z21" s="127"/>
      <c r="AA21" s="128"/>
      <c r="AB21" s="129" t="s">
        <v>49</v>
      </c>
      <c r="AC21" s="129"/>
      <c r="AD21" s="129"/>
      <c r="AE21" s="130">
        <v>305</v>
      </c>
      <c r="AF21" s="130"/>
      <c r="AG21" s="130"/>
      <c r="AH21" s="130"/>
      <c r="AI21" s="130"/>
      <c r="AJ21" s="130">
        <v>314</v>
      </c>
      <c r="AK21" s="130"/>
      <c r="AL21" s="130"/>
      <c r="AM21" s="130"/>
      <c r="AN21" s="130"/>
      <c r="AO21" s="130">
        <v>288</v>
      </c>
      <c r="AP21" s="130"/>
      <c r="AQ21" s="130"/>
      <c r="AR21" s="130"/>
      <c r="AS21" s="130"/>
      <c r="AT21" s="111"/>
      <c r="AU21" s="111"/>
      <c r="AV21" s="111"/>
      <c r="AW21" s="111"/>
      <c r="AX21" s="112"/>
    </row>
    <row r="22" spans="1:51" ht="22.5" customHeight="1">
      <c r="A22" s="113"/>
      <c r="B22" s="114"/>
      <c r="C22" s="114"/>
      <c r="D22" s="114"/>
      <c r="E22" s="114"/>
      <c r="F22" s="115"/>
      <c r="G22" s="131"/>
      <c r="H22" s="132"/>
      <c r="I22" s="132"/>
      <c r="J22" s="132"/>
      <c r="K22" s="132"/>
      <c r="L22" s="132"/>
      <c r="M22" s="132"/>
      <c r="N22" s="132"/>
      <c r="O22" s="132"/>
      <c r="P22" s="132"/>
      <c r="Q22" s="132"/>
      <c r="R22" s="132"/>
      <c r="S22" s="132"/>
      <c r="T22" s="132"/>
      <c r="U22" s="132"/>
      <c r="V22" s="132"/>
      <c r="W22" s="132"/>
      <c r="X22" s="133"/>
      <c r="Y22" s="64" t="s">
        <v>50</v>
      </c>
      <c r="Z22" s="65"/>
      <c r="AA22" s="66"/>
      <c r="AB22" s="134" t="s">
        <v>51</v>
      </c>
      <c r="AC22" s="134"/>
      <c r="AD22" s="134"/>
      <c r="AE22" s="134" t="s">
        <v>36</v>
      </c>
      <c r="AF22" s="134"/>
      <c r="AG22" s="134"/>
      <c r="AH22" s="134"/>
      <c r="AI22" s="134"/>
      <c r="AJ22" s="134" t="s">
        <v>36</v>
      </c>
      <c r="AK22" s="134"/>
      <c r="AL22" s="134"/>
      <c r="AM22" s="134"/>
      <c r="AN22" s="134"/>
      <c r="AO22" s="134" t="s">
        <v>36</v>
      </c>
      <c r="AP22" s="134"/>
      <c r="AQ22" s="134"/>
      <c r="AR22" s="134"/>
      <c r="AS22" s="134"/>
      <c r="AT22" s="130">
        <v>260</v>
      </c>
      <c r="AU22" s="130"/>
      <c r="AV22" s="130"/>
      <c r="AW22" s="130"/>
      <c r="AX22" s="135"/>
    </row>
    <row r="23" spans="1:51" ht="22.5" customHeight="1">
      <c r="A23" s="113"/>
      <c r="B23" s="114"/>
      <c r="C23" s="114"/>
      <c r="D23" s="114"/>
      <c r="E23" s="114"/>
      <c r="F23" s="115"/>
      <c r="G23" s="136"/>
      <c r="H23" s="137"/>
      <c r="I23" s="137"/>
      <c r="J23" s="137"/>
      <c r="K23" s="137"/>
      <c r="L23" s="137"/>
      <c r="M23" s="137"/>
      <c r="N23" s="137"/>
      <c r="O23" s="137"/>
      <c r="P23" s="137"/>
      <c r="Q23" s="137"/>
      <c r="R23" s="137"/>
      <c r="S23" s="137"/>
      <c r="T23" s="137"/>
      <c r="U23" s="137"/>
      <c r="V23" s="137"/>
      <c r="W23" s="137"/>
      <c r="X23" s="138"/>
      <c r="Y23" s="64" t="s">
        <v>52</v>
      </c>
      <c r="Z23" s="65"/>
      <c r="AA23" s="66"/>
      <c r="AB23" s="134" t="s">
        <v>53</v>
      </c>
      <c r="AC23" s="134"/>
      <c r="AD23" s="134"/>
      <c r="AE23" s="139">
        <f>ROUND($AT$22/AE21*100,0)</f>
        <v>85</v>
      </c>
      <c r="AF23" s="139"/>
      <c r="AG23" s="139"/>
      <c r="AH23" s="139"/>
      <c r="AI23" s="139"/>
      <c r="AJ23" s="139">
        <f>ROUND($AT$22/AJ21*100,0)</f>
        <v>83</v>
      </c>
      <c r="AK23" s="139"/>
      <c r="AL23" s="139"/>
      <c r="AM23" s="139"/>
      <c r="AN23" s="139"/>
      <c r="AO23" s="139">
        <f>ROUND($AT$22/AO21*100,0)</f>
        <v>90</v>
      </c>
      <c r="AP23" s="139"/>
      <c r="AQ23" s="139"/>
      <c r="AR23" s="139"/>
      <c r="AS23" s="139"/>
      <c r="AT23" s="140"/>
      <c r="AU23" s="140"/>
      <c r="AV23" s="140"/>
      <c r="AW23" s="140"/>
      <c r="AX23" s="141"/>
    </row>
    <row r="24" spans="1:51" ht="31.7" customHeight="1">
      <c r="A24" s="142" t="s">
        <v>54</v>
      </c>
      <c r="B24" s="143"/>
      <c r="C24" s="143"/>
      <c r="D24" s="143"/>
      <c r="E24" s="143"/>
      <c r="F24" s="144"/>
      <c r="G24" s="116" t="s">
        <v>55</v>
      </c>
      <c r="H24" s="65"/>
      <c r="I24" s="65"/>
      <c r="J24" s="65"/>
      <c r="K24" s="65"/>
      <c r="L24" s="65"/>
      <c r="M24" s="65"/>
      <c r="N24" s="65"/>
      <c r="O24" s="65"/>
      <c r="P24" s="65"/>
      <c r="Q24" s="65"/>
      <c r="R24" s="65"/>
      <c r="S24" s="65"/>
      <c r="T24" s="65"/>
      <c r="U24" s="65"/>
      <c r="V24" s="65"/>
      <c r="W24" s="65"/>
      <c r="X24" s="66"/>
      <c r="Y24" s="117"/>
      <c r="Z24" s="118"/>
      <c r="AA24" s="119"/>
      <c r="AB24" s="64" t="s">
        <v>45</v>
      </c>
      <c r="AC24" s="65"/>
      <c r="AD24" s="66"/>
      <c r="AE24" s="64" t="s">
        <v>28</v>
      </c>
      <c r="AF24" s="65"/>
      <c r="AG24" s="65"/>
      <c r="AH24" s="65"/>
      <c r="AI24" s="66"/>
      <c r="AJ24" s="64" t="s">
        <v>29</v>
      </c>
      <c r="AK24" s="65"/>
      <c r="AL24" s="65"/>
      <c r="AM24" s="65"/>
      <c r="AN24" s="66"/>
      <c r="AO24" s="64" t="s">
        <v>30</v>
      </c>
      <c r="AP24" s="65"/>
      <c r="AQ24" s="65"/>
      <c r="AR24" s="65"/>
      <c r="AS24" s="66"/>
      <c r="AT24" s="145" t="s">
        <v>56</v>
      </c>
      <c r="AU24" s="146"/>
      <c r="AV24" s="146"/>
      <c r="AW24" s="146"/>
      <c r="AX24" s="147"/>
    </row>
    <row r="25" spans="1:51" ht="22.5" customHeight="1">
      <c r="A25" s="148"/>
      <c r="B25" s="149"/>
      <c r="C25" s="149"/>
      <c r="D25" s="149"/>
      <c r="E25" s="149"/>
      <c r="F25" s="150"/>
      <c r="G25" s="123" t="s">
        <v>57</v>
      </c>
      <c r="H25" s="151"/>
      <c r="I25" s="151"/>
      <c r="J25" s="151"/>
      <c r="K25" s="151"/>
      <c r="L25" s="151"/>
      <c r="M25" s="151"/>
      <c r="N25" s="151"/>
      <c r="O25" s="151"/>
      <c r="P25" s="151"/>
      <c r="Q25" s="151"/>
      <c r="R25" s="151"/>
      <c r="S25" s="151"/>
      <c r="T25" s="151"/>
      <c r="U25" s="151"/>
      <c r="V25" s="151"/>
      <c r="W25" s="151"/>
      <c r="X25" s="152"/>
      <c r="Y25" s="153" t="s">
        <v>58</v>
      </c>
      <c r="Z25" s="48"/>
      <c r="AA25" s="154"/>
      <c r="AB25" s="155" t="s">
        <v>59</v>
      </c>
      <c r="AC25" s="48"/>
      <c r="AD25" s="154"/>
      <c r="AE25" s="156">
        <v>14</v>
      </c>
      <c r="AF25" s="156"/>
      <c r="AG25" s="156"/>
      <c r="AH25" s="156"/>
      <c r="AI25" s="156"/>
      <c r="AJ25" s="157">
        <v>14</v>
      </c>
      <c r="AK25" s="157"/>
      <c r="AL25" s="157"/>
      <c r="AM25" s="157"/>
      <c r="AN25" s="157"/>
      <c r="AO25" s="157">
        <v>14</v>
      </c>
      <c r="AP25" s="157"/>
      <c r="AQ25" s="157"/>
      <c r="AR25" s="157"/>
      <c r="AS25" s="157"/>
      <c r="AT25" s="158" t="s">
        <v>36</v>
      </c>
      <c r="AU25" s="159"/>
      <c r="AV25" s="159"/>
      <c r="AW25" s="159"/>
      <c r="AX25" s="160"/>
    </row>
    <row r="26" spans="1:51" ht="22.5" customHeight="1">
      <c r="A26" s="148"/>
      <c r="B26" s="149"/>
      <c r="C26" s="149"/>
      <c r="D26" s="149"/>
      <c r="E26" s="149"/>
      <c r="F26" s="150"/>
      <c r="G26" s="161"/>
      <c r="H26" s="162"/>
      <c r="I26" s="162"/>
      <c r="J26" s="162"/>
      <c r="K26" s="162"/>
      <c r="L26" s="162"/>
      <c r="M26" s="162"/>
      <c r="N26" s="162"/>
      <c r="O26" s="162"/>
      <c r="P26" s="162"/>
      <c r="Q26" s="162"/>
      <c r="R26" s="162"/>
      <c r="S26" s="162"/>
      <c r="T26" s="162"/>
      <c r="U26" s="162"/>
      <c r="V26" s="162"/>
      <c r="W26" s="162"/>
      <c r="X26" s="163"/>
      <c r="Y26" s="164" t="s">
        <v>60</v>
      </c>
      <c r="Z26" s="26"/>
      <c r="AA26" s="27"/>
      <c r="AB26" s="165" t="s">
        <v>59</v>
      </c>
      <c r="AC26" s="26"/>
      <c r="AD26" s="27"/>
      <c r="AE26" s="156">
        <v>14</v>
      </c>
      <c r="AF26" s="156"/>
      <c r="AG26" s="156"/>
      <c r="AH26" s="156"/>
      <c r="AI26" s="156"/>
      <c r="AJ26" s="157">
        <v>14</v>
      </c>
      <c r="AK26" s="157"/>
      <c r="AL26" s="157"/>
      <c r="AM26" s="157"/>
      <c r="AN26" s="157"/>
      <c r="AO26" s="157">
        <v>14</v>
      </c>
      <c r="AP26" s="157"/>
      <c r="AQ26" s="157"/>
      <c r="AR26" s="157"/>
      <c r="AS26" s="157"/>
      <c r="AT26" s="158">
        <v>14</v>
      </c>
      <c r="AU26" s="159"/>
      <c r="AV26" s="159"/>
      <c r="AW26" s="159"/>
      <c r="AX26" s="160"/>
      <c r="AY26" s="166"/>
    </row>
    <row r="27" spans="1:51" ht="22.5" customHeight="1">
      <c r="A27" s="148"/>
      <c r="B27" s="149"/>
      <c r="C27" s="149"/>
      <c r="D27" s="149"/>
      <c r="E27" s="149"/>
      <c r="F27" s="150"/>
      <c r="G27" s="123" t="s">
        <v>61</v>
      </c>
      <c r="H27" s="151"/>
      <c r="I27" s="151"/>
      <c r="J27" s="151"/>
      <c r="K27" s="151"/>
      <c r="L27" s="151"/>
      <c r="M27" s="151"/>
      <c r="N27" s="151"/>
      <c r="O27" s="151"/>
      <c r="P27" s="151"/>
      <c r="Q27" s="151"/>
      <c r="R27" s="151"/>
      <c r="S27" s="151"/>
      <c r="T27" s="151"/>
      <c r="U27" s="151"/>
      <c r="V27" s="151"/>
      <c r="W27" s="151"/>
      <c r="X27" s="152"/>
      <c r="Y27" s="153" t="s">
        <v>58</v>
      </c>
      <c r="Z27" s="48"/>
      <c r="AA27" s="154"/>
      <c r="AB27" s="155" t="s">
        <v>62</v>
      </c>
      <c r="AC27" s="48"/>
      <c r="AD27" s="154"/>
      <c r="AE27" s="156">
        <v>28</v>
      </c>
      <c r="AF27" s="156"/>
      <c r="AG27" s="156"/>
      <c r="AH27" s="156"/>
      <c r="AI27" s="156"/>
      <c r="AJ27" s="157">
        <v>28</v>
      </c>
      <c r="AK27" s="157"/>
      <c r="AL27" s="157"/>
      <c r="AM27" s="157"/>
      <c r="AN27" s="157"/>
      <c r="AO27" s="157">
        <v>28</v>
      </c>
      <c r="AP27" s="157"/>
      <c r="AQ27" s="157"/>
      <c r="AR27" s="157"/>
      <c r="AS27" s="157"/>
      <c r="AT27" s="158" t="s">
        <v>36</v>
      </c>
      <c r="AU27" s="159"/>
      <c r="AV27" s="159"/>
      <c r="AW27" s="159"/>
      <c r="AX27" s="160"/>
      <c r="AY27" s="166"/>
    </row>
    <row r="28" spans="1:51" ht="22.5" customHeight="1">
      <c r="A28" s="148"/>
      <c r="B28" s="149"/>
      <c r="C28" s="149"/>
      <c r="D28" s="149"/>
      <c r="E28" s="149"/>
      <c r="F28" s="150"/>
      <c r="G28" s="161"/>
      <c r="H28" s="162"/>
      <c r="I28" s="162"/>
      <c r="J28" s="162"/>
      <c r="K28" s="162"/>
      <c r="L28" s="162"/>
      <c r="M28" s="162"/>
      <c r="N28" s="162"/>
      <c r="O28" s="162"/>
      <c r="P28" s="162"/>
      <c r="Q28" s="162"/>
      <c r="R28" s="162"/>
      <c r="S28" s="162"/>
      <c r="T28" s="162"/>
      <c r="U28" s="162"/>
      <c r="V28" s="162"/>
      <c r="W28" s="162"/>
      <c r="X28" s="163"/>
      <c r="Y28" s="164" t="s">
        <v>60</v>
      </c>
      <c r="Z28" s="26"/>
      <c r="AA28" s="27"/>
      <c r="AB28" s="155" t="s">
        <v>62</v>
      </c>
      <c r="AC28" s="48"/>
      <c r="AD28" s="154"/>
      <c r="AE28" s="158">
        <v>28</v>
      </c>
      <c r="AF28" s="159"/>
      <c r="AG28" s="159"/>
      <c r="AH28" s="159"/>
      <c r="AI28" s="167"/>
      <c r="AJ28" s="168">
        <v>28</v>
      </c>
      <c r="AK28" s="169"/>
      <c r="AL28" s="169"/>
      <c r="AM28" s="169"/>
      <c r="AN28" s="170"/>
      <c r="AO28" s="168">
        <v>28</v>
      </c>
      <c r="AP28" s="169"/>
      <c r="AQ28" s="169"/>
      <c r="AR28" s="169"/>
      <c r="AS28" s="170"/>
      <c r="AT28" s="168">
        <v>28</v>
      </c>
      <c r="AU28" s="169"/>
      <c r="AV28" s="169"/>
      <c r="AW28" s="169"/>
      <c r="AX28" s="171"/>
      <c r="AY28" s="166"/>
    </row>
    <row r="29" spans="1:51" ht="22.5" customHeight="1">
      <c r="A29" s="148"/>
      <c r="B29" s="149"/>
      <c r="C29" s="149"/>
      <c r="D29" s="149"/>
      <c r="E29" s="149"/>
      <c r="F29" s="150"/>
      <c r="G29" s="123" t="s">
        <v>63</v>
      </c>
      <c r="H29" s="151"/>
      <c r="I29" s="151"/>
      <c r="J29" s="151"/>
      <c r="K29" s="151"/>
      <c r="L29" s="151"/>
      <c r="M29" s="151"/>
      <c r="N29" s="151"/>
      <c r="O29" s="151"/>
      <c r="P29" s="151"/>
      <c r="Q29" s="151"/>
      <c r="R29" s="151"/>
      <c r="S29" s="151"/>
      <c r="T29" s="151"/>
      <c r="U29" s="151"/>
      <c r="V29" s="151"/>
      <c r="W29" s="151"/>
      <c r="X29" s="152"/>
      <c r="Y29" s="153" t="s">
        <v>58</v>
      </c>
      <c r="Z29" s="48"/>
      <c r="AA29" s="154"/>
      <c r="AB29" s="155" t="s">
        <v>59</v>
      </c>
      <c r="AC29" s="48"/>
      <c r="AD29" s="154"/>
      <c r="AE29" s="156">
        <v>31</v>
      </c>
      <c r="AF29" s="156"/>
      <c r="AG29" s="156"/>
      <c r="AH29" s="156"/>
      <c r="AI29" s="156"/>
      <c r="AJ29" s="156">
        <v>33</v>
      </c>
      <c r="AK29" s="156"/>
      <c r="AL29" s="156"/>
      <c r="AM29" s="156"/>
      <c r="AN29" s="156"/>
      <c r="AO29" s="156">
        <v>33</v>
      </c>
      <c r="AP29" s="156"/>
      <c r="AQ29" s="156"/>
      <c r="AR29" s="156"/>
      <c r="AS29" s="156"/>
      <c r="AT29" s="156" t="s">
        <v>36</v>
      </c>
      <c r="AU29" s="156"/>
      <c r="AV29" s="156"/>
      <c r="AW29" s="156"/>
      <c r="AX29" s="156"/>
      <c r="AY29" s="166"/>
    </row>
    <row r="30" spans="1:51" ht="22.5" customHeight="1">
      <c r="A30" s="148"/>
      <c r="B30" s="149"/>
      <c r="C30" s="149"/>
      <c r="D30" s="149"/>
      <c r="E30" s="149"/>
      <c r="F30" s="150"/>
      <c r="G30" s="161"/>
      <c r="H30" s="162"/>
      <c r="I30" s="162"/>
      <c r="J30" s="162"/>
      <c r="K30" s="162"/>
      <c r="L30" s="162"/>
      <c r="M30" s="162"/>
      <c r="N30" s="162"/>
      <c r="O30" s="162"/>
      <c r="P30" s="162"/>
      <c r="Q30" s="162"/>
      <c r="R30" s="162"/>
      <c r="S30" s="162"/>
      <c r="T30" s="162"/>
      <c r="U30" s="162"/>
      <c r="V30" s="162"/>
      <c r="W30" s="162"/>
      <c r="X30" s="163"/>
      <c r="Y30" s="164" t="s">
        <v>60</v>
      </c>
      <c r="Z30" s="26"/>
      <c r="AA30" s="27"/>
      <c r="AB30" s="165" t="s">
        <v>59</v>
      </c>
      <c r="AC30" s="26"/>
      <c r="AD30" s="27"/>
      <c r="AE30" s="156">
        <v>31</v>
      </c>
      <c r="AF30" s="156"/>
      <c r="AG30" s="156"/>
      <c r="AH30" s="156"/>
      <c r="AI30" s="156"/>
      <c r="AJ30" s="156">
        <v>33</v>
      </c>
      <c r="AK30" s="156"/>
      <c r="AL30" s="156"/>
      <c r="AM30" s="156"/>
      <c r="AN30" s="156"/>
      <c r="AO30" s="156">
        <v>33</v>
      </c>
      <c r="AP30" s="156"/>
      <c r="AQ30" s="156"/>
      <c r="AR30" s="156"/>
      <c r="AS30" s="156"/>
      <c r="AT30" s="156">
        <v>33</v>
      </c>
      <c r="AU30" s="156"/>
      <c r="AV30" s="156"/>
      <c r="AW30" s="156"/>
      <c r="AX30" s="156"/>
      <c r="AY30" s="166"/>
    </row>
    <row r="31" spans="1:51" ht="22.5" customHeight="1">
      <c r="A31" s="148"/>
      <c r="B31" s="149"/>
      <c r="C31" s="149"/>
      <c r="D31" s="149"/>
      <c r="E31" s="149"/>
      <c r="F31" s="150"/>
      <c r="G31" s="123" t="s">
        <v>64</v>
      </c>
      <c r="H31" s="151"/>
      <c r="I31" s="151"/>
      <c r="J31" s="151"/>
      <c r="K31" s="151"/>
      <c r="L31" s="151"/>
      <c r="M31" s="151"/>
      <c r="N31" s="151"/>
      <c r="O31" s="151"/>
      <c r="P31" s="151"/>
      <c r="Q31" s="151"/>
      <c r="R31" s="151"/>
      <c r="S31" s="151"/>
      <c r="T31" s="151"/>
      <c r="U31" s="151"/>
      <c r="V31" s="151"/>
      <c r="W31" s="151"/>
      <c r="X31" s="152"/>
      <c r="Y31" s="153" t="s">
        <v>58</v>
      </c>
      <c r="Z31" s="48"/>
      <c r="AA31" s="154"/>
      <c r="AB31" s="155" t="s">
        <v>62</v>
      </c>
      <c r="AC31" s="48"/>
      <c r="AD31" s="154"/>
      <c r="AE31" s="158">
        <v>4462</v>
      </c>
      <c r="AF31" s="159"/>
      <c r="AG31" s="159"/>
      <c r="AH31" s="159"/>
      <c r="AI31" s="167"/>
      <c r="AJ31" s="158">
        <v>4735</v>
      </c>
      <c r="AK31" s="159"/>
      <c r="AL31" s="159"/>
      <c r="AM31" s="159"/>
      <c r="AN31" s="167"/>
      <c r="AO31" s="158">
        <v>4731</v>
      </c>
      <c r="AP31" s="159"/>
      <c r="AQ31" s="159"/>
      <c r="AR31" s="159"/>
      <c r="AS31" s="167"/>
      <c r="AT31" s="158" t="s">
        <v>36</v>
      </c>
      <c r="AU31" s="159"/>
      <c r="AV31" s="159"/>
      <c r="AW31" s="159"/>
      <c r="AX31" s="160"/>
      <c r="AY31" s="166"/>
    </row>
    <row r="32" spans="1:51" ht="22.5" customHeight="1">
      <c r="A32" s="172"/>
      <c r="B32" s="173"/>
      <c r="C32" s="173"/>
      <c r="D32" s="173"/>
      <c r="E32" s="173"/>
      <c r="F32" s="174"/>
      <c r="G32" s="161"/>
      <c r="H32" s="162"/>
      <c r="I32" s="162"/>
      <c r="J32" s="162"/>
      <c r="K32" s="162"/>
      <c r="L32" s="162"/>
      <c r="M32" s="162"/>
      <c r="N32" s="162"/>
      <c r="O32" s="162"/>
      <c r="P32" s="162"/>
      <c r="Q32" s="162"/>
      <c r="R32" s="162"/>
      <c r="S32" s="162"/>
      <c r="T32" s="162"/>
      <c r="U32" s="162"/>
      <c r="V32" s="162"/>
      <c r="W32" s="162"/>
      <c r="X32" s="163"/>
      <c r="Y32" s="164" t="s">
        <v>60</v>
      </c>
      <c r="Z32" s="26"/>
      <c r="AA32" s="27"/>
      <c r="AB32" s="155" t="s">
        <v>62</v>
      </c>
      <c r="AC32" s="48"/>
      <c r="AD32" s="154"/>
      <c r="AE32" s="158">
        <f>AE30*6*24</f>
        <v>4464</v>
      </c>
      <c r="AF32" s="159"/>
      <c r="AG32" s="159"/>
      <c r="AH32" s="159"/>
      <c r="AI32" s="167"/>
      <c r="AJ32" s="158">
        <f>AJ30*6*24</f>
        <v>4752</v>
      </c>
      <c r="AK32" s="159"/>
      <c r="AL32" s="159"/>
      <c r="AM32" s="159"/>
      <c r="AN32" s="167"/>
      <c r="AO32" s="158">
        <f>AO30*6*24</f>
        <v>4752</v>
      </c>
      <c r="AP32" s="159"/>
      <c r="AQ32" s="159"/>
      <c r="AR32" s="159"/>
      <c r="AS32" s="167"/>
      <c r="AT32" s="158">
        <f>AT30*6*24</f>
        <v>4752</v>
      </c>
      <c r="AU32" s="159"/>
      <c r="AV32" s="159"/>
      <c r="AW32" s="159"/>
      <c r="AX32" s="160"/>
      <c r="AY32" s="166"/>
    </row>
    <row r="33" spans="1:51" ht="32.25" customHeight="1">
      <c r="A33" s="142" t="s">
        <v>65</v>
      </c>
      <c r="B33" s="175"/>
      <c r="C33" s="175"/>
      <c r="D33" s="175"/>
      <c r="E33" s="175"/>
      <c r="F33" s="176"/>
      <c r="G33" s="65" t="s">
        <v>66</v>
      </c>
      <c r="H33" s="65"/>
      <c r="I33" s="65"/>
      <c r="J33" s="65"/>
      <c r="K33" s="65"/>
      <c r="L33" s="65"/>
      <c r="M33" s="65"/>
      <c r="N33" s="65"/>
      <c r="O33" s="65"/>
      <c r="P33" s="65"/>
      <c r="Q33" s="65"/>
      <c r="R33" s="65"/>
      <c r="S33" s="65"/>
      <c r="T33" s="65"/>
      <c r="U33" s="65"/>
      <c r="V33" s="65"/>
      <c r="W33" s="65"/>
      <c r="X33" s="66"/>
      <c r="Y33" s="177"/>
      <c r="Z33" s="178"/>
      <c r="AA33" s="179"/>
      <c r="AB33" s="64" t="s">
        <v>45</v>
      </c>
      <c r="AC33" s="65"/>
      <c r="AD33" s="66"/>
      <c r="AE33" s="64" t="s">
        <v>28</v>
      </c>
      <c r="AF33" s="65"/>
      <c r="AG33" s="65"/>
      <c r="AH33" s="65"/>
      <c r="AI33" s="66"/>
      <c r="AJ33" s="64" t="s">
        <v>29</v>
      </c>
      <c r="AK33" s="65"/>
      <c r="AL33" s="65"/>
      <c r="AM33" s="65"/>
      <c r="AN33" s="66"/>
      <c r="AO33" s="64" t="s">
        <v>30</v>
      </c>
      <c r="AP33" s="65"/>
      <c r="AQ33" s="65"/>
      <c r="AR33" s="65"/>
      <c r="AS33" s="66"/>
      <c r="AT33" s="145" t="s">
        <v>67</v>
      </c>
      <c r="AU33" s="146"/>
      <c r="AV33" s="146"/>
      <c r="AW33" s="146"/>
      <c r="AX33" s="147"/>
      <c r="AY33" s="166"/>
    </row>
    <row r="34" spans="1:51" ht="30" customHeight="1">
      <c r="A34" s="180"/>
      <c r="B34" s="181"/>
      <c r="C34" s="181"/>
      <c r="D34" s="181"/>
      <c r="E34" s="181"/>
      <c r="F34" s="182"/>
      <c r="G34" s="183" t="s">
        <v>68</v>
      </c>
      <c r="H34" s="184"/>
      <c r="I34" s="184"/>
      <c r="J34" s="184"/>
      <c r="K34" s="184"/>
      <c r="L34" s="184"/>
      <c r="M34" s="184"/>
      <c r="N34" s="184"/>
      <c r="O34" s="184"/>
      <c r="P34" s="184"/>
      <c r="Q34" s="184"/>
      <c r="R34" s="184"/>
      <c r="S34" s="184"/>
      <c r="T34" s="184"/>
      <c r="U34" s="184"/>
      <c r="V34" s="184"/>
      <c r="W34" s="184"/>
      <c r="X34" s="185"/>
      <c r="Y34" s="186" t="s">
        <v>65</v>
      </c>
      <c r="Z34" s="187"/>
      <c r="AA34" s="188"/>
      <c r="AB34" s="189" t="s">
        <v>69</v>
      </c>
      <c r="AC34" s="190"/>
      <c r="AD34" s="191"/>
      <c r="AE34" s="192">
        <f>P18*1000/((AE27+AE31)*365)</f>
        <v>0.31180400890868598</v>
      </c>
      <c r="AF34" s="193"/>
      <c r="AG34" s="193"/>
      <c r="AH34" s="193"/>
      <c r="AI34" s="194"/>
      <c r="AJ34" s="192">
        <f>W18*1000/((AJ27+AJ31)*366)</f>
        <v>0.29312930157211381</v>
      </c>
      <c r="AK34" s="193"/>
      <c r="AL34" s="193"/>
      <c r="AM34" s="193"/>
      <c r="AN34" s="194"/>
      <c r="AO34" s="192">
        <f>AD18*1000/((AO27+AO31)*365)</f>
        <v>1.9469958866689503</v>
      </c>
      <c r="AP34" s="193"/>
      <c r="AQ34" s="193"/>
      <c r="AR34" s="193"/>
      <c r="AS34" s="194"/>
      <c r="AT34" s="192">
        <f>AK17*1000/((AT28+AT32)*365)</f>
        <v>0.26308247836304238</v>
      </c>
      <c r="AU34" s="193"/>
      <c r="AV34" s="193"/>
      <c r="AW34" s="193"/>
      <c r="AX34" s="195"/>
    </row>
    <row r="35" spans="1:51" ht="30" customHeight="1">
      <c r="A35" s="196"/>
      <c r="B35" s="197"/>
      <c r="C35" s="197"/>
      <c r="D35" s="197"/>
      <c r="E35" s="197"/>
      <c r="F35" s="198"/>
      <c r="G35" s="199"/>
      <c r="H35" s="200"/>
      <c r="I35" s="200"/>
      <c r="J35" s="200"/>
      <c r="K35" s="200"/>
      <c r="L35" s="200"/>
      <c r="M35" s="200"/>
      <c r="N35" s="200"/>
      <c r="O35" s="200"/>
      <c r="P35" s="200"/>
      <c r="Q35" s="200"/>
      <c r="R35" s="200"/>
      <c r="S35" s="200"/>
      <c r="T35" s="200"/>
      <c r="U35" s="200"/>
      <c r="V35" s="200"/>
      <c r="W35" s="200"/>
      <c r="X35" s="201"/>
      <c r="Y35" s="126" t="s">
        <v>70</v>
      </c>
      <c r="Z35" s="26"/>
      <c r="AA35" s="27"/>
      <c r="AB35" s="202" t="s">
        <v>69</v>
      </c>
      <c r="AC35" s="24"/>
      <c r="AD35" s="46"/>
      <c r="AE35" s="203" t="s">
        <v>71</v>
      </c>
      <c r="AF35" s="204"/>
      <c r="AG35" s="204"/>
      <c r="AH35" s="204"/>
      <c r="AI35" s="205"/>
      <c r="AJ35" s="203" t="s">
        <v>72</v>
      </c>
      <c r="AK35" s="204"/>
      <c r="AL35" s="204"/>
      <c r="AM35" s="204"/>
      <c r="AN35" s="205"/>
      <c r="AO35" s="203" t="s">
        <v>73</v>
      </c>
      <c r="AP35" s="204"/>
      <c r="AQ35" s="204"/>
      <c r="AR35" s="204"/>
      <c r="AS35" s="205"/>
      <c r="AT35" s="206" t="s">
        <v>74</v>
      </c>
      <c r="AU35" s="204"/>
      <c r="AV35" s="204"/>
      <c r="AW35" s="204"/>
      <c r="AX35" s="207"/>
    </row>
    <row r="36" spans="1:51" ht="23.1" customHeight="1">
      <c r="A36" s="208" t="s">
        <v>75</v>
      </c>
      <c r="B36" s="209"/>
      <c r="C36" s="210" t="s">
        <v>76</v>
      </c>
      <c r="D36" s="211"/>
      <c r="E36" s="211"/>
      <c r="F36" s="211"/>
      <c r="G36" s="211"/>
      <c r="H36" s="211"/>
      <c r="I36" s="211"/>
      <c r="J36" s="211"/>
      <c r="K36" s="212"/>
      <c r="L36" s="213" t="s">
        <v>77</v>
      </c>
      <c r="M36" s="213"/>
      <c r="N36" s="213"/>
      <c r="O36" s="213"/>
      <c r="P36" s="213"/>
      <c r="Q36" s="213"/>
      <c r="R36" s="214" t="s">
        <v>32</v>
      </c>
      <c r="S36" s="214"/>
      <c r="T36" s="214"/>
      <c r="U36" s="214"/>
      <c r="V36" s="214"/>
      <c r="W36" s="214"/>
      <c r="X36" s="215" t="s">
        <v>78</v>
      </c>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6"/>
    </row>
    <row r="37" spans="1:51" ht="19.5" customHeight="1">
      <c r="A37" s="217"/>
      <c r="B37" s="218"/>
      <c r="C37" s="219" t="s">
        <v>79</v>
      </c>
      <c r="D37" s="220"/>
      <c r="E37" s="220"/>
      <c r="F37" s="220"/>
      <c r="G37" s="220"/>
      <c r="H37" s="220"/>
      <c r="I37" s="220"/>
      <c r="J37" s="220"/>
      <c r="K37" s="221"/>
      <c r="L37" s="222">
        <f>ROUND(6.054,0)</f>
        <v>6</v>
      </c>
      <c r="M37" s="222"/>
      <c r="N37" s="222"/>
      <c r="O37" s="222"/>
      <c r="P37" s="222"/>
      <c r="Q37" s="222"/>
      <c r="R37" s="222"/>
      <c r="S37" s="222"/>
      <c r="T37" s="222"/>
      <c r="U37" s="222"/>
      <c r="V37" s="222"/>
      <c r="W37" s="222"/>
      <c r="X37" s="223"/>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5"/>
    </row>
    <row r="38" spans="1:51" ht="19.5" customHeight="1">
      <c r="A38" s="217"/>
      <c r="B38" s="218"/>
      <c r="C38" s="226" t="s">
        <v>80</v>
      </c>
      <c r="D38" s="227"/>
      <c r="E38" s="227"/>
      <c r="F38" s="227"/>
      <c r="G38" s="227"/>
      <c r="H38" s="227"/>
      <c r="I38" s="227"/>
      <c r="J38" s="227"/>
      <c r="K38" s="228"/>
      <c r="L38" s="229">
        <f>ROUND(452.092,0)</f>
        <v>452</v>
      </c>
      <c r="M38" s="229"/>
      <c r="N38" s="229"/>
      <c r="O38" s="229"/>
      <c r="P38" s="229"/>
      <c r="Q38" s="229"/>
      <c r="R38" s="229"/>
      <c r="S38" s="229"/>
      <c r="T38" s="229"/>
      <c r="U38" s="229"/>
      <c r="V38" s="229"/>
      <c r="W38" s="229"/>
      <c r="X38" s="230"/>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9.5" customHeight="1">
      <c r="A39" s="217"/>
      <c r="B39" s="218"/>
      <c r="C39" s="226" t="s">
        <v>81</v>
      </c>
      <c r="D39" s="227"/>
      <c r="E39" s="227"/>
      <c r="F39" s="227"/>
      <c r="G39" s="227"/>
      <c r="H39" s="227"/>
      <c r="I39" s="227"/>
      <c r="J39" s="227"/>
      <c r="K39" s="228"/>
      <c r="L39" s="233">
        <f>ROUND(0.189,1)</f>
        <v>0.2</v>
      </c>
      <c r="M39" s="233"/>
      <c r="N39" s="233"/>
      <c r="O39" s="233"/>
      <c r="P39" s="233"/>
      <c r="Q39" s="233"/>
      <c r="R39" s="229"/>
      <c r="S39" s="229"/>
      <c r="T39" s="229"/>
      <c r="U39" s="229"/>
      <c r="V39" s="229"/>
      <c r="W39" s="229"/>
      <c r="X39" s="230"/>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row>
    <row r="40" spans="1:51" ht="19.5" customHeight="1">
      <c r="A40" s="217"/>
      <c r="B40" s="218"/>
      <c r="C40" s="226"/>
      <c r="D40" s="227"/>
      <c r="E40" s="227"/>
      <c r="F40" s="227"/>
      <c r="G40" s="227"/>
      <c r="H40" s="227"/>
      <c r="I40" s="227"/>
      <c r="J40" s="227"/>
      <c r="K40" s="228"/>
      <c r="L40" s="229"/>
      <c r="M40" s="229"/>
      <c r="N40" s="229"/>
      <c r="O40" s="229"/>
      <c r="P40" s="229"/>
      <c r="Q40" s="229"/>
      <c r="R40" s="229"/>
      <c r="S40" s="229"/>
      <c r="T40" s="229"/>
      <c r="U40" s="229"/>
      <c r="V40" s="229"/>
      <c r="W40" s="229"/>
      <c r="X40" s="230"/>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2"/>
    </row>
    <row r="41" spans="1:51" ht="19.5" customHeight="1">
      <c r="A41" s="217"/>
      <c r="B41" s="218"/>
      <c r="C41" s="226"/>
      <c r="D41" s="227"/>
      <c r="E41" s="227"/>
      <c r="F41" s="227"/>
      <c r="G41" s="227"/>
      <c r="H41" s="227"/>
      <c r="I41" s="227"/>
      <c r="J41" s="227"/>
      <c r="K41" s="228"/>
      <c r="L41" s="229"/>
      <c r="M41" s="229"/>
      <c r="N41" s="229"/>
      <c r="O41" s="229"/>
      <c r="P41" s="229"/>
      <c r="Q41" s="229"/>
      <c r="R41" s="229"/>
      <c r="S41" s="229"/>
      <c r="T41" s="229"/>
      <c r="U41" s="229"/>
      <c r="V41" s="229"/>
      <c r="W41" s="229"/>
      <c r="X41" s="230"/>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2"/>
    </row>
    <row r="42" spans="1:51" ht="19.5" customHeight="1">
      <c r="A42" s="217"/>
      <c r="B42" s="218"/>
      <c r="C42" s="226"/>
      <c r="D42" s="227"/>
      <c r="E42" s="227"/>
      <c r="F42" s="227"/>
      <c r="G42" s="227"/>
      <c r="H42" s="227"/>
      <c r="I42" s="227"/>
      <c r="J42" s="227"/>
      <c r="K42" s="228"/>
      <c r="L42" s="229"/>
      <c r="M42" s="229"/>
      <c r="N42" s="229"/>
      <c r="O42" s="229"/>
      <c r="P42" s="229"/>
      <c r="Q42" s="229"/>
      <c r="R42" s="234"/>
      <c r="S42" s="234"/>
      <c r="T42" s="234"/>
      <c r="U42" s="234"/>
      <c r="V42" s="234"/>
      <c r="W42" s="234"/>
      <c r="X42" s="230"/>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1" ht="19.5" customHeight="1">
      <c r="A43" s="217"/>
      <c r="B43" s="218"/>
      <c r="C43" s="226"/>
      <c r="D43" s="227"/>
      <c r="E43" s="227"/>
      <c r="F43" s="227"/>
      <c r="G43" s="227"/>
      <c r="H43" s="227"/>
      <c r="I43" s="227"/>
      <c r="J43" s="227"/>
      <c r="K43" s="228"/>
      <c r="L43" s="229"/>
      <c r="M43" s="229"/>
      <c r="N43" s="229"/>
      <c r="O43" s="229"/>
      <c r="P43" s="229"/>
      <c r="Q43" s="229"/>
      <c r="R43" s="235"/>
      <c r="S43" s="236"/>
      <c r="T43" s="236"/>
      <c r="U43" s="236"/>
      <c r="V43" s="236"/>
      <c r="W43" s="237"/>
      <c r="X43" s="230"/>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1" ht="19.5" customHeight="1">
      <c r="A44" s="217"/>
      <c r="B44" s="218"/>
      <c r="C44" s="226"/>
      <c r="D44" s="227"/>
      <c r="E44" s="227"/>
      <c r="F44" s="227"/>
      <c r="G44" s="227"/>
      <c r="H44" s="227"/>
      <c r="I44" s="227"/>
      <c r="J44" s="227"/>
      <c r="K44" s="228"/>
      <c r="L44" s="229"/>
      <c r="M44" s="229"/>
      <c r="N44" s="229"/>
      <c r="O44" s="229"/>
      <c r="P44" s="229"/>
      <c r="Q44" s="229"/>
      <c r="R44" s="168"/>
      <c r="S44" s="169"/>
      <c r="T44" s="169"/>
      <c r="U44" s="169"/>
      <c r="V44" s="169"/>
      <c r="W44" s="170"/>
      <c r="X44" s="230"/>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2"/>
    </row>
    <row r="45" spans="1:51" ht="21" customHeight="1" thickBot="1">
      <c r="A45" s="238"/>
      <c r="B45" s="239"/>
      <c r="C45" s="240" t="s">
        <v>40</v>
      </c>
      <c r="D45" s="241"/>
      <c r="E45" s="241"/>
      <c r="F45" s="241"/>
      <c r="G45" s="241"/>
      <c r="H45" s="241"/>
      <c r="I45" s="241"/>
      <c r="J45" s="241"/>
      <c r="K45" s="242"/>
      <c r="L45" s="243">
        <f>ROUND(458.335,0)</f>
        <v>458</v>
      </c>
      <c r="M45" s="244"/>
      <c r="N45" s="244"/>
      <c r="O45" s="244"/>
      <c r="P45" s="244"/>
      <c r="Q45" s="245"/>
      <c r="R45" s="243"/>
      <c r="S45" s="244"/>
      <c r="T45" s="244"/>
      <c r="U45" s="244"/>
      <c r="V45" s="244"/>
      <c r="W45" s="245"/>
      <c r="X45" s="246"/>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8"/>
    </row>
    <row r="46" spans="1:51" ht="0.95" customHeight="1" thickBot="1">
      <c r="A46" s="249"/>
      <c r="B46" s="250"/>
      <c r="C46" s="251"/>
      <c r="D46" s="251"/>
      <c r="E46" s="251"/>
      <c r="F46" s="251"/>
      <c r="G46" s="251"/>
      <c r="H46" s="251"/>
      <c r="I46" s="251"/>
      <c r="J46" s="251"/>
      <c r="K46" s="251"/>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3"/>
    </row>
    <row r="47" spans="1:51" ht="21" customHeight="1">
      <c r="A47" s="254" t="s">
        <v>82</v>
      </c>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6"/>
    </row>
    <row r="48" spans="1:51" ht="21" customHeight="1">
      <c r="A48" s="257"/>
      <c r="B48" s="258"/>
      <c r="C48" s="259" t="s">
        <v>83</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1"/>
      <c r="AD48" s="260" t="s">
        <v>84</v>
      </c>
      <c r="AE48" s="260"/>
      <c r="AF48" s="260"/>
      <c r="AG48" s="262" t="s">
        <v>85</v>
      </c>
      <c r="AH48" s="260"/>
      <c r="AI48" s="260"/>
      <c r="AJ48" s="260"/>
      <c r="AK48" s="260"/>
      <c r="AL48" s="260"/>
      <c r="AM48" s="260"/>
      <c r="AN48" s="260"/>
      <c r="AO48" s="260"/>
      <c r="AP48" s="260"/>
      <c r="AQ48" s="260"/>
      <c r="AR48" s="260"/>
      <c r="AS48" s="260"/>
      <c r="AT48" s="260"/>
      <c r="AU48" s="260"/>
      <c r="AV48" s="260"/>
      <c r="AW48" s="260"/>
      <c r="AX48" s="263"/>
    </row>
    <row r="49" spans="1:50" ht="36" customHeight="1">
      <c r="A49" s="264" t="s">
        <v>86</v>
      </c>
      <c r="B49" s="265"/>
      <c r="C49" s="266" t="s">
        <v>87</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8"/>
      <c r="AD49" s="269" t="s">
        <v>88</v>
      </c>
      <c r="AE49" s="270"/>
      <c r="AF49" s="271"/>
      <c r="AG49" s="272" t="s">
        <v>89</v>
      </c>
      <c r="AH49" s="273"/>
      <c r="AI49" s="273"/>
      <c r="AJ49" s="273"/>
      <c r="AK49" s="273"/>
      <c r="AL49" s="273"/>
      <c r="AM49" s="273"/>
      <c r="AN49" s="273"/>
      <c r="AO49" s="273"/>
      <c r="AP49" s="273"/>
      <c r="AQ49" s="273"/>
      <c r="AR49" s="273"/>
      <c r="AS49" s="273"/>
      <c r="AT49" s="273"/>
      <c r="AU49" s="273"/>
      <c r="AV49" s="273"/>
      <c r="AW49" s="273"/>
      <c r="AX49" s="274"/>
    </row>
    <row r="50" spans="1:50" ht="36.75" customHeight="1">
      <c r="A50" s="275"/>
      <c r="B50" s="276"/>
      <c r="C50" s="277" t="s">
        <v>90</v>
      </c>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9"/>
      <c r="AD50" s="280" t="s">
        <v>88</v>
      </c>
      <c r="AE50" s="281"/>
      <c r="AF50" s="282"/>
      <c r="AG50" s="283"/>
      <c r="AH50" s="284"/>
      <c r="AI50" s="284"/>
      <c r="AJ50" s="284"/>
      <c r="AK50" s="284"/>
      <c r="AL50" s="284"/>
      <c r="AM50" s="284"/>
      <c r="AN50" s="284"/>
      <c r="AO50" s="284"/>
      <c r="AP50" s="284"/>
      <c r="AQ50" s="284"/>
      <c r="AR50" s="284"/>
      <c r="AS50" s="284"/>
      <c r="AT50" s="284"/>
      <c r="AU50" s="284"/>
      <c r="AV50" s="284"/>
      <c r="AW50" s="284"/>
      <c r="AX50" s="285"/>
    </row>
    <row r="51" spans="1:50" ht="36.75" customHeight="1">
      <c r="A51" s="286"/>
      <c r="B51" s="287"/>
      <c r="C51" s="288" t="s">
        <v>91</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90"/>
      <c r="AD51" s="291" t="s">
        <v>88</v>
      </c>
      <c r="AE51" s="292"/>
      <c r="AF51" s="293"/>
      <c r="AG51" s="294"/>
      <c r="AH51" s="295"/>
      <c r="AI51" s="295"/>
      <c r="AJ51" s="295"/>
      <c r="AK51" s="295"/>
      <c r="AL51" s="295"/>
      <c r="AM51" s="295"/>
      <c r="AN51" s="295"/>
      <c r="AO51" s="295"/>
      <c r="AP51" s="295"/>
      <c r="AQ51" s="295"/>
      <c r="AR51" s="295"/>
      <c r="AS51" s="295"/>
      <c r="AT51" s="295"/>
      <c r="AU51" s="295"/>
      <c r="AV51" s="295"/>
      <c r="AW51" s="295"/>
      <c r="AX51" s="296"/>
    </row>
    <row r="52" spans="1:50" ht="26.25" customHeight="1">
      <c r="A52" s="297" t="s">
        <v>92</v>
      </c>
      <c r="B52" s="298"/>
      <c r="C52" s="299" t="s">
        <v>93</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94</v>
      </c>
      <c r="AE52" s="302"/>
      <c r="AF52" s="303"/>
      <c r="AG52" s="304" t="s">
        <v>95</v>
      </c>
      <c r="AH52" s="151"/>
      <c r="AI52" s="151"/>
      <c r="AJ52" s="151"/>
      <c r="AK52" s="151"/>
      <c r="AL52" s="151"/>
      <c r="AM52" s="151"/>
      <c r="AN52" s="151"/>
      <c r="AO52" s="151"/>
      <c r="AP52" s="151"/>
      <c r="AQ52" s="151"/>
      <c r="AR52" s="151"/>
      <c r="AS52" s="151"/>
      <c r="AT52" s="151"/>
      <c r="AU52" s="151"/>
      <c r="AV52" s="151"/>
      <c r="AW52" s="151"/>
      <c r="AX52" s="305"/>
    </row>
    <row r="53" spans="1:50" ht="26.25" customHeight="1">
      <c r="A53" s="275"/>
      <c r="B53" s="276"/>
      <c r="C53" s="306" t="s">
        <v>96</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80" t="s">
        <v>97</v>
      </c>
      <c r="AE53" s="281"/>
      <c r="AF53" s="282"/>
      <c r="AG53" s="307"/>
      <c r="AH53" s="308"/>
      <c r="AI53" s="308"/>
      <c r="AJ53" s="308"/>
      <c r="AK53" s="308"/>
      <c r="AL53" s="308"/>
      <c r="AM53" s="308"/>
      <c r="AN53" s="308"/>
      <c r="AO53" s="308"/>
      <c r="AP53" s="308"/>
      <c r="AQ53" s="308"/>
      <c r="AR53" s="308"/>
      <c r="AS53" s="308"/>
      <c r="AT53" s="308"/>
      <c r="AU53" s="308"/>
      <c r="AV53" s="308"/>
      <c r="AW53" s="308"/>
      <c r="AX53" s="309"/>
    </row>
    <row r="54" spans="1:50" ht="26.25" customHeight="1">
      <c r="A54" s="275"/>
      <c r="B54" s="276"/>
      <c r="C54" s="306" t="s">
        <v>98</v>
      </c>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80" t="s">
        <v>94</v>
      </c>
      <c r="AE54" s="281"/>
      <c r="AF54" s="282"/>
      <c r="AG54" s="307"/>
      <c r="AH54" s="308"/>
      <c r="AI54" s="308"/>
      <c r="AJ54" s="308"/>
      <c r="AK54" s="308"/>
      <c r="AL54" s="308"/>
      <c r="AM54" s="308"/>
      <c r="AN54" s="308"/>
      <c r="AO54" s="308"/>
      <c r="AP54" s="308"/>
      <c r="AQ54" s="308"/>
      <c r="AR54" s="308"/>
      <c r="AS54" s="308"/>
      <c r="AT54" s="308"/>
      <c r="AU54" s="308"/>
      <c r="AV54" s="308"/>
      <c r="AW54" s="308"/>
      <c r="AX54" s="309"/>
    </row>
    <row r="55" spans="1:50" ht="26.25" customHeight="1">
      <c r="A55" s="275"/>
      <c r="B55" s="276"/>
      <c r="C55" s="306" t="s">
        <v>99</v>
      </c>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80" t="s">
        <v>97</v>
      </c>
      <c r="AE55" s="281"/>
      <c r="AF55" s="282"/>
      <c r="AG55" s="307"/>
      <c r="AH55" s="308"/>
      <c r="AI55" s="308"/>
      <c r="AJ55" s="308"/>
      <c r="AK55" s="308"/>
      <c r="AL55" s="308"/>
      <c r="AM55" s="308"/>
      <c r="AN55" s="308"/>
      <c r="AO55" s="308"/>
      <c r="AP55" s="308"/>
      <c r="AQ55" s="308"/>
      <c r="AR55" s="308"/>
      <c r="AS55" s="308"/>
      <c r="AT55" s="308"/>
      <c r="AU55" s="308"/>
      <c r="AV55" s="308"/>
      <c r="AW55" s="308"/>
      <c r="AX55" s="309"/>
    </row>
    <row r="56" spans="1:50" ht="26.25" customHeight="1">
      <c r="A56" s="275"/>
      <c r="B56" s="276"/>
      <c r="C56" s="306" t="s">
        <v>100</v>
      </c>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310"/>
      <c r="AD56" s="280" t="s">
        <v>94</v>
      </c>
      <c r="AE56" s="281"/>
      <c r="AF56" s="282"/>
      <c r="AG56" s="307"/>
      <c r="AH56" s="308"/>
      <c r="AI56" s="308"/>
      <c r="AJ56" s="308"/>
      <c r="AK56" s="308"/>
      <c r="AL56" s="308"/>
      <c r="AM56" s="308"/>
      <c r="AN56" s="308"/>
      <c r="AO56" s="308"/>
      <c r="AP56" s="308"/>
      <c r="AQ56" s="308"/>
      <c r="AR56" s="308"/>
      <c r="AS56" s="308"/>
      <c r="AT56" s="308"/>
      <c r="AU56" s="308"/>
      <c r="AV56" s="308"/>
      <c r="AW56" s="308"/>
      <c r="AX56" s="309"/>
    </row>
    <row r="57" spans="1:50" ht="26.25" customHeight="1">
      <c r="A57" s="275"/>
      <c r="B57" s="276"/>
      <c r="C57" s="311" t="s">
        <v>101</v>
      </c>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291" t="s">
        <v>97</v>
      </c>
      <c r="AE57" s="292"/>
      <c r="AF57" s="293"/>
      <c r="AG57" s="313"/>
      <c r="AH57" s="162"/>
      <c r="AI57" s="162"/>
      <c r="AJ57" s="162"/>
      <c r="AK57" s="162"/>
      <c r="AL57" s="162"/>
      <c r="AM57" s="162"/>
      <c r="AN57" s="162"/>
      <c r="AO57" s="162"/>
      <c r="AP57" s="162"/>
      <c r="AQ57" s="162"/>
      <c r="AR57" s="162"/>
      <c r="AS57" s="162"/>
      <c r="AT57" s="162"/>
      <c r="AU57" s="162"/>
      <c r="AV57" s="162"/>
      <c r="AW57" s="162"/>
      <c r="AX57" s="314"/>
    </row>
    <row r="58" spans="1:50" ht="30" customHeight="1">
      <c r="A58" s="297" t="s">
        <v>102</v>
      </c>
      <c r="B58" s="298"/>
      <c r="C58" s="315" t="s">
        <v>103</v>
      </c>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7"/>
      <c r="AD58" s="301" t="s">
        <v>94</v>
      </c>
      <c r="AE58" s="302"/>
      <c r="AF58" s="303"/>
      <c r="AG58" s="304" t="s">
        <v>104</v>
      </c>
      <c r="AH58" s="151"/>
      <c r="AI58" s="151"/>
      <c r="AJ58" s="151"/>
      <c r="AK58" s="151"/>
      <c r="AL58" s="151"/>
      <c r="AM58" s="151"/>
      <c r="AN58" s="151"/>
      <c r="AO58" s="151"/>
      <c r="AP58" s="151"/>
      <c r="AQ58" s="151"/>
      <c r="AR58" s="151"/>
      <c r="AS58" s="151"/>
      <c r="AT58" s="151"/>
      <c r="AU58" s="151"/>
      <c r="AV58" s="151"/>
      <c r="AW58" s="151"/>
      <c r="AX58" s="305"/>
    </row>
    <row r="59" spans="1:50" ht="26.25" customHeight="1">
      <c r="A59" s="275"/>
      <c r="B59" s="276"/>
      <c r="C59" s="306" t="s">
        <v>105</v>
      </c>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80" t="s">
        <v>94</v>
      </c>
      <c r="AE59" s="281"/>
      <c r="AF59" s="282"/>
      <c r="AG59" s="307"/>
      <c r="AH59" s="308"/>
      <c r="AI59" s="308"/>
      <c r="AJ59" s="308"/>
      <c r="AK59" s="308"/>
      <c r="AL59" s="308"/>
      <c r="AM59" s="308"/>
      <c r="AN59" s="308"/>
      <c r="AO59" s="308"/>
      <c r="AP59" s="308"/>
      <c r="AQ59" s="308"/>
      <c r="AR59" s="308"/>
      <c r="AS59" s="308"/>
      <c r="AT59" s="308"/>
      <c r="AU59" s="308"/>
      <c r="AV59" s="308"/>
      <c r="AW59" s="308"/>
      <c r="AX59" s="309"/>
    </row>
    <row r="60" spans="1:50" ht="26.25" customHeight="1">
      <c r="A60" s="275"/>
      <c r="B60" s="276"/>
      <c r="C60" s="306" t="s">
        <v>106</v>
      </c>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80" t="s">
        <v>94</v>
      </c>
      <c r="AE60" s="281"/>
      <c r="AF60" s="282"/>
      <c r="AG60" s="313"/>
      <c r="AH60" s="162"/>
      <c r="AI60" s="162"/>
      <c r="AJ60" s="162"/>
      <c r="AK60" s="162"/>
      <c r="AL60" s="162"/>
      <c r="AM60" s="162"/>
      <c r="AN60" s="162"/>
      <c r="AO60" s="162"/>
      <c r="AP60" s="162"/>
      <c r="AQ60" s="162"/>
      <c r="AR60" s="162"/>
      <c r="AS60" s="162"/>
      <c r="AT60" s="162"/>
      <c r="AU60" s="162"/>
      <c r="AV60" s="162"/>
      <c r="AW60" s="162"/>
      <c r="AX60" s="314"/>
    </row>
    <row r="61" spans="1:50" ht="33.6" customHeight="1">
      <c r="A61" s="297" t="s">
        <v>107</v>
      </c>
      <c r="B61" s="298"/>
      <c r="C61" s="318" t="s">
        <v>108</v>
      </c>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00"/>
      <c r="AD61" s="301" t="s">
        <v>109</v>
      </c>
      <c r="AE61" s="302"/>
      <c r="AF61" s="303"/>
      <c r="AG61" s="320"/>
      <c r="AH61" s="175"/>
      <c r="AI61" s="175"/>
      <c r="AJ61" s="175"/>
      <c r="AK61" s="175"/>
      <c r="AL61" s="175"/>
      <c r="AM61" s="175"/>
      <c r="AN61" s="175"/>
      <c r="AO61" s="175"/>
      <c r="AP61" s="175"/>
      <c r="AQ61" s="175"/>
      <c r="AR61" s="175"/>
      <c r="AS61" s="175"/>
      <c r="AT61" s="175"/>
      <c r="AU61" s="175"/>
      <c r="AV61" s="175"/>
      <c r="AW61" s="175"/>
      <c r="AX61" s="321"/>
    </row>
    <row r="62" spans="1:50" ht="15.75" customHeight="1">
      <c r="A62" s="275"/>
      <c r="B62" s="276"/>
      <c r="C62" s="322" t="s">
        <v>0</v>
      </c>
      <c r="D62" s="323"/>
      <c r="E62" s="323"/>
      <c r="F62" s="323"/>
      <c r="G62" s="324" t="s">
        <v>110</v>
      </c>
      <c r="H62" s="325"/>
      <c r="I62" s="325"/>
      <c r="J62" s="325"/>
      <c r="K62" s="325"/>
      <c r="L62" s="325"/>
      <c r="M62" s="325"/>
      <c r="N62" s="325"/>
      <c r="O62" s="325"/>
      <c r="P62" s="325"/>
      <c r="Q62" s="325"/>
      <c r="R62" s="325"/>
      <c r="S62" s="326"/>
      <c r="T62" s="327" t="s">
        <v>111</v>
      </c>
      <c r="U62" s="308"/>
      <c r="V62" s="308"/>
      <c r="W62" s="308"/>
      <c r="X62" s="308"/>
      <c r="Y62" s="308"/>
      <c r="Z62" s="308"/>
      <c r="AA62" s="308"/>
      <c r="AB62" s="308"/>
      <c r="AC62" s="308"/>
      <c r="AD62" s="308"/>
      <c r="AE62" s="308"/>
      <c r="AF62" s="308"/>
      <c r="AG62" s="328"/>
      <c r="AH62" s="181"/>
      <c r="AI62" s="181"/>
      <c r="AJ62" s="181"/>
      <c r="AK62" s="181"/>
      <c r="AL62" s="181"/>
      <c r="AM62" s="181"/>
      <c r="AN62" s="181"/>
      <c r="AO62" s="181"/>
      <c r="AP62" s="181"/>
      <c r="AQ62" s="181"/>
      <c r="AR62" s="181"/>
      <c r="AS62" s="181"/>
      <c r="AT62" s="181"/>
      <c r="AU62" s="181"/>
      <c r="AV62" s="181"/>
      <c r="AW62" s="181"/>
      <c r="AX62" s="329"/>
    </row>
    <row r="63" spans="1:50" ht="26.25" customHeight="1">
      <c r="A63" s="275"/>
      <c r="B63" s="276"/>
      <c r="C63" s="330"/>
      <c r="D63" s="331"/>
      <c r="E63" s="331"/>
      <c r="F63" s="331"/>
      <c r="G63" s="332"/>
      <c r="H63" s="279"/>
      <c r="I63" s="279"/>
      <c r="J63" s="279"/>
      <c r="K63" s="279"/>
      <c r="L63" s="279"/>
      <c r="M63" s="279"/>
      <c r="N63" s="279"/>
      <c r="O63" s="279"/>
      <c r="P63" s="279"/>
      <c r="Q63" s="279"/>
      <c r="R63" s="279"/>
      <c r="S63" s="333"/>
      <c r="T63" s="334"/>
      <c r="U63" s="279"/>
      <c r="V63" s="279"/>
      <c r="W63" s="279"/>
      <c r="X63" s="279"/>
      <c r="Y63" s="279"/>
      <c r="Z63" s="279"/>
      <c r="AA63" s="279"/>
      <c r="AB63" s="279"/>
      <c r="AC63" s="279"/>
      <c r="AD63" s="279"/>
      <c r="AE63" s="279"/>
      <c r="AF63" s="279"/>
      <c r="AG63" s="328"/>
      <c r="AH63" s="181"/>
      <c r="AI63" s="181"/>
      <c r="AJ63" s="181"/>
      <c r="AK63" s="181"/>
      <c r="AL63" s="181"/>
      <c r="AM63" s="181"/>
      <c r="AN63" s="181"/>
      <c r="AO63" s="181"/>
      <c r="AP63" s="181"/>
      <c r="AQ63" s="181"/>
      <c r="AR63" s="181"/>
      <c r="AS63" s="181"/>
      <c r="AT63" s="181"/>
      <c r="AU63" s="181"/>
      <c r="AV63" s="181"/>
      <c r="AW63" s="181"/>
      <c r="AX63" s="329"/>
    </row>
    <row r="64" spans="1:50" ht="26.25" customHeight="1">
      <c r="A64" s="286"/>
      <c r="B64" s="287"/>
      <c r="C64" s="335"/>
      <c r="D64" s="336"/>
      <c r="E64" s="336"/>
      <c r="F64" s="336"/>
      <c r="G64" s="337"/>
      <c r="H64" s="312"/>
      <c r="I64" s="312"/>
      <c r="J64" s="312"/>
      <c r="K64" s="312"/>
      <c r="L64" s="312"/>
      <c r="M64" s="312"/>
      <c r="N64" s="312"/>
      <c r="O64" s="312"/>
      <c r="P64" s="312"/>
      <c r="Q64" s="312"/>
      <c r="R64" s="312"/>
      <c r="S64" s="338"/>
      <c r="T64" s="339"/>
      <c r="U64" s="162"/>
      <c r="V64" s="162"/>
      <c r="W64" s="162"/>
      <c r="X64" s="162"/>
      <c r="Y64" s="162"/>
      <c r="Z64" s="162"/>
      <c r="AA64" s="162"/>
      <c r="AB64" s="162"/>
      <c r="AC64" s="162"/>
      <c r="AD64" s="162"/>
      <c r="AE64" s="162"/>
      <c r="AF64" s="162"/>
      <c r="AG64" s="340"/>
      <c r="AH64" s="197"/>
      <c r="AI64" s="197"/>
      <c r="AJ64" s="197"/>
      <c r="AK64" s="197"/>
      <c r="AL64" s="197"/>
      <c r="AM64" s="197"/>
      <c r="AN64" s="197"/>
      <c r="AO64" s="197"/>
      <c r="AP64" s="197"/>
      <c r="AQ64" s="197"/>
      <c r="AR64" s="197"/>
      <c r="AS64" s="197"/>
      <c r="AT64" s="197"/>
      <c r="AU64" s="197"/>
      <c r="AV64" s="197"/>
      <c r="AW64" s="197"/>
      <c r="AX64" s="341"/>
    </row>
    <row r="65" spans="1:50" ht="45.75" customHeight="1">
      <c r="A65" s="297" t="s">
        <v>112</v>
      </c>
      <c r="B65" s="342"/>
      <c r="C65" s="343" t="s">
        <v>113</v>
      </c>
      <c r="D65" s="175"/>
      <c r="E65" s="175"/>
      <c r="F65" s="344"/>
      <c r="G65" s="124" t="s">
        <v>114</v>
      </c>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305"/>
    </row>
    <row r="66" spans="1:50" ht="49.5" customHeight="1" thickBot="1">
      <c r="A66" s="345"/>
      <c r="B66" s="346"/>
      <c r="C66" s="347" t="s">
        <v>115</v>
      </c>
      <c r="D66" s="348"/>
      <c r="E66" s="348"/>
      <c r="F66" s="349"/>
      <c r="G66" s="350" t="s">
        <v>116</v>
      </c>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2"/>
    </row>
    <row r="67" spans="1:50" ht="21" customHeight="1">
      <c r="A67" s="353" t="s">
        <v>117</v>
      </c>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5"/>
    </row>
    <row r="68" spans="1:50" ht="65.099999999999994" customHeight="1" thickBot="1">
      <c r="A68" s="356"/>
      <c r="B68" 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8"/>
    </row>
    <row r="69" spans="1:50" ht="21" customHeight="1">
      <c r="A69" s="359" t="s">
        <v>118</v>
      </c>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1"/>
    </row>
    <row r="70" spans="1:50" ht="65.099999999999994" customHeight="1" thickBot="1">
      <c r="A70" s="362"/>
      <c r="B70" s="357"/>
      <c r="C70" s="357"/>
      <c r="D70" s="357"/>
      <c r="E70" s="363"/>
      <c r="F70" s="364"/>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row>
    <row r="71" spans="1:50" ht="21" customHeight="1">
      <c r="A71" s="359" t="s">
        <v>119</v>
      </c>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1"/>
    </row>
    <row r="72" spans="1:50" ht="65.099999999999994" customHeight="1" thickBot="1">
      <c r="A72" s="362"/>
      <c r="B72" s="367"/>
      <c r="C72" s="367"/>
      <c r="D72" s="367"/>
      <c r="E72" s="368"/>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9"/>
    </row>
    <row r="73" spans="1:50" ht="21" customHeight="1">
      <c r="A73" s="370" t="s">
        <v>120</v>
      </c>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2"/>
    </row>
    <row r="74" spans="1:50" ht="296.25" customHeight="1" thickBot="1">
      <c r="A74" s="373" t="s">
        <v>121</v>
      </c>
      <c r="B74" s="374"/>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5"/>
    </row>
    <row r="75" spans="1:50" ht="19.7" customHeight="1">
      <c r="A75" s="370" t="s">
        <v>122</v>
      </c>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7"/>
    </row>
    <row r="76" spans="1:50" ht="19.899999999999999" customHeight="1" thickBot="1">
      <c r="A76" s="378"/>
      <c r="B76" s="379"/>
      <c r="C76" s="380" t="s">
        <v>123</v>
      </c>
      <c r="D76" s="241"/>
      <c r="E76" s="241"/>
      <c r="F76" s="241"/>
      <c r="G76" s="241"/>
      <c r="H76" s="241"/>
      <c r="I76" s="241"/>
      <c r="J76" s="242"/>
      <c r="K76" s="381">
        <v>468</v>
      </c>
      <c r="L76" s="381"/>
      <c r="M76" s="381"/>
      <c r="N76" s="381"/>
      <c r="O76" s="381"/>
      <c r="P76" s="381"/>
      <c r="Q76" s="381"/>
      <c r="R76" s="381"/>
      <c r="S76" s="380" t="s">
        <v>124</v>
      </c>
      <c r="T76" s="241"/>
      <c r="U76" s="241"/>
      <c r="V76" s="241"/>
      <c r="W76" s="241"/>
      <c r="X76" s="241"/>
      <c r="Y76" s="241"/>
      <c r="Z76" s="242"/>
      <c r="AA76" s="382">
        <v>500</v>
      </c>
      <c r="AB76" s="381"/>
      <c r="AC76" s="381"/>
      <c r="AD76" s="381"/>
      <c r="AE76" s="381"/>
      <c r="AF76" s="381"/>
      <c r="AG76" s="381"/>
      <c r="AH76" s="381"/>
      <c r="AI76" s="380" t="s">
        <v>125</v>
      </c>
      <c r="AJ76" s="383"/>
      <c r="AK76" s="383"/>
      <c r="AL76" s="383"/>
      <c r="AM76" s="383"/>
      <c r="AN76" s="383"/>
      <c r="AO76" s="383"/>
      <c r="AP76" s="384"/>
      <c r="AQ76" s="381">
        <v>88</v>
      </c>
      <c r="AR76" s="381"/>
      <c r="AS76" s="381"/>
      <c r="AT76" s="381"/>
      <c r="AU76" s="381"/>
      <c r="AV76" s="381"/>
      <c r="AW76" s="381"/>
      <c r="AX76" s="385"/>
    </row>
    <row r="77" spans="1:50" ht="0.95" customHeight="1" thickBot="1">
      <c r="A77" s="386"/>
      <c r="B77" s="387"/>
      <c r="C77" s="388"/>
      <c r="D77" s="388"/>
      <c r="E77" s="388"/>
      <c r="F77" s="388"/>
      <c r="G77" s="388"/>
      <c r="H77" s="388"/>
      <c r="I77" s="388"/>
      <c r="J77" s="388"/>
      <c r="K77" s="387"/>
      <c r="L77" s="387"/>
      <c r="M77" s="387"/>
      <c r="N77" s="387">
        <v>469</v>
      </c>
      <c r="O77" s="387"/>
      <c r="P77" s="387"/>
      <c r="Q77" s="387"/>
      <c r="R77" s="387"/>
      <c r="S77" s="388"/>
      <c r="T77" s="388"/>
      <c r="U77" s="388"/>
      <c r="V77" s="388"/>
      <c r="W77" s="388"/>
      <c r="X77" s="388"/>
      <c r="Y77" s="388"/>
      <c r="Z77" s="388"/>
      <c r="AA77" s="387"/>
      <c r="AB77" s="387"/>
      <c r="AC77" s="387"/>
      <c r="AD77" s="387"/>
      <c r="AE77" s="387"/>
      <c r="AF77" s="387"/>
      <c r="AG77" s="387"/>
      <c r="AH77" s="387"/>
      <c r="AI77" s="388"/>
      <c r="AJ77" s="388"/>
      <c r="AK77" s="388"/>
      <c r="AL77" s="388"/>
      <c r="AM77" s="388"/>
      <c r="AN77" s="388"/>
      <c r="AO77" s="388"/>
      <c r="AP77" s="388"/>
      <c r="AQ77" s="387"/>
      <c r="AR77" s="387"/>
      <c r="AS77" s="387"/>
      <c r="AT77" s="387"/>
      <c r="AU77" s="387"/>
      <c r="AV77" s="387"/>
      <c r="AW77" s="387"/>
      <c r="AX77" s="389"/>
    </row>
    <row r="78" spans="1:50" ht="23.65" customHeight="1">
      <c r="A78" s="390" t="s">
        <v>126</v>
      </c>
      <c r="B78" s="391"/>
      <c r="C78" s="391"/>
      <c r="D78" s="391"/>
      <c r="E78" s="391"/>
      <c r="F78" s="392"/>
      <c r="G78" s="393" t="s">
        <v>127</v>
      </c>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5"/>
    </row>
    <row r="79" spans="1:50" ht="38.65" customHeight="1">
      <c r="A79" s="68"/>
      <c r="B79" s="69"/>
      <c r="C79" s="69"/>
      <c r="D79" s="69"/>
      <c r="E79" s="69"/>
      <c r="F79" s="70"/>
      <c r="G79" s="396"/>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8"/>
    </row>
    <row r="80" spans="1:50" ht="41.25" hidden="1" customHeight="1">
      <c r="A80" s="68"/>
      <c r="B80" s="69"/>
      <c r="C80" s="69"/>
      <c r="D80" s="69"/>
      <c r="E80" s="69"/>
      <c r="F80" s="70"/>
      <c r="G80" s="396"/>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8"/>
    </row>
    <row r="81" spans="1:50" ht="52.35" hidden="1" customHeight="1">
      <c r="A81" s="68"/>
      <c r="B81" s="69"/>
      <c r="C81" s="69"/>
      <c r="D81" s="69"/>
      <c r="E81" s="69"/>
      <c r="F81" s="70"/>
      <c r="G81" s="396"/>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50" ht="52.35" hidden="1" customHeight="1">
      <c r="A82" s="68"/>
      <c r="B82" s="69"/>
      <c r="C82" s="69"/>
      <c r="D82" s="69"/>
      <c r="E82" s="69"/>
      <c r="F82" s="70"/>
      <c r="G82" s="396"/>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8"/>
    </row>
    <row r="83" spans="1:50" ht="52.35" hidden="1" customHeight="1">
      <c r="A83" s="68"/>
      <c r="B83" s="69"/>
      <c r="C83" s="69"/>
      <c r="D83" s="69"/>
      <c r="E83" s="69"/>
      <c r="F83" s="70"/>
      <c r="G83" s="396"/>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8"/>
    </row>
    <row r="84" spans="1:50" ht="52.35" hidden="1" customHeight="1">
      <c r="A84" s="68"/>
      <c r="B84" s="69"/>
      <c r="C84" s="69"/>
      <c r="D84" s="69"/>
      <c r="E84" s="69"/>
      <c r="F84" s="70"/>
      <c r="G84" s="396"/>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7"/>
      <c r="AO84" s="397"/>
      <c r="AP84" s="397"/>
      <c r="AQ84" s="397"/>
      <c r="AR84" s="397"/>
      <c r="AS84" s="397"/>
      <c r="AT84" s="397"/>
      <c r="AU84" s="397"/>
      <c r="AV84" s="397"/>
      <c r="AW84" s="397"/>
      <c r="AX84" s="398"/>
    </row>
    <row r="85" spans="1:50" ht="52.35" hidden="1" customHeight="1">
      <c r="A85" s="68"/>
      <c r="B85" s="69"/>
      <c r="C85" s="69"/>
      <c r="D85" s="69"/>
      <c r="E85" s="69"/>
      <c r="F85" s="70"/>
      <c r="G85" s="396"/>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397"/>
      <c r="AT85" s="397"/>
      <c r="AU85" s="397"/>
      <c r="AV85" s="397"/>
      <c r="AW85" s="397"/>
      <c r="AX85" s="398"/>
    </row>
    <row r="86" spans="1:50" ht="52.35" hidden="1" customHeight="1">
      <c r="A86" s="68"/>
      <c r="B86" s="69"/>
      <c r="C86" s="69"/>
      <c r="D86" s="69"/>
      <c r="E86" s="69"/>
      <c r="F86" s="70"/>
      <c r="G86" s="396"/>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7"/>
      <c r="AL86" s="397"/>
      <c r="AM86" s="397"/>
      <c r="AN86" s="397"/>
      <c r="AO86" s="397"/>
      <c r="AP86" s="397"/>
      <c r="AQ86" s="397"/>
      <c r="AR86" s="397"/>
      <c r="AS86" s="397"/>
      <c r="AT86" s="397"/>
      <c r="AU86" s="397"/>
      <c r="AV86" s="397"/>
      <c r="AW86" s="397"/>
      <c r="AX86" s="398"/>
    </row>
    <row r="87" spans="1:50" ht="23.25" customHeight="1" thickBot="1">
      <c r="A87" s="68"/>
      <c r="B87" s="69"/>
      <c r="C87" s="69"/>
      <c r="D87" s="69"/>
      <c r="E87" s="69"/>
      <c r="F87" s="70"/>
      <c r="G87" s="396"/>
      <c r="H87" s="397"/>
      <c r="I87" s="397"/>
      <c r="J87" s="397"/>
      <c r="K87" s="397"/>
      <c r="L87" s="397"/>
      <c r="M87" s="397"/>
      <c r="N87" s="397"/>
      <c r="O87" s="397"/>
      <c r="P87" s="397"/>
      <c r="Q87" s="397"/>
      <c r="R87" s="397"/>
      <c r="S87" s="397"/>
      <c r="U87" s="397"/>
      <c r="V87" s="399"/>
      <c r="W87" s="400"/>
      <c r="X87" s="400" t="s">
        <v>128</v>
      </c>
      <c r="Y87" s="400"/>
      <c r="Z87" s="400"/>
      <c r="AA87" s="400"/>
      <c r="AB87" s="400"/>
      <c r="AC87" s="400"/>
      <c r="AD87" s="400"/>
      <c r="AE87" s="400"/>
      <c r="AF87" s="400"/>
      <c r="AG87" s="400"/>
      <c r="AH87" s="400"/>
      <c r="AI87" s="400"/>
      <c r="AK87" s="400"/>
      <c r="AL87" s="400"/>
      <c r="AM87" s="400"/>
      <c r="AN87" s="400"/>
      <c r="AO87" s="397"/>
      <c r="AP87" s="397"/>
      <c r="AQ87" s="397"/>
      <c r="AR87" s="397"/>
      <c r="AS87" s="397"/>
      <c r="AT87" s="397"/>
      <c r="AU87" s="397"/>
      <c r="AV87" s="397"/>
      <c r="AW87" s="397"/>
      <c r="AX87" s="398"/>
    </row>
    <row r="88" spans="1:50" ht="23.25" customHeight="1" thickTop="1">
      <c r="A88" s="68"/>
      <c r="B88" s="69"/>
      <c r="C88" s="69"/>
      <c r="D88" s="69"/>
      <c r="E88" s="69"/>
      <c r="F88" s="70"/>
      <c r="G88" s="396"/>
      <c r="H88" s="397"/>
      <c r="I88" s="397"/>
      <c r="J88" s="397"/>
      <c r="K88" s="397"/>
      <c r="L88" s="397"/>
      <c r="M88" s="397"/>
      <c r="N88" s="397"/>
      <c r="O88" s="397"/>
      <c r="P88" s="397"/>
      <c r="Q88" s="397"/>
      <c r="R88" s="397"/>
      <c r="S88" s="397"/>
      <c r="T88" s="397"/>
      <c r="X88" s="401" t="s">
        <v>129</v>
      </c>
      <c r="Y88" s="402"/>
      <c r="Z88" s="402"/>
      <c r="AA88" s="402"/>
      <c r="AB88" s="402"/>
      <c r="AC88" s="402"/>
      <c r="AD88" s="402"/>
      <c r="AE88" s="402"/>
      <c r="AF88" s="402"/>
      <c r="AG88" s="402"/>
      <c r="AH88" s="402"/>
      <c r="AI88" s="403"/>
      <c r="AK88" s="404"/>
      <c r="AL88" s="404"/>
      <c r="AM88" s="404"/>
      <c r="AN88" s="404"/>
      <c r="AO88" s="404"/>
      <c r="AP88" s="400"/>
      <c r="AQ88" s="400"/>
      <c r="AR88" s="397"/>
      <c r="AS88" s="397"/>
      <c r="AT88" s="397"/>
      <c r="AU88" s="397"/>
      <c r="AV88" s="397"/>
      <c r="AW88" s="397"/>
      <c r="AX88" s="398"/>
    </row>
    <row r="89" spans="1:50" ht="23.25" customHeight="1" thickBot="1">
      <c r="A89" s="68"/>
      <c r="B89" s="69"/>
      <c r="C89" s="69"/>
      <c r="D89" s="69"/>
      <c r="E89" s="69"/>
      <c r="F89" s="70"/>
      <c r="G89" s="396"/>
      <c r="H89" s="397"/>
      <c r="I89" s="397"/>
      <c r="J89" s="397"/>
      <c r="K89" s="397"/>
      <c r="L89" s="397"/>
      <c r="M89" s="397"/>
      <c r="N89" s="397"/>
      <c r="O89" s="397"/>
      <c r="P89" s="397"/>
      <c r="Q89" s="397"/>
      <c r="R89" s="397"/>
      <c r="S89" s="397"/>
      <c r="T89" s="397"/>
      <c r="X89" s="405" t="s">
        <v>130</v>
      </c>
      <c r="Y89" s="406"/>
      <c r="Z89" s="406"/>
      <c r="AA89" s="406"/>
      <c r="AB89" s="406"/>
      <c r="AC89" s="406"/>
      <c r="AD89" s="406"/>
      <c r="AE89" s="406"/>
      <c r="AF89" s="406"/>
      <c r="AG89" s="406"/>
      <c r="AH89" s="406"/>
      <c r="AI89" s="407"/>
      <c r="AK89" s="404"/>
      <c r="AL89" s="404"/>
      <c r="AM89" s="404"/>
      <c r="AN89" s="404"/>
      <c r="AO89" s="404"/>
      <c r="AP89" s="400"/>
      <c r="AQ89" s="400"/>
      <c r="AR89" s="397"/>
      <c r="AS89" s="397"/>
      <c r="AT89" s="397"/>
      <c r="AU89" s="397"/>
      <c r="AV89" s="397"/>
      <c r="AW89" s="397"/>
      <c r="AX89" s="398"/>
    </row>
    <row r="90" spans="1:50" ht="23.25" customHeight="1" thickTop="1">
      <c r="A90" s="68"/>
      <c r="B90" s="69"/>
      <c r="C90" s="69"/>
      <c r="D90" s="69"/>
      <c r="E90" s="69"/>
      <c r="F90" s="70"/>
      <c r="H90" s="408" t="s">
        <v>131</v>
      </c>
      <c r="I90" s="409"/>
      <c r="J90" s="409"/>
      <c r="K90" s="409"/>
      <c r="L90" s="409"/>
      <c r="M90" s="409"/>
      <c r="N90" s="409"/>
      <c r="O90" s="409"/>
      <c r="P90" s="410"/>
      <c r="Q90" s="411"/>
      <c r="R90" s="397"/>
      <c r="S90" s="397"/>
      <c r="T90" s="397"/>
      <c r="X90" s="397"/>
      <c r="Y90" s="412" t="s">
        <v>132</v>
      </c>
      <c r="Z90" s="410"/>
      <c r="AA90" s="410"/>
      <c r="AB90" s="410"/>
      <c r="AC90" s="410"/>
      <c r="AD90" s="410"/>
      <c r="AE90" s="410"/>
      <c r="AF90" s="410"/>
      <c r="AG90" s="410"/>
      <c r="AH90" s="410"/>
      <c r="AI90" s="413"/>
      <c r="AK90" s="413"/>
      <c r="AL90" s="413"/>
      <c r="AM90" s="413"/>
      <c r="AN90" s="413"/>
      <c r="AO90" s="397"/>
      <c r="AP90" s="397"/>
      <c r="AQ90" s="397"/>
      <c r="AR90" s="397"/>
      <c r="AS90" s="397"/>
      <c r="AT90" s="397"/>
      <c r="AU90" s="397"/>
      <c r="AV90" s="397"/>
      <c r="AW90" s="397"/>
      <c r="AX90" s="398"/>
    </row>
    <row r="91" spans="1:50" ht="23.25" customHeight="1" thickBot="1">
      <c r="A91" s="68"/>
      <c r="B91" s="69"/>
      <c r="C91" s="69"/>
      <c r="D91" s="69"/>
      <c r="E91" s="69"/>
      <c r="F91" s="70"/>
      <c r="H91" s="414"/>
      <c r="I91" s="415"/>
      <c r="J91" s="415"/>
      <c r="K91" s="415"/>
      <c r="L91" s="415"/>
      <c r="M91" s="415"/>
      <c r="N91" s="415"/>
      <c r="O91" s="415"/>
      <c r="P91" s="416"/>
      <c r="Q91" s="417"/>
      <c r="R91" s="397"/>
      <c r="S91" s="397"/>
      <c r="T91" s="397"/>
      <c r="X91" s="397"/>
      <c r="Y91" s="132"/>
      <c r="Z91" s="132"/>
      <c r="AA91" s="132"/>
      <c r="AB91" s="132"/>
      <c r="AC91" s="132"/>
      <c r="AD91" s="132"/>
      <c r="AE91" s="132"/>
      <c r="AF91" s="132"/>
      <c r="AG91" s="132"/>
      <c r="AH91" s="132"/>
      <c r="AI91" s="413"/>
      <c r="AK91" s="413"/>
      <c r="AL91" s="413"/>
      <c r="AM91" s="413"/>
      <c r="AN91" s="413"/>
      <c r="AO91" s="397"/>
      <c r="AP91" s="397"/>
      <c r="AQ91" s="397"/>
      <c r="AR91" s="397"/>
      <c r="AS91" s="397"/>
      <c r="AT91" s="397"/>
      <c r="AU91" s="397"/>
      <c r="AV91" s="397"/>
      <c r="AW91" s="397"/>
      <c r="AX91" s="398"/>
    </row>
    <row r="92" spans="1:50" ht="23.25" customHeight="1" thickTop="1">
      <c r="A92" s="68"/>
      <c r="B92" s="69"/>
      <c r="C92" s="69"/>
      <c r="D92" s="69"/>
      <c r="E92" s="69"/>
      <c r="F92" s="70"/>
      <c r="H92" s="410" t="s">
        <v>133</v>
      </c>
      <c r="I92" s="410"/>
      <c r="J92" s="410"/>
      <c r="K92" s="410"/>
      <c r="L92" s="410"/>
      <c r="M92" s="410"/>
      <c r="N92" s="410"/>
      <c r="O92" s="410"/>
      <c r="P92" s="410"/>
      <c r="Q92" s="410"/>
      <c r="R92" s="397"/>
      <c r="S92" s="397"/>
      <c r="AM92" s="397"/>
      <c r="AN92" s="397"/>
      <c r="AO92" s="397"/>
      <c r="AP92" s="397"/>
      <c r="AQ92" s="397"/>
      <c r="AR92" s="397"/>
      <c r="AS92" s="397"/>
      <c r="AT92" s="397"/>
      <c r="AU92" s="397"/>
      <c r="AV92" s="397"/>
      <c r="AW92" s="397"/>
      <c r="AX92" s="398"/>
    </row>
    <row r="93" spans="1:50" ht="23.25" customHeight="1" thickBot="1">
      <c r="A93" s="68"/>
      <c r="B93" s="69"/>
      <c r="C93" s="69"/>
      <c r="D93" s="69"/>
      <c r="E93" s="69"/>
      <c r="F93" s="70"/>
      <c r="G93" s="396"/>
      <c r="H93" s="132"/>
      <c r="I93" s="132"/>
      <c r="J93" s="132"/>
      <c r="K93" s="132"/>
      <c r="L93" s="132"/>
      <c r="M93" s="132"/>
      <c r="N93" s="132"/>
      <c r="O93" s="132"/>
      <c r="P93" s="132"/>
      <c r="Q93" s="132"/>
      <c r="R93" s="397"/>
      <c r="S93" s="397"/>
      <c r="X93" s="400" t="s">
        <v>134</v>
      </c>
      <c r="AB93" s="418" t="s">
        <v>135</v>
      </c>
      <c r="AC93" s="418"/>
      <c r="AM93" s="404"/>
      <c r="AN93" s="404"/>
      <c r="AO93" s="404"/>
      <c r="AP93" s="400"/>
      <c r="AQ93" s="400"/>
      <c r="AR93" s="397"/>
      <c r="AS93" s="397"/>
      <c r="AT93" s="397"/>
      <c r="AU93" s="397"/>
      <c r="AV93" s="397"/>
      <c r="AW93" s="397"/>
      <c r="AX93" s="398"/>
    </row>
    <row r="94" spans="1:50" ht="23.25" customHeight="1" thickTop="1">
      <c r="A94" s="68"/>
      <c r="B94" s="69"/>
      <c r="C94" s="69"/>
      <c r="D94" s="69"/>
      <c r="E94" s="69"/>
      <c r="F94" s="70"/>
      <c r="G94" s="396"/>
      <c r="H94" s="400"/>
      <c r="I94" s="400"/>
      <c r="J94" s="400"/>
      <c r="K94" s="400"/>
      <c r="L94" s="400"/>
      <c r="M94" s="400"/>
      <c r="N94" s="400"/>
      <c r="O94" s="400"/>
      <c r="P94" s="397"/>
      <c r="Q94" s="397"/>
      <c r="R94" s="397"/>
      <c r="S94" s="397"/>
      <c r="X94" s="401" t="s">
        <v>136</v>
      </c>
      <c r="Y94" s="402"/>
      <c r="Z94" s="402"/>
      <c r="AA94" s="402"/>
      <c r="AB94" s="402"/>
      <c r="AC94" s="402"/>
      <c r="AD94" s="402"/>
      <c r="AE94" s="402"/>
      <c r="AF94" s="402"/>
      <c r="AG94" s="402"/>
      <c r="AH94" s="402"/>
      <c r="AI94" s="403"/>
      <c r="AK94" s="397"/>
      <c r="AM94" s="404"/>
      <c r="AN94" s="404"/>
      <c r="AO94" s="404"/>
      <c r="AP94" s="400"/>
      <c r="AQ94" s="400"/>
      <c r="AR94" s="397"/>
      <c r="AS94" s="397"/>
      <c r="AT94" s="397"/>
      <c r="AU94" s="397"/>
      <c r="AV94" s="397"/>
      <c r="AW94" s="397"/>
      <c r="AX94" s="398"/>
    </row>
    <row r="95" spans="1:50" ht="23.25" customHeight="1" thickBot="1">
      <c r="A95" s="68"/>
      <c r="B95" s="69"/>
      <c r="C95" s="69"/>
      <c r="D95" s="69"/>
      <c r="E95" s="69"/>
      <c r="F95" s="70"/>
      <c r="G95" s="396"/>
      <c r="H95" s="400"/>
      <c r="I95" s="400"/>
      <c r="J95" s="400"/>
      <c r="K95" s="400"/>
      <c r="L95" s="400"/>
      <c r="M95" s="400"/>
      <c r="N95" s="400"/>
      <c r="O95" s="400"/>
      <c r="P95" s="397"/>
      <c r="Q95" s="397"/>
      <c r="R95" s="397"/>
      <c r="S95" s="397"/>
      <c r="X95" s="405" t="s">
        <v>137</v>
      </c>
      <c r="Y95" s="406"/>
      <c r="Z95" s="406"/>
      <c r="AA95" s="406"/>
      <c r="AB95" s="406"/>
      <c r="AC95" s="406"/>
      <c r="AD95" s="406"/>
      <c r="AE95" s="406"/>
      <c r="AF95" s="406"/>
      <c r="AG95" s="406"/>
      <c r="AH95" s="406"/>
      <c r="AI95" s="407"/>
      <c r="AM95" s="413"/>
      <c r="AN95" s="413"/>
      <c r="AO95" s="397"/>
      <c r="AP95" s="397"/>
      <c r="AQ95" s="397"/>
      <c r="AR95" s="397"/>
      <c r="AS95" s="397"/>
      <c r="AT95" s="397"/>
      <c r="AU95" s="397"/>
      <c r="AV95" s="397"/>
      <c r="AW95" s="397"/>
      <c r="AX95" s="398"/>
    </row>
    <row r="96" spans="1:50" ht="23.25" customHeight="1" thickTop="1">
      <c r="A96" s="68"/>
      <c r="B96" s="69"/>
      <c r="C96" s="69"/>
      <c r="D96" s="69"/>
      <c r="E96" s="69"/>
      <c r="F96" s="70"/>
      <c r="G96" s="396"/>
      <c r="H96" s="404"/>
      <c r="I96" s="404"/>
      <c r="J96" s="404"/>
      <c r="K96" s="404"/>
      <c r="L96" s="404"/>
      <c r="M96" s="404"/>
      <c r="N96" s="404"/>
      <c r="O96" s="404"/>
      <c r="P96" s="397"/>
      <c r="Q96" s="397"/>
      <c r="R96" s="397"/>
      <c r="S96" s="397"/>
      <c r="X96" s="397"/>
      <c r="Y96" s="412" t="s">
        <v>138</v>
      </c>
      <c r="Z96" s="410"/>
      <c r="AA96" s="410"/>
      <c r="AB96" s="410"/>
      <c r="AC96" s="410"/>
      <c r="AD96" s="410"/>
      <c r="AE96" s="410"/>
      <c r="AF96" s="410"/>
      <c r="AG96" s="410"/>
      <c r="AH96" s="410"/>
      <c r="AI96" s="413"/>
      <c r="AM96" s="413"/>
      <c r="AN96" s="413"/>
      <c r="AO96" s="397"/>
      <c r="AP96" s="397"/>
      <c r="AQ96" s="397"/>
      <c r="AR96" s="397"/>
      <c r="AS96" s="397"/>
      <c r="AT96" s="397"/>
      <c r="AU96" s="397"/>
      <c r="AV96" s="397"/>
      <c r="AW96" s="397"/>
      <c r="AX96" s="398"/>
    </row>
    <row r="97" spans="1:50" ht="23.25" customHeight="1">
      <c r="A97" s="68"/>
      <c r="B97" s="69"/>
      <c r="C97" s="69"/>
      <c r="D97" s="69"/>
      <c r="E97" s="69"/>
      <c r="F97" s="70"/>
      <c r="G97" s="396"/>
      <c r="H97" s="404"/>
      <c r="I97" s="404"/>
      <c r="J97" s="404"/>
      <c r="K97" s="404"/>
      <c r="L97" s="404"/>
      <c r="M97" s="404"/>
      <c r="N97" s="404"/>
      <c r="O97" s="404"/>
      <c r="P97" s="397"/>
      <c r="Q97" s="397"/>
      <c r="R97" s="397"/>
      <c r="S97" s="397"/>
      <c r="X97" s="397"/>
      <c r="Y97" s="132"/>
      <c r="Z97" s="132"/>
      <c r="AA97" s="132"/>
      <c r="AB97" s="132"/>
      <c r="AC97" s="132"/>
      <c r="AD97" s="132"/>
      <c r="AE97" s="132"/>
      <c r="AF97" s="132"/>
      <c r="AG97" s="132"/>
      <c r="AH97" s="132"/>
      <c r="AI97" s="413"/>
      <c r="AM97" s="397"/>
      <c r="AN97" s="397"/>
      <c r="AO97" s="397"/>
      <c r="AP97" s="397"/>
      <c r="AQ97" s="397"/>
      <c r="AR97" s="397"/>
      <c r="AS97" s="397"/>
      <c r="AT97" s="397"/>
      <c r="AU97" s="397"/>
      <c r="AV97" s="397"/>
      <c r="AW97" s="397"/>
      <c r="AX97" s="398"/>
    </row>
    <row r="98" spans="1:50" ht="23.25" customHeight="1">
      <c r="A98" s="68"/>
      <c r="B98" s="69"/>
      <c r="C98" s="69"/>
      <c r="D98" s="69"/>
      <c r="E98" s="69"/>
      <c r="F98" s="70"/>
      <c r="G98" s="396"/>
      <c r="H98" s="404"/>
      <c r="I98" s="404"/>
      <c r="J98" s="404"/>
      <c r="K98" s="404"/>
      <c r="L98" s="404"/>
      <c r="M98" s="404"/>
      <c r="N98" s="404"/>
      <c r="O98" s="404"/>
      <c r="P98" s="397"/>
      <c r="Q98" s="397"/>
      <c r="R98" s="397"/>
      <c r="S98" s="397"/>
      <c r="Y98" s="397"/>
      <c r="AM98" s="404"/>
      <c r="AN98" s="404"/>
      <c r="AO98" s="404"/>
      <c r="AP98" s="400"/>
      <c r="AQ98" s="400"/>
      <c r="AR98" s="397"/>
      <c r="AS98" s="397"/>
      <c r="AT98" s="397"/>
      <c r="AU98" s="397"/>
      <c r="AV98" s="397"/>
      <c r="AW98" s="397"/>
      <c r="AX98" s="398"/>
    </row>
    <row r="99" spans="1:50" ht="23.25" customHeight="1" thickBot="1">
      <c r="A99" s="68"/>
      <c r="B99" s="69"/>
      <c r="C99" s="69"/>
      <c r="D99" s="69"/>
      <c r="E99" s="69"/>
      <c r="F99" s="70"/>
      <c r="G99" s="396"/>
      <c r="H99" s="397"/>
      <c r="I99" s="397"/>
      <c r="J99" s="397"/>
      <c r="K99" s="397"/>
      <c r="L99" s="397"/>
      <c r="M99" s="397"/>
      <c r="N99" s="397"/>
      <c r="O99" s="397"/>
      <c r="P99" s="397"/>
      <c r="Q99" s="397"/>
      <c r="R99" s="397"/>
      <c r="S99" s="397"/>
      <c r="X99" s="400"/>
      <c r="Y99" s="419"/>
      <c r="Z99" s="419"/>
      <c r="AA99" s="419"/>
      <c r="AB99" s="419"/>
      <c r="AC99" s="419"/>
      <c r="AD99" s="419"/>
      <c r="AE99" s="419"/>
      <c r="AF99" s="419"/>
      <c r="AG99" s="419"/>
      <c r="AH99" s="419"/>
      <c r="AI99" s="419"/>
      <c r="AJ99" s="397"/>
      <c r="AK99" s="397"/>
      <c r="AL99" s="400" t="s">
        <v>128</v>
      </c>
      <c r="AM99" s="397"/>
      <c r="AN99" s="397"/>
      <c r="AO99" s="397"/>
      <c r="AP99" s="397"/>
      <c r="AQ99" s="397"/>
      <c r="AR99" s="397"/>
      <c r="AS99" s="397"/>
      <c r="AT99" s="397"/>
      <c r="AU99" s="397"/>
      <c r="AV99" s="397"/>
      <c r="AW99" s="397"/>
      <c r="AX99" s="398"/>
    </row>
    <row r="100" spans="1:50" ht="23.25" customHeight="1" thickTop="1">
      <c r="A100" s="68"/>
      <c r="B100" s="69"/>
      <c r="C100" s="69"/>
      <c r="D100" s="69"/>
      <c r="E100" s="69"/>
      <c r="F100" s="70"/>
      <c r="G100" s="396"/>
      <c r="H100" s="397"/>
      <c r="I100" s="397"/>
      <c r="J100" s="397"/>
      <c r="K100" s="397"/>
      <c r="L100" s="397"/>
      <c r="M100" s="397"/>
      <c r="N100" s="397"/>
      <c r="O100" s="397"/>
      <c r="P100" s="397"/>
      <c r="Q100" s="397"/>
      <c r="R100" s="397"/>
      <c r="S100" s="397"/>
      <c r="X100" s="401" t="s">
        <v>139</v>
      </c>
      <c r="Y100" s="402"/>
      <c r="Z100" s="402"/>
      <c r="AA100" s="402"/>
      <c r="AB100" s="402"/>
      <c r="AC100" s="402"/>
      <c r="AD100" s="402"/>
      <c r="AE100" s="402"/>
      <c r="AF100" s="402"/>
      <c r="AG100" s="402"/>
      <c r="AH100" s="402"/>
      <c r="AI100" s="403"/>
      <c r="AL100" s="401" t="s">
        <v>140</v>
      </c>
      <c r="AM100" s="420"/>
      <c r="AN100" s="420"/>
      <c r="AO100" s="420"/>
      <c r="AP100" s="420"/>
      <c r="AQ100" s="420"/>
      <c r="AR100" s="420"/>
      <c r="AS100" s="420"/>
      <c r="AT100" s="420"/>
      <c r="AU100" s="420"/>
      <c r="AV100" s="420"/>
      <c r="AW100" s="421"/>
      <c r="AX100" s="398"/>
    </row>
    <row r="101" spans="1:50" ht="23.25" customHeight="1" thickBot="1">
      <c r="A101" s="68"/>
      <c r="B101" s="69"/>
      <c r="C101" s="69"/>
      <c r="D101" s="69"/>
      <c r="E101" s="69"/>
      <c r="F101" s="70"/>
      <c r="R101" s="397"/>
      <c r="S101" s="397"/>
      <c r="X101" s="405" t="s">
        <v>141</v>
      </c>
      <c r="Y101" s="406"/>
      <c r="Z101" s="406"/>
      <c r="AA101" s="406"/>
      <c r="AB101" s="406"/>
      <c r="AC101" s="406"/>
      <c r="AD101" s="406"/>
      <c r="AE101" s="406"/>
      <c r="AF101" s="406"/>
      <c r="AG101" s="406"/>
      <c r="AH101" s="406"/>
      <c r="AI101" s="407"/>
      <c r="AL101" s="405" t="s">
        <v>142</v>
      </c>
      <c r="AM101" s="422"/>
      <c r="AN101" s="422"/>
      <c r="AO101" s="422"/>
      <c r="AP101" s="422"/>
      <c r="AQ101" s="422"/>
      <c r="AR101" s="422"/>
      <c r="AS101" s="422"/>
      <c r="AT101" s="422"/>
      <c r="AU101" s="422"/>
      <c r="AV101" s="422"/>
      <c r="AW101" s="423"/>
      <c r="AX101" s="398"/>
    </row>
    <row r="102" spans="1:50" ht="23.25" customHeight="1" thickTop="1">
      <c r="A102" s="68"/>
      <c r="B102" s="69"/>
      <c r="C102" s="69"/>
      <c r="D102" s="69"/>
      <c r="E102" s="69"/>
      <c r="F102" s="70"/>
      <c r="R102" s="397"/>
      <c r="S102" s="397"/>
      <c r="T102" s="397"/>
      <c r="U102" s="397"/>
      <c r="V102" s="397"/>
      <c r="W102" s="397"/>
      <c r="Y102" s="132" t="s">
        <v>143</v>
      </c>
      <c r="Z102" s="132"/>
      <c r="AA102" s="132"/>
      <c r="AB102" s="132"/>
      <c r="AC102" s="132"/>
      <c r="AD102" s="132"/>
      <c r="AE102" s="132"/>
      <c r="AF102" s="132"/>
      <c r="AG102" s="132"/>
      <c r="AH102" s="132"/>
      <c r="AI102" s="424"/>
      <c r="AK102" s="424"/>
      <c r="AL102" s="424"/>
      <c r="AM102" s="425" t="s">
        <v>144</v>
      </c>
      <c r="AN102" s="132"/>
      <c r="AO102" s="132"/>
      <c r="AP102" s="132"/>
      <c r="AQ102" s="132"/>
      <c r="AR102" s="132"/>
      <c r="AS102" s="132"/>
      <c r="AT102" s="132"/>
      <c r="AU102" s="132"/>
      <c r="AV102" s="132"/>
      <c r="AW102" s="397"/>
      <c r="AX102" s="398"/>
    </row>
    <row r="103" spans="1:50" ht="23.25" customHeight="1">
      <c r="A103" s="68"/>
      <c r="B103" s="69"/>
      <c r="C103" s="69"/>
      <c r="D103" s="69"/>
      <c r="E103" s="69"/>
      <c r="F103" s="70"/>
      <c r="R103" s="397"/>
      <c r="S103" s="397"/>
      <c r="T103" s="397"/>
      <c r="U103" s="397"/>
      <c r="V103" s="397"/>
      <c r="W103" s="397"/>
      <c r="Y103" s="132"/>
      <c r="Z103" s="132"/>
      <c r="AA103" s="132"/>
      <c r="AB103" s="132"/>
      <c r="AC103" s="132"/>
      <c r="AD103" s="132"/>
      <c r="AE103" s="132"/>
      <c r="AF103" s="132"/>
      <c r="AG103" s="132"/>
      <c r="AH103" s="132"/>
      <c r="AI103" s="424"/>
      <c r="AK103" s="424"/>
      <c r="AL103" s="424"/>
      <c r="AM103" s="132"/>
      <c r="AN103" s="132"/>
      <c r="AO103" s="132"/>
      <c r="AP103" s="132"/>
      <c r="AQ103" s="132"/>
      <c r="AR103" s="132"/>
      <c r="AS103" s="132"/>
      <c r="AT103" s="132"/>
      <c r="AU103" s="132"/>
      <c r="AV103" s="132"/>
      <c r="AW103" s="397"/>
      <c r="AX103" s="398"/>
    </row>
    <row r="104" spans="1:50" ht="23.25" customHeight="1">
      <c r="A104" s="68"/>
      <c r="B104" s="69"/>
      <c r="C104" s="69"/>
      <c r="D104" s="69"/>
      <c r="E104" s="69"/>
      <c r="F104" s="70"/>
      <c r="R104" s="397"/>
      <c r="S104" s="397"/>
      <c r="T104" s="397"/>
      <c r="U104" s="397"/>
      <c r="V104" s="397"/>
      <c r="W104" s="397"/>
      <c r="X104" s="397"/>
      <c r="Y104" s="397"/>
      <c r="Z104" s="397"/>
      <c r="AA104" s="397"/>
      <c r="AB104" s="397"/>
      <c r="AC104" s="397"/>
      <c r="AD104" s="397"/>
      <c r="AE104" s="397"/>
      <c r="AF104" s="397"/>
      <c r="AG104" s="397"/>
      <c r="AH104" s="397"/>
      <c r="AI104" s="397"/>
      <c r="AJ104" s="397"/>
      <c r="AK104" s="397"/>
      <c r="AL104" s="397"/>
      <c r="AM104" s="397"/>
      <c r="AN104" s="397"/>
      <c r="AO104" s="397"/>
      <c r="AP104" s="397"/>
      <c r="AQ104" s="397"/>
      <c r="AR104" s="397"/>
      <c r="AS104" s="397"/>
      <c r="AT104" s="397"/>
      <c r="AU104" s="397"/>
      <c r="AV104" s="397"/>
      <c r="AW104" s="397"/>
      <c r="AX104" s="398"/>
    </row>
    <row r="105" spans="1:50" ht="23.25" customHeight="1" thickBot="1">
      <c r="A105" s="68"/>
      <c r="B105" s="69"/>
      <c r="C105" s="69"/>
      <c r="D105" s="69"/>
      <c r="E105" s="69"/>
      <c r="F105" s="70"/>
      <c r="R105" s="397"/>
      <c r="S105" s="397"/>
      <c r="T105" s="397"/>
      <c r="U105" s="397"/>
      <c r="V105" s="397"/>
      <c r="W105" s="397"/>
      <c r="X105" s="397"/>
      <c r="Y105" s="397"/>
      <c r="Z105" s="397"/>
      <c r="AA105" s="397"/>
      <c r="AB105" s="397"/>
      <c r="AC105" s="397"/>
      <c r="AD105" s="397"/>
      <c r="AE105" s="397"/>
      <c r="AF105" s="397"/>
      <c r="AH105" s="397"/>
      <c r="AI105" s="397"/>
      <c r="AL105" s="400" t="s">
        <v>134</v>
      </c>
      <c r="AM105" s="397"/>
      <c r="AN105" s="397"/>
      <c r="AO105" s="397"/>
      <c r="AP105" s="418" t="s">
        <v>135</v>
      </c>
      <c r="AQ105" s="418"/>
      <c r="AR105" s="397"/>
      <c r="AS105" s="397"/>
      <c r="AT105" s="397"/>
      <c r="AU105" s="397"/>
      <c r="AV105" s="397"/>
      <c r="AW105" s="397"/>
      <c r="AX105" s="398"/>
    </row>
    <row r="106" spans="1:50" ht="23.25" customHeight="1" thickTop="1">
      <c r="A106" s="68"/>
      <c r="B106" s="69"/>
      <c r="C106" s="69"/>
      <c r="D106" s="69"/>
      <c r="E106" s="69"/>
      <c r="F106" s="70"/>
      <c r="R106" s="397"/>
      <c r="S106" s="397"/>
      <c r="T106" s="397"/>
      <c r="AL106" s="401" t="s">
        <v>145</v>
      </c>
      <c r="AM106" s="420"/>
      <c r="AN106" s="420"/>
      <c r="AO106" s="420"/>
      <c r="AP106" s="420"/>
      <c r="AQ106" s="420"/>
      <c r="AR106" s="420"/>
      <c r="AS106" s="420"/>
      <c r="AT106" s="420"/>
      <c r="AU106" s="420"/>
      <c r="AV106" s="420"/>
      <c r="AW106" s="421"/>
      <c r="AX106" s="398"/>
    </row>
    <row r="107" spans="1:50" ht="23.25" customHeight="1" thickBot="1">
      <c r="A107" s="68"/>
      <c r="B107" s="69"/>
      <c r="C107" s="69"/>
      <c r="D107" s="69"/>
      <c r="E107" s="69"/>
      <c r="F107" s="70"/>
      <c r="R107" s="397"/>
      <c r="S107" s="397"/>
      <c r="T107" s="397"/>
      <c r="AL107" s="405" t="s">
        <v>146</v>
      </c>
      <c r="AM107" s="422"/>
      <c r="AN107" s="422"/>
      <c r="AO107" s="422"/>
      <c r="AP107" s="422"/>
      <c r="AQ107" s="422"/>
      <c r="AR107" s="422"/>
      <c r="AS107" s="422"/>
      <c r="AT107" s="422"/>
      <c r="AU107" s="422"/>
      <c r="AV107" s="422"/>
      <c r="AW107" s="423"/>
      <c r="AX107" s="398"/>
    </row>
    <row r="108" spans="1:50" ht="23.25" customHeight="1" thickTop="1">
      <c r="A108" s="68"/>
      <c r="B108" s="69"/>
      <c r="C108" s="69"/>
      <c r="D108" s="69"/>
      <c r="E108" s="69"/>
      <c r="F108" s="70"/>
      <c r="G108" s="396"/>
      <c r="H108" s="397"/>
      <c r="I108" s="397"/>
      <c r="J108" s="397"/>
      <c r="K108" s="397"/>
      <c r="L108" s="397"/>
      <c r="M108" s="397"/>
      <c r="N108" s="397"/>
      <c r="O108" s="397"/>
      <c r="P108" s="397"/>
      <c r="Q108" s="397"/>
      <c r="R108" s="397"/>
      <c r="S108" s="397"/>
      <c r="T108" s="397"/>
      <c r="AL108" s="424"/>
      <c r="AM108" s="426" t="s">
        <v>147</v>
      </c>
      <c r="AN108" s="410"/>
      <c r="AO108" s="410"/>
      <c r="AP108" s="410"/>
      <c r="AQ108" s="410"/>
      <c r="AR108" s="410"/>
      <c r="AS108" s="410"/>
      <c r="AT108" s="410"/>
      <c r="AU108" s="410"/>
      <c r="AV108" s="410"/>
      <c r="AW108" s="397"/>
      <c r="AX108" s="398"/>
    </row>
    <row r="109" spans="1:50" ht="23.25" customHeight="1">
      <c r="A109" s="68"/>
      <c r="B109" s="69"/>
      <c r="C109" s="69"/>
      <c r="D109" s="69"/>
      <c r="E109" s="69"/>
      <c r="F109" s="70"/>
      <c r="G109" s="396"/>
      <c r="H109" s="397"/>
      <c r="I109" s="397"/>
      <c r="J109" s="397"/>
      <c r="K109" s="397"/>
      <c r="L109" s="397"/>
      <c r="M109" s="397"/>
      <c r="N109" s="397"/>
      <c r="O109" s="397"/>
      <c r="P109" s="397"/>
      <c r="Q109" s="397"/>
      <c r="R109" s="397"/>
      <c r="S109" s="397"/>
      <c r="T109" s="397"/>
      <c r="AL109" s="424"/>
      <c r="AM109" s="132"/>
      <c r="AN109" s="132"/>
      <c r="AO109" s="132"/>
      <c r="AP109" s="132"/>
      <c r="AQ109" s="132"/>
      <c r="AR109" s="132"/>
      <c r="AS109" s="132"/>
      <c r="AT109" s="132"/>
      <c r="AU109" s="132"/>
      <c r="AV109" s="132"/>
      <c r="AW109" s="397"/>
      <c r="AX109" s="398"/>
    </row>
    <row r="110" spans="1:50" ht="23.25" customHeight="1">
      <c r="A110" s="68"/>
      <c r="B110" s="69"/>
      <c r="C110" s="69"/>
      <c r="D110" s="69"/>
      <c r="E110" s="69"/>
      <c r="F110" s="70"/>
      <c r="G110" s="396"/>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H110" s="397"/>
      <c r="AI110" s="397"/>
      <c r="AJ110" s="397"/>
      <c r="AK110" s="397"/>
      <c r="AX110" s="398"/>
    </row>
    <row r="111" spans="1:50" ht="23.25" customHeight="1" thickBot="1">
      <c r="A111" s="68"/>
      <c r="B111" s="69"/>
      <c r="C111" s="69"/>
      <c r="D111" s="69"/>
      <c r="E111" s="69"/>
      <c r="F111" s="70"/>
      <c r="G111" s="396"/>
      <c r="H111" s="397"/>
      <c r="I111" s="397"/>
      <c r="J111" s="397"/>
      <c r="K111" s="397"/>
      <c r="L111" s="397"/>
      <c r="M111" s="397"/>
      <c r="V111" s="400"/>
      <c r="Z111" s="397"/>
      <c r="AA111" s="397"/>
      <c r="AB111" s="397"/>
      <c r="AC111" s="397"/>
      <c r="AD111" s="397"/>
      <c r="AE111" s="397"/>
      <c r="AF111" s="397"/>
      <c r="AG111" s="397"/>
      <c r="AL111" s="400" t="s">
        <v>134</v>
      </c>
      <c r="AM111" s="397"/>
      <c r="AN111" s="397"/>
      <c r="AO111" s="397"/>
      <c r="AP111" s="397"/>
      <c r="AQ111" s="397"/>
      <c r="AR111" s="397"/>
      <c r="AS111" s="397"/>
      <c r="AT111" s="397"/>
      <c r="AU111" s="397"/>
      <c r="AV111" s="397"/>
      <c r="AW111" s="397"/>
      <c r="AX111" s="398"/>
    </row>
    <row r="112" spans="1:50" ht="23.25" customHeight="1" thickTop="1">
      <c r="A112" s="68"/>
      <c r="B112" s="69"/>
      <c r="C112" s="69"/>
      <c r="D112" s="69"/>
      <c r="E112" s="69"/>
      <c r="F112" s="70"/>
      <c r="G112" s="396"/>
      <c r="H112" s="397"/>
      <c r="I112" s="397"/>
      <c r="J112" s="397"/>
      <c r="K112" s="397"/>
      <c r="L112" s="397"/>
      <c r="M112" s="397"/>
      <c r="Z112" s="397"/>
      <c r="AA112" s="397"/>
      <c r="AB112" s="397"/>
      <c r="AC112" s="397"/>
      <c r="AD112" s="397"/>
      <c r="AE112" s="397"/>
      <c r="AF112" s="397"/>
      <c r="AG112" s="397"/>
      <c r="AL112" s="401" t="s">
        <v>148</v>
      </c>
      <c r="AM112" s="420"/>
      <c r="AN112" s="420"/>
      <c r="AO112" s="420"/>
      <c r="AP112" s="420"/>
      <c r="AQ112" s="420"/>
      <c r="AR112" s="420"/>
      <c r="AS112" s="420"/>
      <c r="AT112" s="420"/>
      <c r="AU112" s="420"/>
      <c r="AV112" s="420"/>
      <c r="AW112" s="421"/>
      <c r="AX112" s="398"/>
    </row>
    <row r="113" spans="1:50" ht="23.25" customHeight="1" thickBot="1">
      <c r="A113" s="68"/>
      <c r="B113" s="69"/>
      <c r="C113" s="69"/>
      <c r="D113" s="69"/>
      <c r="E113" s="69"/>
      <c r="F113" s="70"/>
      <c r="G113" s="396"/>
      <c r="H113" s="397"/>
      <c r="X113" s="397"/>
      <c r="Y113" s="397"/>
      <c r="Z113" s="397"/>
      <c r="AA113" s="397"/>
      <c r="AB113" s="397"/>
      <c r="AC113" s="397"/>
      <c r="AD113" s="397"/>
      <c r="AE113" s="397"/>
      <c r="AF113" s="397"/>
      <c r="AG113" s="397"/>
      <c r="AL113" s="405" t="s">
        <v>149</v>
      </c>
      <c r="AM113" s="422"/>
      <c r="AN113" s="422"/>
      <c r="AO113" s="422"/>
      <c r="AP113" s="422"/>
      <c r="AQ113" s="422"/>
      <c r="AR113" s="422"/>
      <c r="AS113" s="422"/>
      <c r="AT113" s="422"/>
      <c r="AU113" s="422"/>
      <c r="AV113" s="422"/>
      <c r="AW113" s="423"/>
      <c r="AX113" s="398"/>
    </row>
    <row r="114" spans="1:50" ht="23.25" customHeight="1" thickTop="1">
      <c r="A114" s="68"/>
      <c r="B114" s="69"/>
      <c r="C114" s="69"/>
      <c r="D114" s="69"/>
      <c r="E114" s="69"/>
      <c r="F114" s="70"/>
      <c r="G114" s="396"/>
      <c r="H114" s="397"/>
      <c r="X114" s="397"/>
      <c r="Y114" s="397"/>
      <c r="Z114" s="397"/>
      <c r="AA114" s="397"/>
      <c r="AB114" s="397"/>
      <c r="AC114" s="397"/>
      <c r="AD114" s="397"/>
      <c r="AE114" s="397"/>
      <c r="AF114" s="397"/>
      <c r="AG114" s="397"/>
      <c r="AM114" s="427" t="s">
        <v>150</v>
      </c>
      <c r="AN114" s="420"/>
      <c r="AO114" s="420"/>
      <c r="AP114" s="420"/>
      <c r="AQ114" s="420"/>
      <c r="AR114" s="420"/>
      <c r="AS114" s="420"/>
      <c r="AT114" s="420"/>
      <c r="AU114" s="420"/>
      <c r="AV114" s="420"/>
      <c r="AW114" s="397"/>
      <c r="AX114" s="398"/>
    </row>
    <row r="115" spans="1:50" ht="23.25" customHeight="1">
      <c r="A115" s="68"/>
      <c r="B115" s="69"/>
      <c r="C115" s="69"/>
      <c r="D115" s="69"/>
      <c r="E115" s="69"/>
      <c r="F115" s="70"/>
      <c r="G115" s="396"/>
      <c r="H115" s="397"/>
      <c r="X115" s="397"/>
      <c r="Y115" s="397"/>
      <c r="Z115" s="397"/>
      <c r="AA115" s="397"/>
      <c r="AB115" s="397"/>
      <c r="AC115" s="397"/>
      <c r="AD115" s="397"/>
      <c r="AE115" s="397"/>
      <c r="AF115" s="397"/>
      <c r="AL115" s="424"/>
      <c r="AM115" s="308"/>
      <c r="AN115" s="308"/>
      <c r="AO115" s="308"/>
      <c r="AP115" s="308"/>
      <c r="AQ115" s="308"/>
      <c r="AR115" s="308"/>
      <c r="AS115" s="308"/>
      <c r="AT115" s="308"/>
      <c r="AU115" s="308"/>
      <c r="AV115" s="308"/>
      <c r="AW115" s="397"/>
      <c r="AX115" s="398"/>
    </row>
    <row r="116" spans="1:50" ht="23.25" customHeight="1">
      <c r="A116" s="68"/>
      <c r="B116" s="69"/>
      <c r="C116" s="69"/>
      <c r="D116" s="69"/>
      <c r="E116" s="69"/>
      <c r="F116" s="70"/>
      <c r="G116" s="396"/>
      <c r="H116" s="397"/>
      <c r="X116" s="397"/>
      <c r="Y116" s="397"/>
      <c r="Z116" s="397"/>
      <c r="AA116" s="397"/>
      <c r="AB116" s="397"/>
      <c r="AC116" s="397"/>
      <c r="AD116" s="397"/>
      <c r="AE116" s="397"/>
      <c r="AF116" s="397"/>
      <c r="AG116" s="397"/>
      <c r="AM116" s="400" t="s">
        <v>151</v>
      </c>
      <c r="AU116" s="404"/>
      <c r="AV116" s="404"/>
      <c r="AW116" s="404"/>
      <c r="AX116" s="398"/>
    </row>
    <row r="117" spans="1:50" ht="23.25" customHeight="1">
      <c r="A117" s="68"/>
      <c r="B117" s="69"/>
      <c r="C117" s="69"/>
      <c r="D117" s="69"/>
      <c r="E117" s="69"/>
      <c r="F117" s="70"/>
      <c r="G117" s="396"/>
      <c r="H117" s="397"/>
      <c r="Z117" s="397"/>
      <c r="AA117" s="397"/>
      <c r="AB117" s="397"/>
      <c r="AC117" s="397"/>
      <c r="AD117" s="397"/>
      <c r="AE117" s="397"/>
      <c r="AF117" s="397"/>
      <c r="AG117" s="397"/>
      <c r="AI117" s="404"/>
      <c r="AJ117" s="404"/>
      <c r="AK117" s="404"/>
      <c r="AX117" s="398"/>
    </row>
    <row r="118" spans="1:50" ht="23.25" customHeight="1">
      <c r="A118" s="68"/>
      <c r="B118" s="69"/>
      <c r="C118" s="69"/>
      <c r="D118" s="69"/>
      <c r="E118" s="69"/>
      <c r="F118" s="70"/>
      <c r="G118" s="396"/>
      <c r="H118" s="397"/>
      <c r="Z118" s="397"/>
      <c r="AA118" s="397"/>
      <c r="AB118" s="397"/>
      <c r="AC118" s="397"/>
      <c r="AD118" s="397"/>
      <c r="AE118" s="397"/>
      <c r="AF118" s="397"/>
      <c r="AG118" s="397"/>
      <c r="AH118" s="397"/>
      <c r="AJ118" s="424"/>
      <c r="AK118" s="404"/>
      <c r="AX118" s="398"/>
    </row>
    <row r="119" spans="1:50" ht="23.25" customHeight="1">
      <c r="A119" s="68"/>
      <c r="B119" s="69"/>
      <c r="C119" s="69"/>
      <c r="D119" s="69"/>
      <c r="E119" s="69"/>
      <c r="F119" s="70"/>
      <c r="G119" s="396"/>
      <c r="H119" s="397"/>
      <c r="Z119" s="424"/>
      <c r="AA119" s="397"/>
      <c r="AB119" s="397"/>
      <c r="AC119" s="397"/>
      <c r="AD119" s="397"/>
      <c r="AE119" s="397"/>
      <c r="AF119" s="397"/>
      <c r="AG119" s="397"/>
      <c r="AH119" s="397"/>
      <c r="AI119" s="424"/>
      <c r="AJ119" s="424"/>
      <c r="AK119" s="397"/>
      <c r="AX119" s="398"/>
    </row>
    <row r="120" spans="1:50" ht="23.25" customHeight="1">
      <c r="A120" s="68"/>
      <c r="B120" s="69"/>
      <c r="C120" s="69"/>
      <c r="D120" s="69"/>
      <c r="E120" s="69"/>
      <c r="F120" s="70"/>
      <c r="G120" s="396"/>
      <c r="H120" s="397"/>
      <c r="Z120" s="397"/>
      <c r="AA120" s="397"/>
      <c r="AB120" s="397"/>
      <c r="AC120" s="397"/>
      <c r="AD120" s="397"/>
      <c r="AE120" s="397"/>
      <c r="AF120" s="397"/>
      <c r="AG120" s="397"/>
      <c r="AH120" s="397"/>
      <c r="AI120" s="397"/>
      <c r="AJ120" s="397"/>
      <c r="AK120" s="397"/>
      <c r="AX120" s="398"/>
    </row>
    <row r="121" spans="1:50" ht="23.25" customHeight="1">
      <c r="A121" s="68"/>
      <c r="B121" s="69"/>
      <c r="C121" s="69"/>
      <c r="D121" s="69"/>
      <c r="E121" s="69"/>
      <c r="F121" s="70"/>
      <c r="G121" s="396"/>
      <c r="H121" s="397"/>
      <c r="V121" s="397"/>
      <c r="W121" s="397"/>
      <c r="X121" s="397"/>
      <c r="Y121" s="397"/>
      <c r="Z121" s="397"/>
      <c r="AA121" s="397"/>
      <c r="AB121" s="397"/>
      <c r="AC121" s="397"/>
      <c r="AD121" s="397"/>
      <c r="AX121" s="398"/>
    </row>
    <row r="122" spans="1:50" ht="23.25" customHeight="1">
      <c r="A122" s="68"/>
      <c r="B122" s="69"/>
      <c r="C122" s="69"/>
      <c r="D122" s="69"/>
      <c r="E122" s="69"/>
      <c r="F122" s="70"/>
      <c r="G122" s="396"/>
      <c r="H122" s="397"/>
      <c r="V122" s="404"/>
      <c r="W122" s="404"/>
      <c r="X122" s="404"/>
      <c r="Y122" s="397"/>
      <c r="Z122" s="397"/>
      <c r="AA122" s="397"/>
      <c r="AB122" s="397"/>
      <c r="AC122" s="397"/>
      <c r="AD122" s="397"/>
      <c r="AX122" s="398"/>
    </row>
    <row r="123" spans="1:50" ht="23.25" customHeight="1">
      <c r="A123" s="68"/>
      <c r="B123" s="69"/>
      <c r="C123" s="69"/>
      <c r="D123" s="69"/>
      <c r="E123" s="69"/>
      <c r="F123" s="70"/>
      <c r="G123" s="396"/>
      <c r="H123" s="397"/>
      <c r="V123" s="404"/>
      <c r="W123" s="404"/>
      <c r="X123" s="404"/>
      <c r="Y123" s="404"/>
      <c r="Z123" s="404"/>
      <c r="AA123" s="404"/>
      <c r="AB123" s="404"/>
      <c r="AC123" s="404"/>
      <c r="AD123" s="397"/>
      <c r="AU123" s="404"/>
      <c r="AV123" s="404"/>
      <c r="AW123" s="404"/>
      <c r="AX123" s="398"/>
    </row>
    <row r="124" spans="1:50" ht="23.25" customHeight="1">
      <c r="A124" s="68"/>
      <c r="B124" s="69"/>
      <c r="C124" s="69"/>
      <c r="D124" s="69"/>
      <c r="E124" s="69"/>
      <c r="F124" s="70"/>
      <c r="G124" s="396"/>
      <c r="H124" s="397"/>
      <c r="V124" s="413"/>
      <c r="W124" s="413"/>
      <c r="X124" s="413"/>
      <c r="Y124" s="404"/>
      <c r="Z124" s="404"/>
      <c r="AA124" s="404"/>
      <c r="AB124" s="404"/>
      <c r="AC124" s="404"/>
      <c r="AD124" s="397"/>
      <c r="AU124" s="413"/>
      <c r="AV124" s="413"/>
      <c r="AW124" s="413"/>
      <c r="AX124" s="398"/>
    </row>
    <row r="125" spans="1:50" ht="23.25" customHeight="1" thickBot="1">
      <c r="A125" s="68"/>
      <c r="B125" s="69"/>
      <c r="C125" s="69"/>
      <c r="D125" s="69"/>
      <c r="E125" s="69"/>
      <c r="F125" s="70"/>
      <c r="G125" s="396"/>
      <c r="H125" s="397"/>
      <c r="V125" s="413"/>
      <c r="W125" s="413"/>
      <c r="X125" s="413"/>
      <c r="Y125" s="404"/>
      <c r="Z125" s="404"/>
      <c r="AA125" s="404"/>
      <c r="AB125" s="404"/>
      <c r="AC125" s="397"/>
      <c r="AD125" s="397"/>
      <c r="AU125" s="413"/>
      <c r="AV125" s="413"/>
      <c r="AW125" s="413"/>
      <c r="AX125" s="398"/>
    </row>
    <row r="126" spans="1:50" ht="23.25" customHeight="1" thickTop="1">
      <c r="A126" s="68"/>
      <c r="B126" s="69"/>
      <c r="C126" s="69"/>
      <c r="D126" s="69"/>
      <c r="E126" s="69"/>
      <c r="F126" s="70"/>
      <c r="G126" s="396"/>
      <c r="H126" s="397"/>
      <c r="U126" s="397"/>
      <c r="V126" s="397"/>
      <c r="W126" s="401" t="s">
        <v>152</v>
      </c>
      <c r="X126" s="428"/>
      <c r="Y126" s="428"/>
      <c r="Z126" s="428"/>
      <c r="AA126" s="428"/>
      <c r="AB126" s="428"/>
      <c r="AC126" s="428"/>
      <c r="AD126" s="428"/>
      <c r="AE126" s="428"/>
      <c r="AF126" s="428"/>
      <c r="AG126" s="428"/>
      <c r="AH126" s="429"/>
      <c r="AU126" s="397"/>
      <c r="AV126" s="397"/>
      <c r="AW126" s="397"/>
      <c r="AX126" s="398"/>
    </row>
    <row r="127" spans="1:50" ht="23.25" customHeight="1" thickBot="1">
      <c r="A127" s="68"/>
      <c r="B127" s="69"/>
      <c r="C127" s="69"/>
      <c r="D127" s="69"/>
      <c r="E127" s="69"/>
      <c r="F127" s="70"/>
      <c r="G127" s="396"/>
      <c r="H127" s="397"/>
      <c r="W127" s="405" t="s">
        <v>153</v>
      </c>
      <c r="X127" s="430"/>
      <c r="Y127" s="430"/>
      <c r="Z127" s="430"/>
      <c r="AA127" s="430"/>
      <c r="AB127" s="430"/>
      <c r="AC127" s="430"/>
      <c r="AD127" s="430"/>
      <c r="AE127" s="430"/>
      <c r="AF127" s="430"/>
      <c r="AG127" s="430"/>
      <c r="AH127" s="431"/>
      <c r="AU127" s="404"/>
      <c r="AV127" s="404"/>
      <c r="AW127" s="404"/>
      <c r="AX127" s="398"/>
    </row>
    <row r="128" spans="1:50" ht="23.25" customHeight="1" thickTop="1">
      <c r="A128" s="68"/>
      <c r="B128" s="69"/>
      <c r="C128" s="69"/>
      <c r="D128" s="69"/>
      <c r="E128" s="69"/>
      <c r="F128" s="70"/>
      <c r="G128" s="396"/>
      <c r="H128" s="397"/>
      <c r="I128" s="397"/>
      <c r="Y128" s="397"/>
      <c r="Z128" s="397"/>
      <c r="AA128" s="397"/>
      <c r="AB128" s="397"/>
      <c r="AC128" s="397"/>
      <c r="AD128" s="397"/>
      <c r="AU128" s="404"/>
      <c r="AV128" s="404"/>
      <c r="AW128" s="404"/>
      <c r="AX128" s="398"/>
    </row>
    <row r="129" spans="1:50" ht="23.25" customHeight="1">
      <c r="A129" s="68"/>
      <c r="B129" s="69"/>
      <c r="C129" s="69"/>
      <c r="D129" s="69"/>
      <c r="E129" s="69"/>
      <c r="F129" s="70"/>
      <c r="G129" s="396"/>
      <c r="H129" s="397"/>
      <c r="I129" s="397"/>
      <c r="Y129" s="397"/>
      <c r="Z129" s="397"/>
      <c r="AA129" s="397"/>
      <c r="AB129" s="397"/>
      <c r="AC129" s="397"/>
      <c r="AD129" s="397"/>
      <c r="AU129" s="424"/>
      <c r="AV129" s="424"/>
      <c r="AW129" s="424"/>
      <c r="AX129" s="398"/>
    </row>
    <row r="130" spans="1:50" ht="23.25" customHeight="1">
      <c r="A130" s="68"/>
      <c r="B130" s="69"/>
      <c r="C130" s="69"/>
      <c r="D130" s="69"/>
      <c r="E130" s="69"/>
      <c r="F130" s="70"/>
      <c r="G130" s="396"/>
      <c r="H130" s="397"/>
      <c r="I130" s="397"/>
      <c r="W130" s="404"/>
      <c r="X130" s="419"/>
      <c r="Y130" s="419"/>
      <c r="Z130" s="419"/>
      <c r="AA130" s="419"/>
      <c r="AB130" s="419"/>
      <c r="AC130" s="419"/>
      <c r="AD130" s="419"/>
      <c r="AE130" s="419"/>
      <c r="AF130" s="419"/>
      <c r="AG130" s="419"/>
      <c r="AH130" s="419"/>
      <c r="AU130" s="424"/>
      <c r="AV130" s="424"/>
      <c r="AW130" s="424"/>
      <c r="AX130" s="398"/>
    </row>
    <row r="131" spans="1:50" ht="23.25" customHeight="1">
      <c r="A131" s="68"/>
      <c r="B131" s="69"/>
      <c r="C131" s="69"/>
      <c r="D131" s="69"/>
      <c r="E131" s="69"/>
      <c r="F131" s="70"/>
      <c r="G131" s="396"/>
      <c r="H131" s="397"/>
      <c r="I131" s="397"/>
      <c r="J131" s="397"/>
      <c r="K131" s="397"/>
      <c r="L131" s="397"/>
      <c r="M131" s="397"/>
      <c r="N131" s="397"/>
      <c r="O131" s="397"/>
      <c r="P131" s="397"/>
      <c r="Q131" s="397"/>
      <c r="R131" s="397"/>
      <c r="S131" s="397"/>
      <c r="T131" s="397"/>
      <c r="U131" s="397"/>
      <c r="V131" s="397"/>
      <c r="W131" s="404"/>
      <c r="X131" s="419"/>
      <c r="Y131" s="419"/>
      <c r="Z131" s="419"/>
      <c r="AA131" s="419"/>
      <c r="AB131" s="419"/>
      <c r="AC131" s="419"/>
      <c r="AD131" s="419"/>
      <c r="AE131" s="419"/>
      <c r="AF131" s="419"/>
      <c r="AG131" s="419"/>
      <c r="AH131" s="419"/>
      <c r="AI131" s="397"/>
      <c r="AJ131" s="397"/>
      <c r="AK131" s="397"/>
      <c r="AL131" s="397"/>
      <c r="AM131" s="397"/>
      <c r="AN131" s="397"/>
      <c r="AO131" s="397"/>
      <c r="AP131" s="397"/>
      <c r="AQ131" s="397"/>
      <c r="AR131" s="397"/>
      <c r="AS131" s="397"/>
      <c r="AT131" s="397"/>
      <c r="AU131" s="397"/>
      <c r="AV131" s="397"/>
      <c r="AW131" s="397"/>
      <c r="AX131" s="398"/>
    </row>
    <row r="132" spans="1:50" ht="23.25" customHeight="1">
      <c r="A132" s="68"/>
      <c r="B132" s="69"/>
      <c r="C132" s="69"/>
      <c r="D132" s="69"/>
      <c r="E132" s="69"/>
      <c r="F132" s="70"/>
      <c r="G132" s="396"/>
      <c r="H132" s="418" t="s">
        <v>135</v>
      </c>
      <c r="I132" s="418"/>
      <c r="J132" s="432" t="s">
        <v>154</v>
      </c>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397"/>
      <c r="AL132" s="397"/>
      <c r="AM132" s="397"/>
      <c r="AN132" s="397"/>
      <c r="AO132" s="397"/>
      <c r="AP132" s="397"/>
      <c r="AQ132" s="397"/>
      <c r="AR132" s="397"/>
      <c r="AS132" s="397"/>
      <c r="AT132" s="397"/>
      <c r="AU132" s="397"/>
      <c r="AV132" s="397"/>
      <c r="AW132" s="397"/>
      <c r="AX132" s="398"/>
    </row>
    <row r="133" spans="1:50" ht="23.25" customHeight="1">
      <c r="A133" s="68"/>
      <c r="B133" s="69"/>
      <c r="C133" s="69"/>
      <c r="D133" s="69"/>
      <c r="E133" s="69"/>
      <c r="F133" s="70"/>
      <c r="G133" s="396"/>
      <c r="H133" s="434"/>
      <c r="I133" s="434"/>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397"/>
      <c r="AL133" s="397"/>
      <c r="AM133" s="397"/>
      <c r="AN133" s="397"/>
      <c r="AO133" s="397"/>
      <c r="AP133" s="397"/>
      <c r="AQ133" s="397"/>
      <c r="AR133" s="397"/>
      <c r="AS133" s="397"/>
      <c r="AT133" s="397"/>
      <c r="AU133" s="397"/>
      <c r="AV133" s="397"/>
      <c r="AW133" s="397"/>
      <c r="AX133" s="398"/>
    </row>
    <row r="134" spans="1:50" ht="18.399999999999999" customHeight="1">
      <c r="A134" s="68"/>
      <c r="B134" s="69"/>
      <c r="C134" s="69"/>
      <c r="D134" s="69"/>
      <c r="E134" s="69"/>
      <c r="F134" s="70"/>
      <c r="G134" s="396"/>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18.399999999999999" customHeight="1" thickBot="1">
      <c r="A135" s="435"/>
      <c r="B135" s="436"/>
      <c r="C135" s="436"/>
      <c r="D135" s="436"/>
      <c r="E135" s="436"/>
      <c r="F135" s="437"/>
      <c r="G135" s="396"/>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c r="AG135" s="397"/>
      <c r="AH135" s="397"/>
      <c r="AI135" s="397"/>
      <c r="AJ135" s="397"/>
      <c r="AK135" s="397"/>
      <c r="AL135" s="397"/>
      <c r="AM135" s="397"/>
      <c r="AN135" s="397"/>
      <c r="AO135" s="397"/>
      <c r="AP135" s="397"/>
      <c r="AQ135" s="397"/>
      <c r="AR135" s="397"/>
      <c r="AS135" s="397"/>
      <c r="AT135" s="397"/>
      <c r="AU135" s="397"/>
      <c r="AV135" s="397"/>
      <c r="AW135" s="397"/>
      <c r="AX135" s="398"/>
    </row>
    <row r="136" spans="1:50" ht="0.95" customHeight="1" thickBot="1">
      <c r="A136" s="438"/>
      <c r="B136" s="438"/>
      <c r="C136" s="438"/>
      <c r="D136" s="438"/>
      <c r="E136" s="438"/>
      <c r="F136" s="438"/>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39"/>
      <c r="AD136" s="439"/>
      <c r="AE136" s="439"/>
      <c r="AF136" s="439"/>
      <c r="AG136" s="439"/>
      <c r="AH136" s="439"/>
      <c r="AI136" s="439"/>
      <c r="AJ136" s="439"/>
      <c r="AK136" s="439"/>
      <c r="AL136" s="439"/>
      <c r="AM136" s="439"/>
      <c r="AN136" s="439"/>
      <c r="AO136" s="439"/>
      <c r="AP136" s="439"/>
      <c r="AQ136" s="439"/>
      <c r="AR136" s="439"/>
      <c r="AS136" s="439"/>
      <c r="AT136" s="439"/>
      <c r="AU136" s="439"/>
      <c r="AV136" s="439"/>
      <c r="AW136" s="439"/>
      <c r="AX136" s="439"/>
    </row>
    <row r="137" spans="1:50" ht="30" customHeight="1">
      <c r="A137" s="440" t="s">
        <v>155</v>
      </c>
      <c r="B137" s="441"/>
      <c r="C137" s="441"/>
      <c r="D137" s="441"/>
      <c r="E137" s="441"/>
      <c r="F137" s="442"/>
      <c r="G137" s="443" t="s">
        <v>156</v>
      </c>
      <c r="H137" s="444"/>
      <c r="I137" s="444"/>
      <c r="J137" s="444"/>
      <c r="K137" s="444"/>
      <c r="L137" s="444"/>
      <c r="M137" s="444"/>
      <c r="N137" s="444"/>
      <c r="O137" s="444"/>
      <c r="P137" s="444"/>
      <c r="Q137" s="444"/>
      <c r="R137" s="444"/>
      <c r="S137" s="444"/>
      <c r="T137" s="444"/>
      <c r="U137" s="444"/>
      <c r="V137" s="444"/>
      <c r="W137" s="444"/>
      <c r="X137" s="444"/>
      <c r="Y137" s="444"/>
      <c r="Z137" s="444"/>
      <c r="AA137" s="444"/>
      <c r="AB137" s="445"/>
      <c r="AC137" s="443" t="s">
        <v>157</v>
      </c>
      <c r="AD137" s="444"/>
      <c r="AE137" s="444"/>
      <c r="AF137" s="444"/>
      <c r="AG137" s="444"/>
      <c r="AH137" s="444"/>
      <c r="AI137" s="444"/>
      <c r="AJ137" s="444"/>
      <c r="AK137" s="444"/>
      <c r="AL137" s="444"/>
      <c r="AM137" s="444"/>
      <c r="AN137" s="444"/>
      <c r="AO137" s="444"/>
      <c r="AP137" s="444"/>
      <c r="AQ137" s="444"/>
      <c r="AR137" s="444"/>
      <c r="AS137" s="444"/>
      <c r="AT137" s="444"/>
      <c r="AU137" s="444"/>
      <c r="AV137" s="444"/>
      <c r="AW137" s="444"/>
      <c r="AX137" s="446"/>
    </row>
    <row r="138" spans="1:50" ht="24.75" customHeight="1">
      <c r="A138" s="148"/>
      <c r="B138" s="149"/>
      <c r="C138" s="149"/>
      <c r="D138" s="149"/>
      <c r="E138" s="149"/>
      <c r="F138" s="150"/>
      <c r="G138" s="343" t="s">
        <v>76</v>
      </c>
      <c r="H138" s="175"/>
      <c r="I138" s="175"/>
      <c r="J138" s="175"/>
      <c r="K138" s="175"/>
      <c r="L138" s="202" t="s">
        <v>158</v>
      </c>
      <c r="M138" s="24"/>
      <c r="N138" s="24"/>
      <c r="O138" s="24"/>
      <c r="P138" s="24"/>
      <c r="Q138" s="24"/>
      <c r="R138" s="24"/>
      <c r="S138" s="24"/>
      <c r="T138" s="24"/>
      <c r="U138" s="24"/>
      <c r="V138" s="24"/>
      <c r="W138" s="24"/>
      <c r="X138" s="46"/>
      <c r="Y138" s="447" t="s">
        <v>159</v>
      </c>
      <c r="Z138" s="448"/>
      <c r="AA138" s="448"/>
      <c r="AB138" s="449"/>
      <c r="AC138" s="343" t="s">
        <v>76</v>
      </c>
      <c r="AD138" s="175"/>
      <c r="AE138" s="175"/>
      <c r="AF138" s="175"/>
      <c r="AG138" s="175"/>
      <c r="AH138" s="202" t="s">
        <v>158</v>
      </c>
      <c r="AI138" s="24"/>
      <c r="AJ138" s="24"/>
      <c r="AK138" s="24"/>
      <c r="AL138" s="24"/>
      <c r="AM138" s="24"/>
      <c r="AN138" s="24"/>
      <c r="AO138" s="24"/>
      <c r="AP138" s="24"/>
      <c r="AQ138" s="24"/>
      <c r="AR138" s="24"/>
      <c r="AS138" s="24"/>
      <c r="AT138" s="46"/>
      <c r="AU138" s="447" t="s">
        <v>159</v>
      </c>
      <c r="AV138" s="448"/>
      <c r="AW138" s="448"/>
      <c r="AX138" s="450"/>
    </row>
    <row r="139" spans="1:50" ht="24.75" customHeight="1">
      <c r="A139" s="148"/>
      <c r="B139" s="149"/>
      <c r="C139" s="149"/>
      <c r="D139" s="149"/>
      <c r="E139" s="149"/>
      <c r="F139" s="150"/>
      <c r="G139" s="451" t="s">
        <v>160</v>
      </c>
      <c r="H139" s="302"/>
      <c r="I139" s="302"/>
      <c r="J139" s="302"/>
      <c r="K139" s="303"/>
      <c r="L139" s="452" t="s">
        <v>161</v>
      </c>
      <c r="M139" s="220"/>
      <c r="N139" s="220"/>
      <c r="O139" s="220"/>
      <c r="P139" s="220"/>
      <c r="Q139" s="220"/>
      <c r="R139" s="220"/>
      <c r="S139" s="220"/>
      <c r="T139" s="220"/>
      <c r="U139" s="220"/>
      <c r="V139" s="220"/>
      <c r="W139" s="220"/>
      <c r="X139" s="221"/>
      <c r="Y139" s="453">
        <v>2074</v>
      </c>
      <c r="Z139" s="454"/>
      <c r="AA139" s="454"/>
      <c r="AB139" s="455"/>
      <c r="AC139" s="451" t="s">
        <v>162</v>
      </c>
      <c r="AD139" s="302"/>
      <c r="AE139" s="302"/>
      <c r="AF139" s="302"/>
      <c r="AG139" s="303"/>
      <c r="AH139" s="452" t="s">
        <v>163</v>
      </c>
      <c r="AI139" s="220"/>
      <c r="AJ139" s="220"/>
      <c r="AK139" s="220"/>
      <c r="AL139" s="220"/>
      <c r="AM139" s="220"/>
      <c r="AN139" s="220"/>
      <c r="AO139" s="220"/>
      <c r="AP139" s="220"/>
      <c r="AQ139" s="220"/>
      <c r="AR139" s="220"/>
      <c r="AS139" s="220"/>
      <c r="AT139" s="221"/>
      <c r="AU139" s="453">
        <v>4</v>
      </c>
      <c r="AV139" s="454"/>
      <c r="AW139" s="454"/>
      <c r="AX139" s="456"/>
    </row>
    <row r="140" spans="1:50" ht="24.75" customHeight="1">
      <c r="A140" s="148"/>
      <c r="B140" s="149"/>
      <c r="C140" s="149"/>
      <c r="D140" s="149"/>
      <c r="E140" s="149"/>
      <c r="F140" s="150"/>
      <c r="G140" s="457"/>
      <c r="H140" s="281"/>
      <c r="I140" s="281"/>
      <c r="J140" s="281"/>
      <c r="K140" s="282"/>
      <c r="L140" s="458"/>
      <c r="M140" s="227"/>
      <c r="N140" s="227"/>
      <c r="O140" s="227"/>
      <c r="P140" s="227"/>
      <c r="Q140" s="227"/>
      <c r="R140" s="227"/>
      <c r="S140" s="227"/>
      <c r="T140" s="227"/>
      <c r="U140" s="227"/>
      <c r="V140" s="227"/>
      <c r="W140" s="227"/>
      <c r="X140" s="228"/>
      <c r="Y140" s="459"/>
      <c r="Z140" s="460"/>
      <c r="AA140" s="460"/>
      <c r="AB140" s="461"/>
      <c r="AC140" s="457"/>
      <c r="AD140" s="281"/>
      <c r="AE140" s="281"/>
      <c r="AF140" s="281"/>
      <c r="AG140" s="282"/>
      <c r="AH140" s="458"/>
      <c r="AI140" s="227"/>
      <c r="AJ140" s="227"/>
      <c r="AK140" s="227"/>
      <c r="AL140" s="227"/>
      <c r="AM140" s="227"/>
      <c r="AN140" s="227"/>
      <c r="AO140" s="227"/>
      <c r="AP140" s="227"/>
      <c r="AQ140" s="227"/>
      <c r="AR140" s="227"/>
      <c r="AS140" s="227"/>
      <c r="AT140" s="228"/>
      <c r="AU140" s="459"/>
      <c r="AV140" s="460"/>
      <c r="AW140" s="460"/>
      <c r="AX140" s="462"/>
    </row>
    <row r="141" spans="1:50" ht="24.75" customHeight="1">
      <c r="A141" s="148"/>
      <c r="B141" s="149"/>
      <c r="C141" s="149"/>
      <c r="D141" s="149"/>
      <c r="E141" s="149"/>
      <c r="F141" s="150"/>
      <c r="G141" s="457"/>
      <c r="H141" s="281"/>
      <c r="I141" s="281"/>
      <c r="J141" s="281"/>
      <c r="K141" s="282"/>
      <c r="L141" s="458"/>
      <c r="M141" s="227"/>
      <c r="N141" s="227"/>
      <c r="O141" s="227"/>
      <c r="P141" s="227"/>
      <c r="Q141" s="227"/>
      <c r="R141" s="227"/>
      <c r="S141" s="227"/>
      <c r="T141" s="227"/>
      <c r="U141" s="227"/>
      <c r="V141" s="227"/>
      <c r="W141" s="227"/>
      <c r="X141" s="228"/>
      <c r="Y141" s="459"/>
      <c r="Z141" s="460"/>
      <c r="AA141" s="460"/>
      <c r="AB141" s="461"/>
      <c r="AC141" s="457"/>
      <c r="AD141" s="281"/>
      <c r="AE141" s="281"/>
      <c r="AF141" s="281"/>
      <c r="AG141" s="282"/>
      <c r="AH141" s="458"/>
      <c r="AI141" s="227"/>
      <c r="AJ141" s="227"/>
      <c r="AK141" s="227"/>
      <c r="AL141" s="227"/>
      <c r="AM141" s="227"/>
      <c r="AN141" s="227"/>
      <c r="AO141" s="227"/>
      <c r="AP141" s="227"/>
      <c r="AQ141" s="227"/>
      <c r="AR141" s="227"/>
      <c r="AS141" s="227"/>
      <c r="AT141" s="228"/>
      <c r="AU141" s="459"/>
      <c r="AV141" s="460"/>
      <c r="AW141" s="460"/>
      <c r="AX141" s="462"/>
    </row>
    <row r="142" spans="1:50" ht="24.75" customHeight="1">
      <c r="A142" s="148"/>
      <c r="B142" s="149"/>
      <c r="C142" s="149"/>
      <c r="D142" s="149"/>
      <c r="E142" s="149"/>
      <c r="F142" s="150"/>
      <c r="G142" s="457"/>
      <c r="H142" s="281"/>
      <c r="I142" s="281"/>
      <c r="J142" s="281"/>
      <c r="K142" s="282"/>
      <c r="L142" s="458"/>
      <c r="M142" s="227"/>
      <c r="N142" s="227"/>
      <c r="O142" s="227"/>
      <c r="P142" s="227"/>
      <c r="Q142" s="227"/>
      <c r="R142" s="227"/>
      <c r="S142" s="227"/>
      <c r="T142" s="227"/>
      <c r="U142" s="227"/>
      <c r="V142" s="227"/>
      <c r="W142" s="227"/>
      <c r="X142" s="228"/>
      <c r="Y142" s="459"/>
      <c r="Z142" s="460"/>
      <c r="AA142" s="460"/>
      <c r="AB142" s="461"/>
      <c r="AC142" s="457"/>
      <c r="AD142" s="281"/>
      <c r="AE142" s="281"/>
      <c r="AF142" s="281"/>
      <c r="AG142" s="282"/>
      <c r="AH142" s="458"/>
      <c r="AI142" s="227"/>
      <c r="AJ142" s="227"/>
      <c r="AK142" s="227"/>
      <c r="AL142" s="227"/>
      <c r="AM142" s="227"/>
      <c r="AN142" s="227"/>
      <c r="AO142" s="227"/>
      <c r="AP142" s="227"/>
      <c r="AQ142" s="227"/>
      <c r="AR142" s="227"/>
      <c r="AS142" s="227"/>
      <c r="AT142" s="228"/>
      <c r="AU142" s="459"/>
      <c r="AV142" s="460"/>
      <c r="AW142" s="460"/>
      <c r="AX142" s="462"/>
    </row>
    <row r="143" spans="1:50" ht="24.75" customHeight="1">
      <c r="A143" s="148"/>
      <c r="B143" s="149"/>
      <c r="C143" s="149"/>
      <c r="D143" s="149"/>
      <c r="E143" s="149"/>
      <c r="F143" s="150"/>
      <c r="G143" s="457"/>
      <c r="H143" s="281"/>
      <c r="I143" s="281"/>
      <c r="J143" s="281"/>
      <c r="K143" s="282"/>
      <c r="L143" s="458"/>
      <c r="M143" s="227"/>
      <c r="N143" s="227"/>
      <c r="O143" s="227"/>
      <c r="P143" s="227"/>
      <c r="Q143" s="227"/>
      <c r="R143" s="227"/>
      <c r="S143" s="227"/>
      <c r="T143" s="227"/>
      <c r="U143" s="227"/>
      <c r="V143" s="227"/>
      <c r="W143" s="227"/>
      <c r="X143" s="228"/>
      <c r="Y143" s="459"/>
      <c r="Z143" s="460"/>
      <c r="AA143" s="460"/>
      <c r="AB143" s="460"/>
      <c r="AC143" s="457"/>
      <c r="AD143" s="281"/>
      <c r="AE143" s="281"/>
      <c r="AF143" s="281"/>
      <c r="AG143" s="282"/>
      <c r="AH143" s="458"/>
      <c r="AI143" s="227"/>
      <c r="AJ143" s="227"/>
      <c r="AK143" s="227"/>
      <c r="AL143" s="227"/>
      <c r="AM143" s="227"/>
      <c r="AN143" s="227"/>
      <c r="AO143" s="227"/>
      <c r="AP143" s="227"/>
      <c r="AQ143" s="227"/>
      <c r="AR143" s="227"/>
      <c r="AS143" s="227"/>
      <c r="AT143" s="228"/>
      <c r="AU143" s="459"/>
      <c r="AV143" s="460"/>
      <c r="AW143" s="460"/>
      <c r="AX143" s="462"/>
    </row>
    <row r="144" spans="1:50" ht="24.75" customHeight="1">
      <c r="A144" s="148"/>
      <c r="B144" s="149"/>
      <c r="C144" s="149"/>
      <c r="D144" s="149"/>
      <c r="E144" s="149"/>
      <c r="F144" s="150"/>
      <c r="G144" s="457"/>
      <c r="H144" s="281"/>
      <c r="I144" s="281"/>
      <c r="J144" s="281"/>
      <c r="K144" s="282"/>
      <c r="L144" s="458"/>
      <c r="M144" s="227"/>
      <c r="N144" s="227"/>
      <c r="O144" s="227"/>
      <c r="P144" s="227"/>
      <c r="Q144" s="227"/>
      <c r="R144" s="227"/>
      <c r="S144" s="227"/>
      <c r="T144" s="227"/>
      <c r="U144" s="227"/>
      <c r="V144" s="227"/>
      <c r="W144" s="227"/>
      <c r="X144" s="228"/>
      <c r="Y144" s="459"/>
      <c r="Z144" s="460"/>
      <c r="AA144" s="460"/>
      <c r="AB144" s="460"/>
      <c r="AC144" s="457"/>
      <c r="AD144" s="281"/>
      <c r="AE144" s="281"/>
      <c r="AF144" s="281"/>
      <c r="AG144" s="282"/>
      <c r="AH144" s="458"/>
      <c r="AI144" s="227"/>
      <c r="AJ144" s="227"/>
      <c r="AK144" s="227"/>
      <c r="AL144" s="227"/>
      <c r="AM144" s="227"/>
      <c r="AN144" s="227"/>
      <c r="AO144" s="227"/>
      <c r="AP144" s="227"/>
      <c r="AQ144" s="227"/>
      <c r="AR144" s="227"/>
      <c r="AS144" s="227"/>
      <c r="AT144" s="228"/>
      <c r="AU144" s="459"/>
      <c r="AV144" s="460"/>
      <c r="AW144" s="460"/>
      <c r="AX144" s="462"/>
    </row>
    <row r="145" spans="1:50" ht="24.75" customHeight="1">
      <c r="A145" s="148"/>
      <c r="B145" s="149"/>
      <c r="C145" s="149"/>
      <c r="D145" s="149"/>
      <c r="E145" s="149"/>
      <c r="F145" s="150"/>
      <c r="G145" s="457"/>
      <c r="H145" s="281"/>
      <c r="I145" s="281"/>
      <c r="J145" s="281"/>
      <c r="K145" s="282"/>
      <c r="L145" s="458"/>
      <c r="M145" s="227"/>
      <c r="N145" s="227"/>
      <c r="O145" s="227"/>
      <c r="P145" s="227"/>
      <c r="Q145" s="227"/>
      <c r="R145" s="227"/>
      <c r="S145" s="227"/>
      <c r="T145" s="227"/>
      <c r="U145" s="227"/>
      <c r="V145" s="227"/>
      <c r="W145" s="227"/>
      <c r="X145" s="228"/>
      <c r="Y145" s="459"/>
      <c r="Z145" s="460"/>
      <c r="AA145" s="460"/>
      <c r="AB145" s="460"/>
      <c r="AC145" s="457"/>
      <c r="AD145" s="281"/>
      <c r="AE145" s="281"/>
      <c r="AF145" s="281"/>
      <c r="AG145" s="282"/>
      <c r="AH145" s="458"/>
      <c r="AI145" s="227"/>
      <c r="AJ145" s="227"/>
      <c r="AK145" s="227"/>
      <c r="AL145" s="227"/>
      <c r="AM145" s="227"/>
      <c r="AN145" s="227"/>
      <c r="AO145" s="227"/>
      <c r="AP145" s="227"/>
      <c r="AQ145" s="227"/>
      <c r="AR145" s="227"/>
      <c r="AS145" s="227"/>
      <c r="AT145" s="228"/>
      <c r="AU145" s="459"/>
      <c r="AV145" s="460"/>
      <c r="AW145" s="460"/>
      <c r="AX145" s="462"/>
    </row>
    <row r="146" spans="1:50" ht="24.75" customHeight="1">
      <c r="A146" s="148"/>
      <c r="B146" s="149"/>
      <c r="C146" s="149"/>
      <c r="D146" s="149"/>
      <c r="E146" s="149"/>
      <c r="F146" s="150"/>
      <c r="G146" s="463"/>
      <c r="H146" s="292"/>
      <c r="I146" s="292"/>
      <c r="J146" s="292"/>
      <c r="K146" s="293"/>
      <c r="L146" s="464"/>
      <c r="M146" s="465"/>
      <c r="N146" s="465"/>
      <c r="O146" s="465"/>
      <c r="P146" s="465"/>
      <c r="Q146" s="465"/>
      <c r="R146" s="465"/>
      <c r="S146" s="465"/>
      <c r="T146" s="465"/>
      <c r="U146" s="465"/>
      <c r="V146" s="465"/>
      <c r="W146" s="465"/>
      <c r="X146" s="466"/>
      <c r="Y146" s="467"/>
      <c r="Z146" s="468"/>
      <c r="AA146" s="468"/>
      <c r="AB146" s="468"/>
      <c r="AC146" s="463"/>
      <c r="AD146" s="292"/>
      <c r="AE146" s="292"/>
      <c r="AF146" s="292"/>
      <c r="AG146" s="293"/>
      <c r="AH146" s="464"/>
      <c r="AI146" s="465"/>
      <c r="AJ146" s="465"/>
      <c r="AK146" s="465"/>
      <c r="AL146" s="465"/>
      <c r="AM146" s="465"/>
      <c r="AN146" s="465"/>
      <c r="AO146" s="465"/>
      <c r="AP146" s="465"/>
      <c r="AQ146" s="465"/>
      <c r="AR146" s="465"/>
      <c r="AS146" s="465"/>
      <c r="AT146" s="466"/>
      <c r="AU146" s="467"/>
      <c r="AV146" s="468"/>
      <c r="AW146" s="468"/>
      <c r="AX146" s="469"/>
    </row>
    <row r="147" spans="1:50" ht="24.75" customHeight="1">
      <c r="A147" s="148"/>
      <c r="B147" s="149"/>
      <c r="C147" s="149"/>
      <c r="D147" s="149"/>
      <c r="E147" s="149"/>
      <c r="F147" s="150"/>
      <c r="G147" s="470" t="s">
        <v>40</v>
      </c>
      <c r="H147" s="24"/>
      <c r="I147" s="24"/>
      <c r="J147" s="24"/>
      <c r="K147" s="24"/>
      <c r="L147" s="471"/>
      <c r="M147" s="118"/>
      <c r="N147" s="118"/>
      <c r="O147" s="118"/>
      <c r="P147" s="118"/>
      <c r="Q147" s="118"/>
      <c r="R147" s="118"/>
      <c r="S147" s="118"/>
      <c r="T147" s="118"/>
      <c r="U147" s="118"/>
      <c r="V147" s="118"/>
      <c r="W147" s="118"/>
      <c r="X147" s="119"/>
      <c r="Y147" s="472">
        <f>SUM(Y139:AB146)</f>
        <v>2074</v>
      </c>
      <c r="Z147" s="473"/>
      <c r="AA147" s="473"/>
      <c r="AB147" s="474"/>
      <c r="AC147" s="470" t="s">
        <v>40</v>
      </c>
      <c r="AD147" s="24"/>
      <c r="AE147" s="24"/>
      <c r="AF147" s="24"/>
      <c r="AG147" s="24"/>
      <c r="AH147" s="471"/>
      <c r="AI147" s="118"/>
      <c r="AJ147" s="118"/>
      <c r="AK147" s="118"/>
      <c r="AL147" s="118"/>
      <c r="AM147" s="118"/>
      <c r="AN147" s="118"/>
      <c r="AO147" s="118"/>
      <c r="AP147" s="118"/>
      <c r="AQ147" s="118"/>
      <c r="AR147" s="118"/>
      <c r="AS147" s="118"/>
      <c r="AT147" s="119"/>
      <c r="AU147" s="472">
        <f>SUM(AU139:AX146)</f>
        <v>4</v>
      </c>
      <c r="AV147" s="473"/>
      <c r="AW147" s="473"/>
      <c r="AX147" s="475"/>
    </row>
    <row r="148" spans="1:50" ht="30" customHeight="1">
      <c r="A148" s="148"/>
      <c r="B148" s="149"/>
      <c r="C148" s="149"/>
      <c r="D148" s="149"/>
      <c r="E148" s="149"/>
      <c r="F148" s="150"/>
      <c r="G148" s="476" t="s">
        <v>164</v>
      </c>
      <c r="H148" s="477"/>
      <c r="I148" s="477"/>
      <c r="J148" s="477"/>
      <c r="K148" s="477"/>
      <c r="L148" s="477"/>
      <c r="M148" s="477"/>
      <c r="N148" s="477"/>
      <c r="O148" s="477"/>
      <c r="P148" s="477"/>
      <c r="Q148" s="477"/>
      <c r="R148" s="477"/>
      <c r="S148" s="477"/>
      <c r="T148" s="477"/>
      <c r="U148" s="477"/>
      <c r="V148" s="477"/>
      <c r="W148" s="477"/>
      <c r="X148" s="477"/>
      <c r="Y148" s="477"/>
      <c r="Z148" s="477"/>
      <c r="AA148" s="477"/>
      <c r="AB148" s="478"/>
      <c r="AC148" s="476" t="s">
        <v>165</v>
      </c>
      <c r="AD148" s="477"/>
      <c r="AE148" s="477"/>
      <c r="AF148" s="477"/>
      <c r="AG148" s="477"/>
      <c r="AH148" s="477"/>
      <c r="AI148" s="477"/>
      <c r="AJ148" s="477"/>
      <c r="AK148" s="477"/>
      <c r="AL148" s="477"/>
      <c r="AM148" s="477"/>
      <c r="AN148" s="477"/>
      <c r="AO148" s="477"/>
      <c r="AP148" s="477"/>
      <c r="AQ148" s="477"/>
      <c r="AR148" s="477"/>
      <c r="AS148" s="477"/>
      <c r="AT148" s="477"/>
      <c r="AU148" s="477"/>
      <c r="AV148" s="477"/>
      <c r="AW148" s="477"/>
      <c r="AX148" s="479"/>
    </row>
    <row r="149" spans="1:50" ht="25.5" customHeight="1">
      <c r="A149" s="148"/>
      <c r="B149" s="149"/>
      <c r="C149" s="149"/>
      <c r="D149" s="149"/>
      <c r="E149" s="149"/>
      <c r="F149" s="150"/>
      <c r="G149" s="343" t="s">
        <v>76</v>
      </c>
      <c r="H149" s="175"/>
      <c r="I149" s="175"/>
      <c r="J149" s="175"/>
      <c r="K149" s="175"/>
      <c r="L149" s="202" t="s">
        <v>158</v>
      </c>
      <c r="M149" s="24"/>
      <c r="N149" s="24"/>
      <c r="O149" s="24"/>
      <c r="P149" s="24"/>
      <c r="Q149" s="24"/>
      <c r="R149" s="24"/>
      <c r="S149" s="24"/>
      <c r="T149" s="24"/>
      <c r="U149" s="24"/>
      <c r="V149" s="24"/>
      <c r="W149" s="24"/>
      <c r="X149" s="46"/>
      <c r="Y149" s="447" t="s">
        <v>159</v>
      </c>
      <c r="Z149" s="448"/>
      <c r="AA149" s="448"/>
      <c r="AB149" s="449"/>
      <c r="AC149" s="470" t="s">
        <v>76</v>
      </c>
      <c r="AD149" s="24"/>
      <c r="AE149" s="24"/>
      <c r="AF149" s="24"/>
      <c r="AG149" s="46"/>
      <c r="AH149" s="202" t="s">
        <v>158</v>
      </c>
      <c r="AI149" s="24"/>
      <c r="AJ149" s="24"/>
      <c r="AK149" s="24"/>
      <c r="AL149" s="24"/>
      <c r="AM149" s="24"/>
      <c r="AN149" s="24"/>
      <c r="AO149" s="24"/>
      <c r="AP149" s="24"/>
      <c r="AQ149" s="24"/>
      <c r="AR149" s="24"/>
      <c r="AS149" s="24"/>
      <c r="AT149" s="46"/>
      <c r="AU149" s="447" t="s">
        <v>159</v>
      </c>
      <c r="AV149" s="448"/>
      <c r="AW149" s="448"/>
      <c r="AX149" s="450"/>
    </row>
    <row r="150" spans="1:50" ht="24.75" customHeight="1">
      <c r="A150" s="148"/>
      <c r="B150" s="149"/>
      <c r="C150" s="149"/>
      <c r="D150" s="149"/>
      <c r="E150" s="149"/>
      <c r="F150" s="150"/>
      <c r="G150" s="451" t="s">
        <v>160</v>
      </c>
      <c r="H150" s="302"/>
      <c r="I150" s="302"/>
      <c r="J150" s="302"/>
      <c r="K150" s="303"/>
      <c r="L150" s="452" t="s">
        <v>166</v>
      </c>
      <c r="M150" s="220"/>
      <c r="N150" s="220"/>
      <c r="O150" s="220"/>
      <c r="P150" s="220"/>
      <c r="Q150" s="220"/>
      <c r="R150" s="220"/>
      <c r="S150" s="220"/>
      <c r="T150" s="220"/>
      <c r="U150" s="220"/>
      <c r="V150" s="220"/>
      <c r="W150" s="220"/>
      <c r="X150" s="221"/>
      <c r="Y150" s="453">
        <v>63</v>
      </c>
      <c r="Z150" s="454"/>
      <c r="AA150" s="454"/>
      <c r="AB150" s="455"/>
      <c r="AC150" s="451" t="s">
        <v>167</v>
      </c>
      <c r="AD150" s="302"/>
      <c r="AE150" s="302"/>
      <c r="AF150" s="302"/>
      <c r="AG150" s="303"/>
      <c r="AH150" s="452" t="s">
        <v>168</v>
      </c>
      <c r="AI150" s="220"/>
      <c r="AJ150" s="220"/>
      <c r="AK150" s="220"/>
      <c r="AL150" s="220"/>
      <c r="AM150" s="220"/>
      <c r="AN150" s="220"/>
      <c r="AO150" s="220"/>
      <c r="AP150" s="220"/>
      <c r="AQ150" s="220"/>
      <c r="AR150" s="220"/>
      <c r="AS150" s="220"/>
      <c r="AT150" s="221"/>
      <c r="AU150" s="480">
        <v>0.106</v>
      </c>
      <c r="AV150" s="481"/>
      <c r="AW150" s="481"/>
      <c r="AX150" s="482"/>
    </row>
    <row r="151" spans="1:50" ht="24.75" customHeight="1">
      <c r="A151" s="148"/>
      <c r="B151" s="149"/>
      <c r="C151" s="149"/>
      <c r="D151" s="149"/>
      <c r="E151" s="149"/>
      <c r="F151" s="150"/>
      <c r="G151" s="457"/>
      <c r="H151" s="281"/>
      <c r="I151" s="281"/>
      <c r="J151" s="281"/>
      <c r="K151" s="282"/>
      <c r="L151" s="458"/>
      <c r="M151" s="227"/>
      <c r="N151" s="227"/>
      <c r="O151" s="227"/>
      <c r="P151" s="227"/>
      <c r="Q151" s="227"/>
      <c r="R151" s="227"/>
      <c r="S151" s="227"/>
      <c r="T151" s="227"/>
      <c r="U151" s="227"/>
      <c r="V151" s="227"/>
      <c r="W151" s="227"/>
      <c r="X151" s="228"/>
      <c r="Y151" s="459"/>
      <c r="Z151" s="460"/>
      <c r="AA151" s="460"/>
      <c r="AB151" s="461"/>
      <c r="AC151" s="457"/>
      <c r="AD151" s="281"/>
      <c r="AE151" s="281"/>
      <c r="AF151" s="281"/>
      <c r="AG151" s="282"/>
      <c r="AH151" s="458"/>
      <c r="AI151" s="227"/>
      <c r="AJ151" s="227"/>
      <c r="AK151" s="227"/>
      <c r="AL151" s="227"/>
      <c r="AM151" s="227"/>
      <c r="AN151" s="227"/>
      <c r="AO151" s="227"/>
      <c r="AP151" s="227"/>
      <c r="AQ151" s="227"/>
      <c r="AR151" s="227"/>
      <c r="AS151" s="227"/>
      <c r="AT151" s="228"/>
      <c r="AU151" s="459"/>
      <c r="AV151" s="460"/>
      <c r="AW151" s="460"/>
      <c r="AX151" s="462"/>
    </row>
    <row r="152" spans="1:50" ht="24.75" customHeight="1">
      <c r="A152" s="148"/>
      <c r="B152" s="149"/>
      <c r="C152" s="149"/>
      <c r="D152" s="149"/>
      <c r="E152" s="149"/>
      <c r="F152" s="150"/>
      <c r="G152" s="457"/>
      <c r="H152" s="281"/>
      <c r="I152" s="281"/>
      <c r="J152" s="281"/>
      <c r="K152" s="282"/>
      <c r="L152" s="483"/>
      <c r="M152" s="484"/>
      <c r="N152" s="484"/>
      <c r="O152" s="484"/>
      <c r="P152" s="484"/>
      <c r="Q152" s="484"/>
      <c r="R152" s="484"/>
      <c r="S152" s="484"/>
      <c r="T152" s="484"/>
      <c r="U152" s="484"/>
      <c r="V152" s="484"/>
      <c r="W152" s="484"/>
      <c r="X152" s="485"/>
      <c r="Y152" s="459"/>
      <c r="Z152" s="460"/>
      <c r="AA152" s="460"/>
      <c r="AB152" s="461"/>
      <c r="AC152" s="457"/>
      <c r="AD152" s="281"/>
      <c r="AE152" s="281"/>
      <c r="AF152" s="281"/>
      <c r="AG152" s="282"/>
      <c r="AH152" s="458"/>
      <c r="AI152" s="227"/>
      <c r="AJ152" s="227"/>
      <c r="AK152" s="227"/>
      <c r="AL152" s="227"/>
      <c r="AM152" s="227"/>
      <c r="AN152" s="227"/>
      <c r="AO152" s="227"/>
      <c r="AP152" s="227"/>
      <c r="AQ152" s="227"/>
      <c r="AR152" s="227"/>
      <c r="AS152" s="227"/>
      <c r="AT152" s="228"/>
      <c r="AU152" s="459"/>
      <c r="AV152" s="460"/>
      <c r="AW152" s="460"/>
      <c r="AX152" s="462"/>
    </row>
    <row r="153" spans="1:50" ht="24.75" customHeight="1">
      <c r="A153" s="148"/>
      <c r="B153" s="149"/>
      <c r="C153" s="149"/>
      <c r="D153" s="149"/>
      <c r="E153" s="149"/>
      <c r="F153" s="150"/>
      <c r="G153" s="457"/>
      <c r="H153" s="281"/>
      <c r="I153" s="281"/>
      <c r="J153" s="281"/>
      <c r="K153" s="282"/>
      <c r="L153" s="458"/>
      <c r="M153" s="227"/>
      <c r="N153" s="227"/>
      <c r="O153" s="227"/>
      <c r="P153" s="227"/>
      <c r="Q153" s="227"/>
      <c r="R153" s="227"/>
      <c r="S153" s="227"/>
      <c r="T153" s="227"/>
      <c r="U153" s="227"/>
      <c r="V153" s="227"/>
      <c r="W153" s="227"/>
      <c r="X153" s="228"/>
      <c r="Y153" s="459"/>
      <c r="Z153" s="460"/>
      <c r="AA153" s="460"/>
      <c r="AB153" s="461"/>
      <c r="AC153" s="457"/>
      <c r="AD153" s="281"/>
      <c r="AE153" s="281"/>
      <c r="AF153" s="281"/>
      <c r="AG153" s="282"/>
      <c r="AH153" s="458"/>
      <c r="AI153" s="227"/>
      <c r="AJ153" s="227"/>
      <c r="AK153" s="227"/>
      <c r="AL153" s="227"/>
      <c r="AM153" s="227"/>
      <c r="AN153" s="227"/>
      <c r="AO153" s="227"/>
      <c r="AP153" s="227"/>
      <c r="AQ153" s="227"/>
      <c r="AR153" s="227"/>
      <c r="AS153" s="227"/>
      <c r="AT153" s="228"/>
      <c r="AU153" s="459"/>
      <c r="AV153" s="460"/>
      <c r="AW153" s="460"/>
      <c r="AX153" s="462"/>
    </row>
    <row r="154" spans="1:50" ht="24.75" customHeight="1">
      <c r="A154" s="148"/>
      <c r="B154" s="149"/>
      <c r="C154" s="149"/>
      <c r="D154" s="149"/>
      <c r="E154" s="149"/>
      <c r="F154" s="150"/>
      <c r="G154" s="457"/>
      <c r="H154" s="281"/>
      <c r="I154" s="281"/>
      <c r="J154" s="281"/>
      <c r="K154" s="282"/>
      <c r="L154" s="458"/>
      <c r="M154" s="227"/>
      <c r="N154" s="227"/>
      <c r="O154" s="227"/>
      <c r="P154" s="227"/>
      <c r="Q154" s="227"/>
      <c r="R154" s="227"/>
      <c r="S154" s="227"/>
      <c r="T154" s="227"/>
      <c r="U154" s="227"/>
      <c r="V154" s="227"/>
      <c r="W154" s="227"/>
      <c r="X154" s="228"/>
      <c r="Y154" s="459"/>
      <c r="Z154" s="460"/>
      <c r="AA154" s="460"/>
      <c r="AB154" s="460"/>
      <c r="AC154" s="457"/>
      <c r="AD154" s="281"/>
      <c r="AE154" s="281"/>
      <c r="AF154" s="281"/>
      <c r="AG154" s="282"/>
      <c r="AH154" s="458"/>
      <c r="AI154" s="227"/>
      <c r="AJ154" s="227"/>
      <c r="AK154" s="227"/>
      <c r="AL154" s="227"/>
      <c r="AM154" s="227"/>
      <c r="AN154" s="227"/>
      <c r="AO154" s="227"/>
      <c r="AP154" s="227"/>
      <c r="AQ154" s="227"/>
      <c r="AR154" s="227"/>
      <c r="AS154" s="227"/>
      <c r="AT154" s="228"/>
      <c r="AU154" s="459"/>
      <c r="AV154" s="460"/>
      <c r="AW154" s="460"/>
      <c r="AX154" s="462"/>
    </row>
    <row r="155" spans="1:50" ht="24.75" customHeight="1">
      <c r="A155" s="148"/>
      <c r="B155" s="149"/>
      <c r="C155" s="149"/>
      <c r="D155" s="149"/>
      <c r="E155" s="149"/>
      <c r="F155" s="150"/>
      <c r="G155" s="457"/>
      <c r="H155" s="281"/>
      <c r="I155" s="281"/>
      <c r="J155" s="281"/>
      <c r="K155" s="282"/>
      <c r="L155" s="458"/>
      <c r="M155" s="227"/>
      <c r="N155" s="227"/>
      <c r="O155" s="227"/>
      <c r="P155" s="227"/>
      <c r="Q155" s="227"/>
      <c r="R155" s="227"/>
      <c r="S155" s="227"/>
      <c r="T155" s="227"/>
      <c r="U155" s="227"/>
      <c r="V155" s="227"/>
      <c r="W155" s="227"/>
      <c r="X155" s="228"/>
      <c r="Y155" s="459"/>
      <c r="Z155" s="460"/>
      <c r="AA155" s="460"/>
      <c r="AB155" s="460"/>
      <c r="AC155" s="457"/>
      <c r="AD155" s="281"/>
      <c r="AE155" s="281"/>
      <c r="AF155" s="281"/>
      <c r="AG155" s="282"/>
      <c r="AH155" s="458"/>
      <c r="AI155" s="227"/>
      <c r="AJ155" s="227"/>
      <c r="AK155" s="227"/>
      <c r="AL155" s="227"/>
      <c r="AM155" s="227"/>
      <c r="AN155" s="227"/>
      <c r="AO155" s="227"/>
      <c r="AP155" s="227"/>
      <c r="AQ155" s="227"/>
      <c r="AR155" s="227"/>
      <c r="AS155" s="227"/>
      <c r="AT155" s="228"/>
      <c r="AU155" s="459"/>
      <c r="AV155" s="460"/>
      <c r="AW155" s="460"/>
      <c r="AX155" s="462"/>
    </row>
    <row r="156" spans="1:50" ht="24.75" customHeight="1">
      <c r="A156" s="148"/>
      <c r="B156" s="149"/>
      <c r="C156" s="149"/>
      <c r="D156" s="149"/>
      <c r="E156" s="149"/>
      <c r="F156" s="150"/>
      <c r="G156" s="457"/>
      <c r="H156" s="281"/>
      <c r="I156" s="281"/>
      <c r="J156" s="281"/>
      <c r="K156" s="282"/>
      <c r="L156" s="458"/>
      <c r="M156" s="227"/>
      <c r="N156" s="227"/>
      <c r="O156" s="227"/>
      <c r="P156" s="227"/>
      <c r="Q156" s="227"/>
      <c r="R156" s="227"/>
      <c r="S156" s="227"/>
      <c r="T156" s="227"/>
      <c r="U156" s="227"/>
      <c r="V156" s="227"/>
      <c r="W156" s="227"/>
      <c r="X156" s="228"/>
      <c r="Y156" s="459"/>
      <c r="Z156" s="460"/>
      <c r="AA156" s="460"/>
      <c r="AB156" s="460"/>
      <c r="AC156" s="457"/>
      <c r="AD156" s="281"/>
      <c r="AE156" s="281"/>
      <c r="AF156" s="281"/>
      <c r="AG156" s="282"/>
      <c r="AH156" s="458"/>
      <c r="AI156" s="227"/>
      <c r="AJ156" s="227"/>
      <c r="AK156" s="227"/>
      <c r="AL156" s="227"/>
      <c r="AM156" s="227"/>
      <c r="AN156" s="227"/>
      <c r="AO156" s="227"/>
      <c r="AP156" s="227"/>
      <c r="AQ156" s="227"/>
      <c r="AR156" s="227"/>
      <c r="AS156" s="227"/>
      <c r="AT156" s="228"/>
      <c r="AU156" s="459"/>
      <c r="AV156" s="460"/>
      <c r="AW156" s="460"/>
      <c r="AX156" s="462"/>
    </row>
    <row r="157" spans="1:50" ht="24.75" customHeight="1">
      <c r="A157" s="148"/>
      <c r="B157" s="149"/>
      <c r="C157" s="149"/>
      <c r="D157" s="149"/>
      <c r="E157" s="149"/>
      <c r="F157" s="150"/>
      <c r="G157" s="463"/>
      <c r="H157" s="292"/>
      <c r="I157" s="292"/>
      <c r="J157" s="292"/>
      <c r="K157" s="293"/>
      <c r="L157" s="464"/>
      <c r="M157" s="465"/>
      <c r="N157" s="465"/>
      <c r="O157" s="465"/>
      <c r="P157" s="465"/>
      <c r="Q157" s="465"/>
      <c r="R157" s="465"/>
      <c r="S157" s="465"/>
      <c r="T157" s="465"/>
      <c r="U157" s="465"/>
      <c r="V157" s="465"/>
      <c r="W157" s="465"/>
      <c r="X157" s="466"/>
      <c r="Y157" s="467"/>
      <c r="Z157" s="468"/>
      <c r="AA157" s="468"/>
      <c r="AB157" s="468"/>
      <c r="AC157" s="463"/>
      <c r="AD157" s="292"/>
      <c r="AE157" s="292"/>
      <c r="AF157" s="292"/>
      <c r="AG157" s="293"/>
      <c r="AH157" s="464"/>
      <c r="AI157" s="465"/>
      <c r="AJ157" s="465"/>
      <c r="AK157" s="465"/>
      <c r="AL157" s="465"/>
      <c r="AM157" s="465"/>
      <c r="AN157" s="465"/>
      <c r="AO157" s="465"/>
      <c r="AP157" s="465"/>
      <c r="AQ157" s="465"/>
      <c r="AR157" s="465"/>
      <c r="AS157" s="465"/>
      <c r="AT157" s="466"/>
      <c r="AU157" s="467"/>
      <c r="AV157" s="468"/>
      <c r="AW157" s="468"/>
      <c r="AX157" s="469"/>
    </row>
    <row r="158" spans="1:50" ht="24.75" customHeight="1">
      <c r="A158" s="148"/>
      <c r="B158" s="149"/>
      <c r="C158" s="149"/>
      <c r="D158" s="149"/>
      <c r="E158" s="149"/>
      <c r="F158" s="150"/>
      <c r="G158" s="470" t="s">
        <v>40</v>
      </c>
      <c r="H158" s="24"/>
      <c r="I158" s="24"/>
      <c r="J158" s="24"/>
      <c r="K158" s="24"/>
      <c r="L158" s="471"/>
      <c r="M158" s="118"/>
      <c r="N158" s="118"/>
      <c r="O158" s="118"/>
      <c r="P158" s="118"/>
      <c r="Q158" s="118"/>
      <c r="R158" s="118"/>
      <c r="S158" s="118"/>
      <c r="T158" s="118"/>
      <c r="U158" s="118"/>
      <c r="V158" s="118"/>
      <c r="W158" s="118"/>
      <c r="X158" s="119"/>
      <c r="Y158" s="472">
        <f>SUM(Y150:AB157)</f>
        <v>63</v>
      </c>
      <c r="Z158" s="473"/>
      <c r="AA158" s="473"/>
      <c r="AB158" s="474"/>
      <c r="AC158" s="470" t="s">
        <v>40</v>
      </c>
      <c r="AD158" s="24"/>
      <c r="AE158" s="24"/>
      <c r="AF158" s="24"/>
      <c r="AG158" s="24"/>
      <c r="AH158" s="471"/>
      <c r="AI158" s="118"/>
      <c r="AJ158" s="118"/>
      <c r="AK158" s="118"/>
      <c r="AL158" s="118"/>
      <c r="AM158" s="118"/>
      <c r="AN158" s="118"/>
      <c r="AO158" s="118"/>
      <c r="AP158" s="118"/>
      <c r="AQ158" s="118"/>
      <c r="AR158" s="118"/>
      <c r="AS158" s="118"/>
      <c r="AT158" s="119"/>
      <c r="AU158" s="486">
        <f>SUM(AU150:AX157)</f>
        <v>0.106</v>
      </c>
      <c r="AV158" s="487"/>
      <c r="AW158" s="487"/>
      <c r="AX158" s="488"/>
    </row>
    <row r="159" spans="1:50" ht="30" customHeight="1">
      <c r="A159" s="148"/>
      <c r="B159" s="149"/>
      <c r="C159" s="149"/>
      <c r="D159" s="149"/>
      <c r="E159" s="149"/>
      <c r="F159" s="150"/>
      <c r="G159" s="476" t="s">
        <v>169</v>
      </c>
      <c r="H159" s="477"/>
      <c r="I159" s="477"/>
      <c r="J159" s="477"/>
      <c r="K159" s="477"/>
      <c r="L159" s="477"/>
      <c r="M159" s="477"/>
      <c r="N159" s="477"/>
      <c r="O159" s="477"/>
      <c r="P159" s="477"/>
      <c r="Q159" s="477"/>
      <c r="R159" s="477"/>
      <c r="S159" s="477"/>
      <c r="T159" s="477"/>
      <c r="U159" s="477"/>
      <c r="V159" s="477"/>
      <c r="W159" s="477"/>
      <c r="X159" s="477"/>
      <c r="Y159" s="477"/>
      <c r="Z159" s="477"/>
      <c r="AA159" s="477"/>
      <c r="AB159" s="478"/>
      <c r="AC159" s="476" t="s">
        <v>170</v>
      </c>
      <c r="AD159" s="477"/>
      <c r="AE159" s="477"/>
      <c r="AF159" s="477"/>
      <c r="AG159" s="477"/>
      <c r="AH159" s="477"/>
      <c r="AI159" s="477"/>
      <c r="AJ159" s="477"/>
      <c r="AK159" s="477"/>
      <c r="AL159" s="477"/>
      <c r="AM159" s="477"/>
      <c r="AN159" s="477"/>
      <c r="AO159" s="477"/>
      <c r="AP159" s="477"/>
      <c r="AQ159" s="477"/>
      <c r="AR159" s="477"/>
      <c r="AS159" s="477"/>
      <c r="AT159" s="477"/>
      <c r="AU159" s="477"/>
      <c r="AV159" s="477"/>
      <c r="AW159" s="477"/>
      <c r="AX159" s="479"/>
    </row>
    <row r="160" spans="1:50" ht="24.75" customHeight="1">
      <c r="A160" s="148"/>
      <c r="B160" s="149"/>
      <c r="C160" s="149"/>
      <c r="D160" s="149"/>
      <c r="E160" s="149"/>
      <c r="F160" s="149"/>
      <c r="G160" s="470" t="s">
        <v>76</v>
      </c>
      <c r="H160" s="24"/>
      <c r="I160" s="24"/>
      <c r="J160" s="24"/>
      <c r="K160" s="46"/>
      <c r="L160" s="202" t="s">
        <v>158</v>
      </c>
      <c r="M160" s="24"/>
      <c r="N160" s="24"/>
      <c r="O160" s="24"/>
      <c r="P160" s="24"/>
      <c r="Q160" s="24"/>
      <c r="R160" s="24"/>
      <c r="S160" s="24"/>
      <c r="T160" s="24"/>
      <c r="U160" s="24"/>
      <c r="V160" s="24"/>
      <c r="W160" s="24"/>
      <c r="X160" s="46"/>
      <c r="Y160" s="447" t="s">
        <v>159</v>
      </c>
      <c r="Z160" s="448"/>
      <c r="AA160" s="448"/>
      <c r="AB160" s="448"/>
      <c r="AC160" s="470" t="s">
        <v>76</v>
      </c>
      <c r="AD160" s="24"/>
      <c r="AE160" s="24"/>
      <c r="AF160" s="24"/>
      <c r="AG160" s="46"/>
      <c r="AH160" s="202" t="s">
        <v>158</v>
      </c>
      <c r="AI160" s="24"/>
      <c r="AJ160" s="24"/>
      <c r="AK160" s="24"/>
      <c r="AL160" s="24"/>
      <c r="AM160" s="24"/>
      <c r="AN160" s="24"/>
      <c r="AO160" s="24"/>
      <c r="AP160" s="24"/>
      <c r="AQ160" s="24"/>
      <c r="AR160" s="24"/>
      <c r="AS160" s="24"/>
      <c r="AT160" s="46"/>
      <c r="AU160" s="447" t="s">
        <v>159</v>
      </c>
      <c r="AV160" s="448"/>
      <c r="AW160" s="448"/>
      <c r="AX160" s="450"/>
    </row>
    <row r="161" spans="1:50" ht="24.75" customHeight="1">
      <c r="A161" s="148"/>
      <c r="B161" s="149"/>
      <c r="C161" s="149"/>
      <c r="D161" s="149"/>
      <c r="E161" s="149"/>
      <c r="F161" s="150"/>
      <c r="G161" s="451" t="s">
        <v>160</v>
      </c>
      <c r="H161" s="302"/>
      <c r="I161" s="302"/>
      <c r="J161" s="302"/>
      <c r="K161" s="303"/>
      <c r="L161" s="452" t="s">
        <v>171</v>
      </c>
      <c r="M161" s="220"/>
      <c r="N161" s="220"/>
      <c r="O161" s="220"/>
      <c r="P161" s="220"/>
      <c r="Q161" s="220"/>
      <c r="R161" s="220"/>
      <c r="S161" s="220"/>
      <c r="T161" s="220"/>
      <c r="U161" s="220"/>
      <c r="V161" s="220"/>
      <c r="W161" s="220"/>
      <c r="X161" s="221"/>
      <c r="Y161" s="453">
        <v>19</v>
      </c>
      <c r="Z161" s="454"/>
      <c r="AA161" s="454"/>
      <c r="AB161" s="455"/>
      <c r="AC161" s="451"/>
      <c r="AD161" s="302"/>
      <c r="AE161" s="302"/>
      <c r="AF161" s="302"/>
      <c r="AG161" s="303"/>
      <c r="AH161" s="452"/>
      <c r="AI161" s="220"/>
      <c r="AJ161" s="220"/>
      <c r="AK161" s="220"/>
      <c r="AL161" s="220"/>
      <c r="AM161" s="220"/>
      <c r="AN161" s="220"/>
      <c r="AO161" s="220"/>
      <c r="AP161" s="220"/>
      <c r="AQ161" s="220"/>
      <c r="AR161" s="220"/>
      <c r="AS161" s="220"/>
      <c r="AT161" s="221"/>
      <c r="AU161" s="480"/>
      <c r="AV161" s="481"/>
      <c r="AW161" s="481"/>
      <c r="AX161" s="482"/>
    </row>
    <row r="162" spans="1:50" ht="24.75" customHeight="1">
      <c r="A162" s="148"/>
      <c r="B162" s="149"/>
      <c r="C162" s="149"/>
      <c r="D162" s="149"/>
      <c r="E162" s="149"/>
      <c r="F162" s="150"/>
      <c r="G162" s="457" t="s">
        <v>172</v>
      </c>
      <c r="H162" s="281"/>
      <c r="I162" s="281"/>
      <c r="J162" s="281"/>
      <c r="K162" s="282"/>
      <c r="L162" s="458" t="s">
        <v>173</v>
      </c>
      <c r="M162" s="227"/>
      <c r="N162" s="227"/>
      <c r="O162" s="227"/>
      <c r="P162" s="227"/>
      <c r="Q162" s="227"/>
      <c r="R162" s="227"/>
      <c r="S162" s="227"/>
      <c r="T162" s="227"/>
      <c r="U162" s="227"/>
      <c r="V162" s="227"/>
      <c r="W162" s="227"/>
      <c r="X162" s="228"/>
      <c r="Y162" s="459">
        <v>168</v>
      </c>
      <c r="Z162" s="460"/>
      <c r="AA162" s="460"/>
      <c r="AB162" s="461"/>
      <c r="AC162" s="457"/>
      <c r="AD162" s="281"/>
      <c r="AE162" s="281"/>
      <c r="AF162" s="281"/>
      <c r="AG162" s="282"/>
      <c r="AH162" s="458"/>
      <c r="AI162" s="227"/>
      <c r="AJ162" s="227"/>
      <c r="AK162" s="227"/>
      <c r="AL162" s="227"/>
      <c r="AM162" s="227"/>
      <c r="AN162" s="227"/>
      <c r="AO162" s="227"/>
      <c r="AP162" s="227"/>
      <c r="AQ162" s="227"/>
      <c r="AR162" s="227"/>
      <c r="AS162" s="227"/>
      <c r="AT162" s="228"/>
      <c r="AU162" s="459"/>
      <c r="AV162" s="460"/>
      <c r="AW162" s="460"/>
      <c r="AX162" s="462"/>
    </row>
    <row r="163" spans="1:50" ht="24.75" customHeight="1">
      <c r="A163" s="148"/>
      <c r="B163" s="149"/>
      <c r="C163" s="149"/>
      <c r="D163" s="149"/>
      <c r="E163" s="149"/>
      <c r="F163" s="150"/>
      <c r="G163" s="457" t="s">
        <v>162</v>
      </c>
      <c r="H163" s="281"/>
      <c r="I163" s="281"/>
      <c r="J163" s="281"/>
      <c r="K163" s="282"/>
      <c r="L163" s="458" t="s">
        <v>174</v>
      </c>
      <c r="M163" s="227"/>
      <c r="N163" s="227"/>
      <c r="O163" s="227"/>
      <c r="P163" s="227"/>
      <c r="Q163" s="227"/>
      <c r="R163" s="227"/>
      <c r="S163" s="227"/>
      <c r="T163" s="227"/>
      <c r="U163" s="227"/>
      <c r="V163" s="227"/>
      <c r="W163" s="227"/>
      <c r="X163" s="228"/>
      <c r="Y163" s="459">
        <v>24</v>
      </c>
      <c r="Z163" s="460"/>
      <c r="AA163" s="460"/>
      <c r="AB163" s="461"/>
      <c r="AC163" s="457"/>
      <c r="AD163" s="281"/>
      <c r="AE163" s="281"/>
      <c r="AF163" s="281"/>
      <c r="AG163" s="282"/>
      <c r="AH163" s="458"/>
      <c r="AI163" s="227"/>
      <c r="AJ163" s="227"/>
      <c r="AK163" s="227"/>
      <c r="AL163" s="227"/>
      <c r="AM163" s="227"/>
      <c r="AN163" s="227"/>
      <c r="AO163" s="227"/>
      <c r="AP163" s="227"/>
      <c r="AQ163" s="227"/>
      <c r="AR163" s="227"/>
      <c r="AS163" s="227"/>
      <c r="AT163" s="228"/>
      <c r="AU163" s="459"/>
      <c r="AV163" s="460"/>
      <c r="AW163" s="460"/>
      <c r="AX163" s="462"/>
    </row>
    <row r="164" spans="1:50" ht="24.75" customHeight="1">
      <c r="A164" s="148"/>
      <c r="B164" s="149"/>
      <c r="C164" s="149"/>
      <c r="D164" s="149"/>
      <c r="E164" s="149"/>
      <c r="F164" s="150"/>
      <c r="G164" s="457"/>
      <c r="H164" s="281"/>
      <c r="I164" s="281"/>
      <c r="J164" s="281"/>
      <c r="K164" s="282"/>
      <c r="L164" s="458"/>
      <c r="M164" s="227"/>
      <c r="N164" s="227"/>
      <c r="O164" s="227"/>
      <c r="P164" s="227"/>
      <c r="Q164" s="227"/>
      <c r="R164" s="227"/>
      <c r="S164" s="227"/>
      <c r="T164" s="227"/>
      <c r="U164" s="227"/>
      <c r="V164" s="227"/>
      <c r="W164" s="227"/>
      <c r="X164" s="228"/>
      <c r="Y164" s="459"/>
      <c r="Z164" s="460"/>
      <c r="AA164" s="460"/>
      <c r="AB164" s="461"/>
      <c r="AC164" s="457"/>
      <c r="AD164" s="281"/>
      <c r="AE164" s="281"/>
      <c r="AF164" s="281"/>
      <c r="AG164" s="282"/>
      <c r="AH164" s="458"/>
      <c r="AI164" s="227"/>
      <c r="AJ164" s="227"/>
      <c r="AK164" s="227"/>
      <c r="AL164" s="227"/>
      <c r="AM164" s="227"/>
      <c r="AN164" s="227"/>
      <c r="AO164" s="227"/>
      <c r="AP164" s="227"/>
      <c r="AQ164" s="227"/>
      <c r="AR164" s="227"/>
      <c r="AS164" s="227"/>
      <c r="AT164" s="228"/>
      <c r="AU164" s="459"/>
      <c r="AV164" s="460"/>
      <c r="AW164" s="460"/>
      <c r="AX164" s="462"/>
    </row>
    <row r="165" spans="1:50" ht="24.75" customHeight="1">
      <c r="A165" s="148"/>
      <c r="B165" s="149"/>
      <c r="C165" s="149"/>
      <c r="D165" s="149"/>
      <c r="E165" s="149"/>
      <c r="F165" s="150"/>
      <c r="G165" s="457"/>
      <c r="H165" s="281"/>
      <c r="I165" s="281"/>
      <c r="J165" s="281"/>
      <c r="K165" s="282"/>
      <c r="L165" s="458"/>
      <c r="M165" s="227"/>
      <c r="N165" s="227"/>
      <c r="O165" s="227"/>
      <c r="P165" s="227"/>
      <c r="Q165" s="227"/>
      <c r="R165" s="227"/>
      <c r="S165" s="227"/>
      <c r="T165" s="227"/>
      <c r="U165" s="227"/>
      <c r="V165" s="227"/>
      <c r="W165" s="227"/>
      <c r="X165" s="228"/>
      <c r="Y165" s="459"/>
      <c r="Z165" s="460"/>
      <c r="AA165" s="460"/>
      <c r="AB165" s="460"/>
      <c r="AC165" s="457"/>
      <c r="AD165" s="281"/>
      <c r="AE165" s="281"/>
      <c r="AF165" s="281"/>
      <c r="AG165" s="282"/>
      <c r="AH165" s="458"/>
      <c r="AI165" s="227"/>
      <c r="AJ165" s="227"/>
      <c r="AK165" s="227"/>
      <c r="AL165" s="227"/>
      <c r="AM165" s="227"/>
      <c r="AN165" s="227"/>
      <c r="AO165" s="227"/>
      <c r="AP165" s="227"/>
      <c r="AQ165" s="227"/>
      <c r="AR165" s="227"/>
      <c r="AS165" s="227"/>
      <c r="AT165" s="228"/>
      <c r="AU165" s="459"/>
      <c r="AV165" s="460"/>
      <c r="AW165" s="460"/>
      <c r="AX165" s="462"/>
    </row>
    <row r="166" spans="1:50" ht="24.75" customHeight="1">
      <c r="A166" s="148"/>
      <c r="B166" s="149"/>
      <c r="C166" s="149"/>
      <c r="D166" s="149"/>
      <c r="E166" s="149"/>
      <c r="F166" s="150"/>
      <c r="G166" s="457"/>
      <c r="H166" s="281"/>
      <c r="I166" s="281"/>
      <c r="J166" s="281"/>
      <c r="K166" s="282"/>
      <c r="L166" s="458"/>
      <c r="M166" s="227"/>
      <c r="N166" s="227"/>
      <c r="O166" s="227"/>
      <c r="P166" s="227"/>
      <c r="Q166" s="227"/>
      <c r="R166" s="227"/>
      <c r="S166" s="227"/>
      <c r="T166" s="227"/>
      <c r="U166" s="227"/>
      <c r="V166" s="227"/>
      <c r="W166" s="227"/>
      <c r="X166" s="228"/>
      <c r="Y166" s="459"/>
      <c r="Z166" s="460"/>
      <c r="AA166" s="460"/>
      <c r="AB166" s="460"/>
      <c r="AC166" s="457"/>
      <c r="AD166" s="281"/>
      <c r="AE166" s="281"/>
      <c r="AF166" s="281"/>
      <c r="AG166" s="282"/>
      <c r="AH166" s="458"/>
      <c r="AI166" s="227"/>
      <c r="AJ166" s="227"/>
      <c r="AK166" s="227"/>
      <c r="AL166" s="227"/>
      <c r="AM166" s="227"/>
      <c r="AN166" s="227"/>
      <c r="AO166" s="227"/>
      <c r="AP166" s="227"/>
      <c r="AQ166" s="227"/>
      <c r="AR166" s="227"/>
      <c r="AS166" s="227"/>
      <c r="AT166" s="228"/>
      <c r="AU166" s="459"/>
      <c r="AV166" s="460"/>
      <c r="AW166" s="460"/>
      <c r="AX166" s="462"/>
    </row>
    <row r="167" spans="1:50" ht="24.75" customHeight="1">
      <c r="A167" s="148"/>
      <c r="B167" s="149"/>
      <c r="C167" s="149"/>
      <c r="D167" s="149"/>
      <c r="E167" s="149"/>
      <c r="F167" s="150"/>
      <c r="G167" s="457"/>
      <c r="H167" s="281"/>
      <c r="I167" s="281"/>
      <c r="J167" s="281"/>
      <c r="K167" s="282"/>
      <c r="L167" s="458"/>
      <c r="M167" s="227"/>
      <c r="N167" s="227"/>
      <c r="O167" s="227"/>
      <c r="P167" s="227"/>
      <c r="Q167" s="227"/>
      <c r="R167" s="227"/>
      <c r="S167" s="227"/>
      <c r="T167" s="227"/>
      <c r="U167" s="227"/>
      <c r="V167" s="227"/>
      <c r="W167" s="227"/>
      <c r="X167" s="228"/>
      <c r="Y167" s="459"/>
      <c r="Z167" s="460"/>
      <c r="AA167" s="460"/>
      <c r="AB167" s="460"/>
      <c r="AC167" s="457"/>
      <c r="AD167" s="281"/>
      <c r="AE167" s="281"/>
      <c r="AF167" s="281"/>
      <c r="AG167" s="282"/>
      <c r="AH167" s="458"/>
      <c r="AI167" s="227"/>
      <c r="AJ167" s="227"/>
      <c r="AK167" s="227"/>
      <c r="AL167" s="227"/>
      <c r="AM167" s="227"/>
      <c r="AN167" s="227"/>
      <c r="AO167" s="227"/>
      <c r="AP167" s="227"/>
      <c r="AQ167" s="227"/>
      <c r="AR167" s="227"/>
      <c r="AS167" s="227"/>
      <c r="AT167" s="228"/>
      <c r="AU167" s="459"/>
      <c r="AV167" s="460"/>
      <c r="AW167" s="460"/>
      <c r="AX167" s="462"/>
    </row>
    <row r="168" spans="1:50" ht="24.75" customHeight="1">
      <c r="A168" s="148"/>
      <c r="B168" s="149"/>
      <c r="C168" s="149"/>
      <c r="D168" s="149"/>
      <c r="E168" s="149"/>
      <c r="F168" s="150"/>
      <c r="G168" s="463"/>
      <c r="H168" s="292"/>
      <c r="I168" s="292"/>
      <c r="J168" s="292"/>
      <c r="K168" s="293"/>
      <c r="L168" s="464"/>
      <c r="M168" s="465"/>
      <c r="N168" s="465"/>
      <c r="O168" s="465"/>
      <c r="P168" s="465"/>
      <c r="Q168" s="465"/>
      <c r="R168" s="465"/>
      <c r="S168" s="465"/>
      <c r="T168" s="465"/>
      <c r="U168" s="465"/>
      <c r="V168" s="465"/>
      <c r="W168" s="465"/>
      <c r="X168" s="466"/>
      <c r="Y168" s="467"/>
      <c r="Z168" s="468"/>
      <c r="AA168" s="468"/>
      <c r="AB168" s="468"/>
      <c r="AC168" s="463"/>
      <c r="AD168" s="292"/>
      <c r="AE168" s="292"/>
      <c r="AF168" s="292"/>
      <c r="AG168" s="293"/>
      <c r="AH168" s="464"/>
      <c r="AI168" s="465"/>
      <c r="AJ168" s="465"/>
      <c r="AK168" s="465"/>
      <c r="AL168" s="465"/>
      <c r="AM168" s="465"/>
      <c r="AN168" s="465"/>
      <c r="AO168" s="465"/>
      <c r="AP168" s="465"/>
      <c r="AQ168" s="465"/>
      <c r="AR168" s="465"/>
      <c r="AS168" s="465"/>
      <c r="AT168" s="466"/>
      <c r="AU168" s="467"/>
      <c r="AV168" s="468"/>
      <c r="AW168" s="468"/>
      <c r="AX168" s="469"/>
    </row>
    <row r="169" spans="1:50" ht="24.75" customHeight="1">
      <c r="A169" s="148"/>
      <c r="B169" s="149"/>
      <c r="C169" s="149"/>
      <c r="D169" s="149"/>
      <c r="E169" s="149"/>
      <c r="F169" s="150"/>
      <c r="G169" s="470" t="s">
        <v>40</v>
      </c>
      <c r="H169" s="24"/>
      <c r="I169" s="24"/>
      <c r="J169" s="24"/>
      <c r="K169" s="24"/>
      <c r="L169" s="471"/>
      <c r="M169" s="118"/>
      <c r="N169" s="118"/>
      <c r="O169" s="118"/>
      <c r="P169" s="118"/>
      <c r="Q169" s="118"/>
      <c r="R169" s="118"/>
      <c r="S169" s="118"/>
      <c r="T169" s="118"/>
      <c r="U169" s="118"/>
      <c r="V169" s="118"/>
      <c r="W169" s="118"/>
      <c r="X169" s="119"/>
      <c r="Y169" s="472">
        <f>SUM(Y161:AB168)</f>
        <v>211</v>
      </c>
      <c r="Z169" s="473"/>
      <c r="AA169" s="473"/>
      <c r="AB169" s="474"/>
      <c r="AC169" s="470" t="s">
        <v>40</v>
      </c>
      <c r="AD169" s="24"/>
      <c r="AE169" s="24"/>
      <c r="AF169" s="24"/>
      <c r="AG169" s="24"/>
      <c r="AH169" s="471"/>
      <c r="AI169" s="118"/>
      <c r="AJ169" s="118"/>
      <c r="AK169" s="118"/>
      <c r="AL169" s="118"/>
      <c r="AM169" s="118"/>
      <c r="AN169" s="118"/>
      <c r="AO169" s="118"/>
      <c r="AP169" s="118"/>
      <c r="AQ169" s="118"/>
      <c r="AR169" s="118"/>
      <c r="AS169" s="118"/>
      <c r="AT169" s="119"/>
      <c r="AU169" s="472">
        <f>SUM(AU161:AX168)</f>
        <v>0</v>
      </c>
      <c r="AV169" s="473"/>
      <c r="AW169" s="473"/>
      <c r="AX169" s="475"/>
    </row>
    <row r="170" spans="1:50" ht="30" customHeight="1">
      <c r="A170" s="148"/>
      <c r="B170" s="149"/>
      <c r="C170" s="149"/>
      <c r="D170" s="149"/>
      <c r="E170" s="149"/>
      <c r="F170" s="150"/>
      <c r="G170" s="476" t="s">
        <v>175</v>
      </c>
      <c r="H170" s="477"/>
      <c r="I170" s="477"/>
      <c r="J170" s="477"/>
      <c r="K170" s="477"/>
      <c r="L170" s="477"/>
      <c r="M170" s="477"/>
      <c r="N170" s="477"/>
      <c r="O170" s="477"/>
      <c r="P170" s="477"/>
      <c r="Q170" s="477"/>
      <c r="R170" s="477"/>
      <c r="S170" s="477"/>
      <c r="T170" s="477"/>
      <c r="U170" s="477"/>
      <c r="V170" s="477"/>
      <c r="W170" s="477"/>
      <c r="X170" s="477"/>
      <c r="Y170" s="477"/>
      <c r="Z170" s="477"/>
      <c r="AA170" s="477"/>
      <c r="AB170" s="478"/>
      <c r="AC170" s="476" t="s">
        <v>176</v>
      </c>
      <c r="AD170" s="477"/>
      <c r="AE170" s="477"/>
      <c r="AF170" s="477"/>
      <c r="AG170" s="477"/>
      <c r="AH170" s="477"/>
      <c r="AI170" s="477"/>
      <c r="AJ170" s="477"/>
      <c r="AK170" s="477"/>
      <c r="AL170" s="477"/>
      <c r="AM170" s="477"/>
      <c r="AN170" s="477"/>
      <c r="AO170" s="477"/>
      <c r="AP170" s="477"/>
      <c r="AQ170" s="477"/>
      <c r="AR170" s="477"/>
      <c r="AS170" s="477"/>
      <c r="AT170" s="477"/>
      <c r="AU170" s="477"/>
      <c r="AV170" s="477"/>
      <c r="AW170" s="477"/>
      <c r="AX170" s="479"/>
    </row>
    <row r="171" spans="1:50" ht="24.75" customHeight="1">
      <c r="A171" s="148"/>
      <c r="B171" s="149"/>
      <c r="C171" s="149"/>
      <c r="D171" s="149"/>
      <c r="E171" s="149"/>
      <c r="F171" s="150"/>
      <c r="G171" s="470" t="s">
        <v>76</v>
      </c>
      <c r="H171" s="24"/>
      <c r="I171" s="24"/>
      <c r="J171" s="24"/>
      <c r="K171" s="46"/>
      <c r="L171" s="202" t="s">
        <v>158</v>
      </c>
      <c r="M171" s="24"/>
      <c r="N171" s="24"/>
      <c r="O171" s="24"/>
      <c r="P171" s="24"/>
      <c r="Q171" s="24"/>
      <c r="R171" s="24"/>
      <c r="S171" s="24"/>
      <c r="T171" s="24"/>
      <c r="U171" s="24"/>
      <c r="V171" s="24"/>
      <c r="W171" s="24"/>
      <c r="X171" s="46"/>
      <c r="Y171" s="447" t="s">
        <v>159</v>
      </c>
      <c r="Z171" s="448"/>
      <c r="AA171" s="448"/>
      <c r="AB171" s="449"/>
      <c r="AC171" s="343" t="s">
        <v>76</v>
      </c>
      <c r="AD171" s="175"/>
      <c r="AE171" s="175"/>
      <c r="AF171" s="175"/>
      <c r="AG171" s="175"/>
      <c r="AH171" s="202" t="s">
        <v>158</v>
      </c>
      <c r="AI171" s="24"/>
      <c r="AJ171" s="24"/>
      <c r="AK171" s="24"/>
      <c r="AL171" s="24"/>
      <c r="AM171" s="24"/>
      <c r="AN171" s="24"/>
      <c r="AO171" s="24"/>
      <c r="AP171" s="24"/>
      <c r="AQ171" s="24"/>
      <c r="AR171" s="24"/>
      <c r="AS171" s="24"/>
      <c r="AT171" s="46"/>
      <c r="AU171" s="447" t="s">
        <v>159</v>
      </c>
      <c r="AV171" s="448"/>
      <c r="AW171" s="448"/>
      <c r="AX171" s="450"/>
    </row>
    <row r="172" spans="1:50" ht="24.75" customHeight="1">
      <c r="A172" s="148"/>
      <c r="B172" s="149"/>
      <c r="C172" s="149"/>
      <c r="D172" s="149"/>
      <c r="E172" s="149"/>
      <c r="F172" s="150"/>
      <c r="G172" s="489" t="s">
        <v>172</v>
      </c>
      <c r="H172" s="490"/>
      <c r="I172" s="490"/>
      <c r="J172" s="490"/>
      <c r="K172" s="491"/>
      <c r="L172" s="452" t="s">
        <v>177</v>
      </c>
      <c r="M172" s="220"/>
      <c r="N172" s="220"/>
      <c r="O172" s="220"/>
      <c r="P172" s="220"/>
      <c r="Q172" s="220"/>
      <c r="R172" s="220"/>
      <c r="S172" s="220"/>
      <c r="T172" s="220"/>
      <c r="U172" s="220"/>
      <c r="V172" s="220"/>
      <c r="W172" s="220"/>
      <c r="X172" s="221"/>
      <c r="Y172" s="492">
        <v>76</v>
      </c>
      <c r="Z172" s="493"/>
      <c r="AA172" s="493"/>
      <c r="AB172" s="494"/>
      <c r="AC172" s="451"/>
      <c r="AD172" s="302"/>
      <c r="AE172" s="302"/>
      <c r="AF172" s="302"/>
      <c r="AG172" s="303"/>
      <c r="AH172" s="452"/>
      <c r="AI172" s="220"/>
      <c r="AJ172" s="220"/>
      <c r="AK172" s="220"/>
      <c r="AL172" s="220"/>
      <c r="AM172" s="220"/>
      <c r="AN172" s="220"/>
      <c r="AO172" s="220"/>
      <c r="AP172" s="220"/>
      <c r="AQ172" s="220"/>
      <c r="AR172" s="220"/>
      <c r="AS172" s="220"/>
      <c r="AT172" s="221"/>
      <c r="AU172" s="453"/>
      <c r="AV172" s="454"/>
      <c r="AW172" s="454"/>
      <c r="AX172" s="456"/>
    </row>
    <row r="173" spans="1:50" ht="24.75" customHeight="1">
      <c r="A173" s="148"/>
      <c r="B173" s="149"/>
      <c r="C173" s="149"/>
      <c r="D173" s="149"/>
      <c r="E173" s="149"/>
      <c r="F173" s="150"/>
      <c r="G173" s="457"/>
      <c r="H173" s="281"/>
      <c r="I173" s="281"/>
      <c r="J173" s="281"/>
      <c r="K173" s="282"/>
      <c r="L173" s="458"/>
      <c r="M173" s="227"/>
      <c r="N173" s="227"/>
      <c r="O173" s="227"/>
      <c r="P173" s="227"/>
      <c r="Q173" s="227"/>
      <c r="R173" s="227"/>
      <c r="S173" s="227"/>
      <c r="T173" s="227"/>
      <c r="U173" s="227"/>
      <c r="V173" s="227"/>
      <c r="W173" s="227"/>
      <c r="X173" s="228"/>
      <c r="Y173" s="495"/>
      <c r="Z173" s="496"/>
      <c r="AA173" s="496"/>
      <c r="AB173" s="497"/>
      <c r="AC173" s="457"/>
      <c r="AD173" s="281"/>
      <c r="AE173" s="281"/>
      <c r="AF173" s="281"/>
      <c r="AG173" s="282"/>
      <c r="AH173" s="458"/>
      <c r="AI173" s="227"/>
      <c r="AJ173" s="227"/>
      <c r="AK173" s="227"/>
      <c r="AL173" s="227"/>
      <c r="AM173" s="227"/>
      <c r="AN173" s="227"/>
      <c r="AO173" s="227"/>
      <c r="AP173" s="227"/>
      <c r="AQ173" s="227"/>
      <c r="AR173" s="227"/>
      <c r="AS173" s="227"/>
      <c r="AT173" s="228"/>
      <c r="AU173" s="459"/>
      <c r="AV173" s="460"/>
      <c r="AW173" s="460"/>
      <c r="AX173" s="462"/>
    </row>
    <row r="174" spans="1:50" ht="24.75" customHeight="1">
      <c r="A174" s="148"/>
      <c r="B174" s="149"/>
      <c r="C174" s="149"/>
      <c r="D174" s="149"/>
      <c r="E174" s="149"/>
      <c r="F174" s="150"/>
      <c r="G174" s="457"/>
      <c r="H174" s="281"/>
      <c r="I174" s="281"/>
      <c r="J174" s="281"/>
      <c r="K174" s="282"/>
      <c r="L174" s="458"/>
      <c r="M174" s="227"/>
      <c r="N174" s="227"/>
      <c r="O174" s="227"/>
      <c r="P174" s="227"/>
      <c r="Q174" s="227"/>
      <c r="R174" s="227"/>
      <c r="S174" s="227"/>
      <c r="T174" s="227"/>
      <c r="U174" s="227"/>
      <c r="V174" s="227"/>
      <c r="W174" s="227"/>
      <c r="X174" s="228"/>
      <c r="Y174" s="495"/>
      <c r="Z174" s="496"/>
      <c r="AA174" s="496"/>
      <c r="AB174" s="497"/>
      <c r="AC174" s="457"/>
      <c r="AD174" s="281"/>
      <c r="AE174" s="281"/>
      <c r="AF174" s="281"/>
      <c r="AG174" s="282"/>
      <c r="AH174" s="458"/>
      <c r="AI174" s="227"/>
      <c r="AJ174" s="227"/>
      <c r="AK174" s="227"/>
      <c r="AL174" s="227"/>
      <c r="AM174" s="227"/>
      <c r="AN174" s="227"/>
      <c r="AO174" s="227"/>
      <c r="AP174" s="227"/>
      <c r="AQ174" s="227"/>
      <c r="AR174" s="227"/>
      <c r="AS174" s="227"/>
      <c r="AT174" s="228"/>
      <c r="AU174" s="459"/>
      <c r="AV174" s="460"/>
      <c r="AW174" s="460"/>
      <c r="AX174" s="462"/>
    </row>
    <row r="175" spans="1:50" ht="24.75" customHeight="1">
      <c r="A175" s="148"/>
      <c r="B175" s="149"/>
      <c r="C175" s="149"/>
      <c r="D175" s="149"/>
      <c r="E175" s="149"/>
      <c r="F175" s="150"/>
      <c r="G175" s="457"/>
      <c r="H175" s="281"/>
      <c r="I175" s="281"/>
      <c r="J175" s="281"/>
      <c r="K175" s="282"/>
      <c r="L175" s="458"/>
      <c r="M175" s="227"/>
      <c r="N175" s="227"/>
      <c r="O175" s="227"/>
      <c r="P175" s="227"/>
      <c r="Q175" s="227"/>
      <c r="R175" s="227"/>
      <c r="S175" s="227"/>
      <c r="T175" s="227"/>
      <c r="U175" s="227"/>
      <c r="V175" s="227"/>
      <c r="W175" s="227"/>
      <c r="X175" s="228"/>
      <c r="Y175" s="495"/>
      <c r="Z175" s="496"/>
      <c r="AA175" s="496"/>
      <c r="AB175" s="497"/>
      <c r="AC175" s="457"/>
      <c r="AD175" s="281"/>
      <c r="AE175" s="281"/>
      <c r="AF175" s="281"/>
      <c r="AG175" s="282"/>
      <c r="AH175" s="458"/>
      <c r="AI175" s="227"/>
      <c r="AJ175" s="227"/>
      <c r="AK175" s="227"/>
      <c r="AL175" s="227"/>
      <c r="AM175" s="227"/>
      <c r="AN175" s="227"/>
      <c r="AO175" s="227"/>
      <c r="AP175" s="227"/>
      <c r="AQ175" s="227"/>
      <c r="AR175" s="227"/>
      <c r="AS175" s="227"/>
      <c r="AT175" s="228"/>
      <c r="AU175" s="459"/>
      <c r="AV175" s="460"/>
      <c r="AW175" s="460"/>
      <c r="AX175" s="462"/>
    </row>
    <row r="176" spans="1:50" ht="24.75" customHeight="1">
      <c r="A176" s="148"/>
      <c r="B176" s="149"/>
      <c r="C176" s="149"/>
      <c r="D176" s="149"/>
      <c r="E176" s="149"/>
      <c r="F176" s="150"/>
      <c r="G176" s="457"/>
      <c r="H176" s="281"/>
      <c r="I176" s="281"/>
      <c r="J176" s="281"/>
      <c r="K176" s="282"/>
      <c r="L176" s="458"/>
      <c r="M176" s="227"/>
      <c r="N176" s="227"/>
      <c r="O176" s="227"/>
      <c r="P176" s="227"/>
      <c r="Q176" s="227"/>
      <c r="R176" s="227"/>
      <c r="S176" s="227"/>
      <c r="T176" s="227"/>
      <c r="U176" s="227"/>
      <c r="V176" s="227"/>
      <c r="W176" s="227"/>
      <c r="X176" s="228"/>
      <c r="Y176" s="495"/>
      <c r="Z176" s="496"/>
      <c r="AA176" s="496"/>
      <c r="AB176" s="496"/>
      <c r="AC176" s="457"/>
      <c r="AD176" s="281"/>
      <c r="AE176" s="281"/>
      <c r="AF176" s="281"/>
      <c r="AG176" s="282"/>
      <c r="AH176" s="458"/>
      <c r="AI176" s="227"/>
      <c r="AJ176" s="227"/>
      <c r="AK176" s="227"/>
      <c r="AL176" s="227"/>
      <c r="AM176" s="227"/>
      <c r="AN176" s="227"/>
      <c r="AO176" s="227"/>
      <c r="AP176" s="227"/>
      <c r="AQ176" s="227"/>
      <c r="AR176" s="227"/>
      <c r="AS176" s="227"/>
      <c r="AT176" s="228"/>
      <c r="AU176" s="459"/>
      <c r="AV176" s="460"/>
      <c r="AW176" s="460"/>
      <c r="AX176" s="462"/>
    </row>
    <row r="177" spans="1:50" ht="24.75" customHeight="1">
      <c r="A177" s="148"/>
      <c r="B177" s="149"/>
      <c r="C177" s="149"/>
      <c r="D177" s="149"/>
      <c r="E177" s="149"/>
      <c r="F177" s="150"/>
      <c r="G177" s="457"/>
      <c r="H177" s="281"/>
      <c r="I177" s="281"/>
      <c r="J177" s="281"/>
      <c r="K177" s="282"/>
      <c r="L177" s="458"/>
      <c r="M177" s="227"/>
      <c r="N177" s="227"/>
      <c r="O177" s="227"/>
      <c r="P177" s="227"/>
      <c r="Q177" s="227"/>
      <c r="R177" s="227"/>
      <c r="S177" s="227"/>
      <c r="T177" s="227"/>
      <c r="U177" s="227"/>
      <c r="V177" s="227"/>
      <c r="W177" s="227"/>
      <c r="X177" s="228"/>
      <c r="Y177" s="495"/>
      <c r="Z177" s="496"/>
      <c r="AA177" s="496"/>
      <c r="AB177" s="496"/>
      <c r="AC177" s="457"/>
      <c r="AD177" s="281"/>
      <c r="AE177" s="281"/>
      <c r="AF177" s="281"/>
      <c r="AG177" s="282"/>
      <c r="AH177" s="458"/>
      <c r="AI177" s="227"/>
      <c r="AJ177" s="227"/>
      <c r="AK177" s="227"/>
      <c r="AL177" s="227"/>
      <c r="AM177" s="227"/>
      <c r="AN177" s="227"/>
      <c r="AO177" s="227"/>
      <c r="AP177" s="227"/>
      <c r="AQ177" s="227"/>
      <c r="AR177" s="227"/>
      <c r="AS177" s="227"/>
      <c r="AT177" s="228"/>
      <c r="AU177" s="459"/>
      <c r="AV177" s="460"/>
      <c r="AW177" s="460"/>
      <c r="AX177" s="462"/>
    </row>
    <row r="178" spans="1:50" ht="24.75" customHeight="1">
      <c r="A178" s="148"/>
      <c r="B178" s="149"/>
      <c r="C178" s="149"/>
      <c r="D178" s="149"/>
      <c r="E178" s="149"/>
      <c r="F178" s="150"/>
      <c r="G178" s="457"/>
      <c r="H178" s="281"/>
      <c r="I178" s="281"/>
      <c r="J178" s="281"/>
      <c r="K178" s="282"/>
      <c r="L178" s="458"/>
      <c r="M178" s="227"/>
      <c r="N178" s="227"/>
      <c r="O178" s="227"/>
      <c r="P178" s="227"/>
      <c r="Q178" s="227"/>
      <c r="R178" s="227"/>
      <c r="S178" s="227"/>
      <c r="T178" s="227"/>
      <c r="U178" s="227"/>
      <c r="V178" s="227"/>
      <c r="W178" s="227"/>
      <c r="X178" s="228"/>
      <c r="Y178" s="495"/>
      <c r="Z178" s="496"/>
      <c r="AA178" s="496"/>
      <c r="AB178" s="496"/>
      <c r="AC178" s="457"/>
      <c r="AD178" s="281"/>
      <c r="AE178" s="281"/>
      <c r="AF178" s="281"/>
      <c r="AG178" s="282"/>
      <c r="AH178" s="458"/>
      <c r="AI178" s="227"/>
      <c r="AJ178" s="227"/>
      <c r="AK178" s="227"/>
      <c r="AL178" s="227"/>
      <c r="AM178" s="227"/>
      <c r="AN178" s="227"/>
      <c r="AO178" s="227"/>
      <c r="AP178" s="227"/>
      <c r="AQ178" s="227"/>
      <c r="AR178" s="227"/>
      <c r="AS178" s="227"/>
      <c r="AT178" s="228"/>
      <c r="AU178" s="459"/>
      <c r="AV178" s="460"/>
      <c r="AW178" s="460"/>
      <c r="AX178" s="462"/>
    </row>
    <row r="179" spans="1:50" ht="24.75" customHeight="1">
      <c r="A179" s="148"/>
      <c r="B179" s="149"/>
      <c r="C179" s="149"/>
      <c r="D179" s="149"/>
      <c r="E179" s="149"/>
      <c r="F179" s="150"/>
      <c r="G179" s="463"/>
      <c r="H179" s="292"/>
      <c r="I179" s="292"/>
      <c r="J179" s="292"/>
      <c r="K179" s="293"/>
      <c r="L179" s="464"/>
      <c r="M179" s="465"/>
      <c r="N179" s="465"/>
      <c r="O179" s="465"/>
      <c r="P179" s="465"/>
      <c r="Q179" s="465"/>
      <c r="R179" s="465"/>
      <c r="S179" s="465"/>
      <c r="T179" s="465"/>
      <c r="U179" s="465"/>
      <c r="V179" s="465"/>
      <c r="W179" s="465"/>
      <c r="X179" s="466"/>
      <c r="Y179" s="498"/>
      <c r="Z179" s="499"/>
      <c r="AA179" s="499"/>
      <c r="AB179" s="499"/>
      <c r="AC179" s="463"/>
      <c r="AD179" s="292"/>
      <c r="AE179" s="292"/>
      <c r="AF179" s="292"/>
      <c r="AG179" s="293"/>
      <c r="AH179" s="464"/>
      <c r="AI179" s="465"/>
      <c r="AJ179" s="465"/>
      <c r="AK179" s="465"/>
      <c r="AL179" s="465"/>
      <c r="AM179" s="465"/>
      <c r="AN179" s="465"/>
      <c r="AO179" s="465"/>
      <c r="AP179" s="465"/>
      <c r="AQ179" s="465"/>
      <c r="AR179" s="465"/>
      <c r="AS179" s="465"/>
      <c r="AT179" s="466"/>
      <c r="AU179" s="467"/>
      <c r="AV179" s="468"/>
      <c r="AW179" s="468"/>
      <c r="AX179" s="469"/>
    </row>
    <row r="180" spans="1:50" ht="24.75" customHeight="1" thickBot="1">
      <c r="A180" s="500"/>
      <c r="B180" s="501"/>
      <c r="C180" s="501"/>
      <c r="D180" s="501"/>
      <c r="E180" s="501"/>
      <c r="F180" s="502"/>
      <c r="G180" s="503" t="s">
        <v>40</v>
      </c>
      <c r="H180" s="241"/>
      <c r="I180" s="241"/>
      <c r="J180" s="241"/>
      <c r="K180" s="241"/>
      <c r="L180" s="504"/>
      <c r="M180" s="505"/>
      <c r="N180" s="505"/>
      <c r="O180" s="505"/>
      <c r="P180" s="505"/>
      <c r="Q180" s="505"/>
      <c r="R180" s="505"/>
      <c r="S180" s="505"/>
      <c r="T180" s="505"/>
      <c r="U180" s="505"/>
      <c r="V180" s="505"/>
      <c r="W180" s="505"/>
      <c r="X180" s="506"/>
      <c r="Y180" s="507">
        <f>SUM(Y172:AB179)</f>
        <v>76</v>
      </c>
      <c r="Z180" s="508"/>
      <c r="AA180" s="508"/>
      <c r="AB180" s="509"/>
      <c r="AC180" s="503" t="s">
        <v>40</v>
      </c>
      <c r="AD180" s="241"/>
      <c r="AE180" s="241"/>
      <c r="AF180" s="241"/>
      <c r="AG180" s="241"/>
      <c r="AH180" s="504"/>
      <c r="AI180" s="505"/>
      <c r="AJ180" s="505"/>
      <c r="AK180" s="505"/>
      <c r="AL180" s="505"/>
      <c r="AM180" s="505"/>
      <c r="AN180" s="505"/>
      <c r="AO180" s="505"/>
      <c r="AP180" s="505"/>
      <c r="AQ180" s="505"/>
      <c r="AR180" s="505"/>
      <c r="AS180" s="505"/>
      <c r="AT180" s="506"/>
      <c r="AU180" s="510">
        <f>SUM(AU172:AX179)</f>
        <v>0</v>
      </c>
      <c r="AV180" s="511"/>
      <c r="AW180" s="511"/>
      <c r="AX180" s="512"/>
    </row>
    <row r="181" spans="1:50" ht="33" customHeight="1">
      <c r="A181" s="513"/>
      <c r="B181" s="513"/>
      <c r="C181" s="513"/>
      <c r="D181" s="513"/>
      <c r="E181" s="513"/>
      <c r="F181" s="513"/>
      <c r="G181" s="251"/>
      <c r="H181" s="251"/>
      <c r="I181" s="251"/>
      <c r="J181" s="251"/>
      <c r="K181" s="251"/>
      <c r="L181" s="514"/>
      <c r="M181" s="251"/>
      <c r="N181" s="251"/>
      <c r="O181" s="251"/>
      <c r="P181" s="251"/>
      <c r="Q181" s="251"/>
      <c r="R181" s="251"/>
      <c r="S181" s="251"/>
      <c r="T181" s="251"/>
      <c r="U181" s="251"/>
      <c r="V181" s="251"/>
      <c r="W181" s="251"/>
      <c r="X181" s="251"/>
      <c r="Y181" s="515"/>
      <c r="Z181" s="515"/>
      <c r="AA181" s="515"/>
      <c r="AB181" s="515"/>
      <c r="AC181" s="251"/>
      <c r="AD181" s="251"/>
      <c r="AE181" s="251"/>
      <c r="AF181" s="251"/>
      <c r="AG181" s="251"/>
      <c r="AH181" s="514"/>
      <c r="AI181" s="251"/>
      <c r="AJ181" s="251"/>
      <c r="AK181" s="251"/>
      <c r="AL181" s="251"/>
      <c r="AM181" s="251"/>
      <c r="AN181" s="251"/>
      <c r="AO181" s="251"/>
      <c r="AP181" s="251"/>
      <c r="AQ181" s="251"/>
      <c r="AR181" s="251"/>
      <c r="AS181" s="251"/>
      <c r="AT181" s="251"/>
      <c r="AU181" s="515"/>
      <c r="AV181" s="515"/>
      <c r="AW181" s="515"/>
      <c r="AX181" s="515"/>
    </row>
    <row r="182" spans="1:50" ht="24" customHeight="1"/>
    <row r="183" spans="1:50" ht="23.25" customHeight="1"/>
    <row r="184" spans="1:50" ht="25.5" customHeight="1">
      <c r="B184" s="516" t="s">
        <v>178</v>
      </c>
    </row>
    <row r="185" spans="1:50">
      <c r="B185" s="1" t="s">
        <v>179</v>
      </c>
    </row>
    <row r="186" spans="1:50" ht="34.5" customHeight="1">
      <c r="A186" s="517"/>
      <c r="B186" s="517"/>
      <c r="C186" s="120" t="s">
        <v>180</v>
      </c>
      <c r="D186" s="120"/>
      <c r="E186" s="120"/>
      <c r="F186" s="120"/>
      <c r="G186" s="120"/>
      <c r="H186" s="120"/>
      <c r="I186" s="120"/>
      <c r="J186" s="120"/>
      <c r="K186" s="120"/>
      <c r="L186" s="120"/>
      <c r="M186" s="120" t="s">
        <v>181</v>
      </c>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t="s">
        <v>182</v>
      </c>
      <c r="AL186" s="120"/>
      <c r="AM186" s="120"/>
      <c r="AN186" s="120"/>
      <c r="AO186" s="120"/>
      <c r="AP186" s="120"/>
      <c r="AQ186" s="120" t="s">
        <v>183</v>
      </c>
      <c r="AR186" s="120"/>
      <c r="AS186" s="120"/>
      <c r="AT186" s="120"/>
      <c r="AU186" s="64" t="s">
        <v>184</v>
      </c>
      <c r="AV186" s="65"/>
      <c r="AW186" s="65"/>
      <c r="AX186" s="518"/>
    </row>
    <row r="187" spans="1:50" ht="24" customHeight="1">
      <c r="A187" s="517">
        <v>1</v>
      </c>
      <c r="B187" s="517">
        <v>1</v>
      </c>
      <c r="C187" s="519" t="s">
        <v>185</v>
      </c>
      <c r="D187" s="519"/>
      <c r="E187" s="519"/>
      <c r="F187" s="519"/>
      <c r="G187" s="519"/>
      <c r="H187" s="519"/>
      <c r="I187" s="519"/>
      <c r="J187" s="519"/>
      <c r="K187" s="519"/>
      <c r="L187" s="519"/>
      <c r="M187" s="519" t="s">
        <v>161</v>
      </c>
      <c r="N187" s="519"/>
      <c r="O187" s="519"/>
      <c r="P187" s="519"/>
      <c r="Q187" s="519"/>
      <c r="R187" s="519"/>
      <c r="S187" s="519"/>
      <c r="T187" s="519"/>
      <c r="U187" s="519"/>
      <c r="V187" s="519"/>
      <c r="W187" s="519"/>
      <c r="X187" s="519"/>
      <c r="Y187" s="519"/>
      <c r="Z187" s="519"/>
      <c r="AA187" s="519"/>
      <c r="AB187" s="519"/>
      <c r="AC187" s="519"/>
      <c r="AD187" s="519"/>
      <c r="AE187" s="519"/>
      <c r="AF187" s="519"/>
      <c r="AG187" s="519"/>
      <c r="AH187" s="519"/>
      <c r="AI187" s="519"/>
      <c r="AJ187" s="519"/>
      <c r="AK187" s="520">
        <v>2074</v>
      </c>
      <c r="AL187" s="521"/>
      <c r="AM187" s="521"/>
      <c r="AN187" s="521"/>
      <c r="AO187" s="521"/>
      <c r="AP187" s="521"/>
      <c r="AQ187" s="522">
        <v>2</v>
      </c>
      <c r="AR187" s="522"/>
      <c r="AS187" s="522"/>
      <c r="AT187" s="522"/>
      <c r="AU187" s="523">
        <v>67.599999999999994</v>
      </c>
      <c r="AV187" s="524"/>
      <c r="AW187" s="524"/>
      <c r="AX187" s="518"/>
    </row>
    <row r="188" spans="1:50" ht="24" customHeight="1">
      <c r="A188" s="517">
        <v>2</v>
      </c>
      <c r="B188" s="517"/>
      <c r="C188" s="519" t="s">
        <v>186</v>
      </c>
      <c r="D188" s="519"/>
      <c r="E188" s="519"/>
      <c r="F188" s="519"/>
      <c r="G188" s="519"/>
      <c r="H188" s="519"/>
      <c r="I188" s="519"/>
      <c r="J188" s="519"/>
      <c r="K188" s="519"/>
      <c r="L188" s="519"/>
      <c r="M188" s="519" t="s">
        <v>187</v>
      </c>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25">
        <v>76</v>
      </c>
      <c r="AL188" s="522"/>
      <c r="AM188" s="522"/>
      <c r="AN188" s="522"/>
      <c r="AO188" s="522"/>
      <c r="AP188" s="522"/>
      <c r="AQ188" s="522">
        <v>2</v>
      </c>
      <c r="AR188" s="522"/>
      <c r="AS188" s="522"/>
      <c r="AT188" s="522"/>
      <c r="AU188" s="523">
        <v>68.5</v>
      </c>
      <c r="AV188" s="524"/>
      <c r="AW188" s="524"/>
      <c r="AX188" s="518"/>
    </row>
    <row r="189" spans="1:50" ht="24" customHeight="1">
      <c r="A189" s="517"/>
      <c r="B189" s="517"/>
      <c r="C189" s="519"/>
      <c r="D189" s="519"/>
      <c r="E189" s="519"/>
      <c r="F189" s="519"/>
      <c r="G189" s="519"/>
      <c r="H189" s="519"/>
      <c r="I189" s="519"/>
      <c r="J189" s="519"/>
      <c r="K189" s="519"/>
      <c r="L189" s="519"/>
      <c r="M189" s="519" t="s">
        <v>188</v>
      </c>
      <c r="N189" s="519"/>
      <c r="O189" s="519"/>
      <c r="P189" s="519"/>
      <c r="Q189" s="519"/>
      <c r="R189" s="519"/>
      <c r="S189" s="519"/>
      <c r="T189" s="519"/>
      <c r="U189" s="519"/>
      <c r="V189" s="519"/>
      <c r="W189" s="519"/>
      <c r="X189" s="519"/>
      <c r="Y189" s="519"/>
      <c r="Z189" s="519"/>
      <c r="AA189" s="519"/>
      <c r="AB189" s="519"/>
      <c r="AC189" s="519"/>
      <c r="AD189" s="519"/>
      <c r="AE189" s="519"/>
      <c r="AF189" s="519"/>
      <c r="AG189" s="519"/>
      <c r="AH189" s="519"/>
      <c r="AI189" s="519"/>
      <c r="AJ189" s="519"/>
      <c r="AK189" s="525">
        <v>71</v>
      </c>
      <c r="AL189" s="522"/>
      <c r="AM189" s="522"/>
      <c r="AN189" s="522"/>
      <c r="AO189" s="522"/>
      <c r="AP189" s="522"/>
      <c r="AQ189" s="522">
        <v>1</v>
      </c>
      <c r="AR189" s="522"/>
      <c r="AS189" s="522"/>
      <c r="AT189" s="522"/>
      <c r="AU189" s="523">
        <v>99.9</v>
      </c>
      <c r="AV189" s="524"/>
      <c r="AW189" s="524"/>
      <c r="AX189" s="518"/>
    </row>
    <row r="190" spans="1:50" ht="24" customHeight="1">
      <c r="A190" s="517">
        <v>3</v>
      </c>
      <c r="B190" s="517"/>
      <c r="C190" s="519" t="s">
        <v>189</v>
      </c>
      <c r="D190" s="519"/>
      <c r="E190" s="519"/>
      <c r="F190" s="519"/>
      <c r="G190" s="519"/>
      <c r="H190" s="519"/>
      <c r="I190" s="519"/>
      <c r="J190" s="519"/>
      <c r="K190" s="519"/>
      <c r="L190" s="519"/>
      <c r="M190" s="519" t="s">
        <v>190</v>
      </c>
      <c r="N190" s="519"/>
      <c r="O190" s="519"/>
      <c r="P190" s="519"/>
      <c r="Q190" s="519"/>
      <c r="R190" s="519"/>
      <c r="S190" s="519"/>
      <c r="T190" s="519"/>
      <c r="U190" s="519"/>
      <c r="V190" s="519"/>
      <c r="W190" s="519"/>
      <c r="X190" s="519"/>
      <c r="Y190" s="519"/>
      <c r="Z190" s="519"/>
      <c r="AA190" s="519"/>
      <c r="AB190" s="519"/>
      <c r="AC190" s="519"/>
      <c r="AD190" s="519"/>
      <c r="AE190" s="519"/>
      <c r="AF190" s="519"/>
      <c r="AG190" s="519"/>
      <c r="AH190" s="519"/>
      <c r="AI190" s="519"/>
      <c r="AJ190" s="519"/>
      <c r="AK190" s="525">
        <v>137</v>
      </c>
      <c r="AL190" s="522"/>
      <c r="AM190" s="522"/>
      <c r="AN190" s="522"/>
      <c r="AO190" s="522"/>
      <c r="AP190" s="522"/>
      <c r="AQ190" s="522">
        <v>3</v>
      </c>
      <c r="AR190" s="522"/>
      <c r="AS190" s="522"/>
      <c r="AT190" s="522"/>
      <c r="AU190" s="523">
        <v>83.6</v>
      </c>
      <c r="AV190" s="524"/>
      <c r="AW190" s="524"/>
      <c r="AX190" s="518"/>
    </row>
    <row r="191" spans="1:50" ht="24" customHeight="1">
      <c r="A191" s="517">
        <v>4</v>
      </c>
      <c r="B191" s="517"/>
      <c r="C191" s="519" t="s">
        <v>191</v>
      </c>
      <c r="D191" s="519"/>
      <c r="E191" s="519"/>
      <c r="F191" s="519"/>
      <c r="G191" s="519"/>
      <c r="H191" s="519"/>
      <c r="I191" s="519"/>
      <c r="J191" s="519"/>
      <c r="K191" s="519"/>
      <c r="L191" s="519"/>
      <c r="M191" s="519" t="s">
        <v>192</v>
      </c>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25">
        <v>99</v>
      </c>
      <c r="AL191" s="522"/>
      <c r="AM191" s="522"/>
      <c r="AN191" s="522"/>
      <c r="AO191" s="522"/>
      <c r="AP191" s="522"/>
      <c r="AQ191" s="522">
        <v>1</v>
      </c>
      <c r="AR191" s="522"/>
      <c r="AS191" s="522"/>
      <c r="AT191" s="522"/>
      <c r="AU191" s="523">
        <v>100</v>
      </c>
      <c r="AV191" s="524"/>
      <c r="AW191" s="524"/>
      <c r="AX191" s="518"/>
    </row>
    <row r="192" spans="1:50" ht="24" customHeight="1">
      <c r="A192" s="517">
        <v>5</v>
      </c>
      <c r="B192" s="517"/>
      <c r="C192" s="526" t="s">
        <v>193</v>
      </c>
      <c r="D192" s="204"/>
      <c r="E192" s="204"/>
      <c r="F192" s="204"/>
      <c r="G192" s="204"/>
      <c r="H192" s="204"/>
      <c r="I192" s="204"/>
      <c r="J192" s="204"/>
      <c r="K192" s="204"/>
      <c r="L192" s="205"/>
      <c r="M192" s="519" t="s">
        <v>194</v>
      </c>
      <c r="N192" s="519"/>
      <c r="O192" s="519"/>
      <c r="P192" s="519"/>
      <c r="Q192" s="519"/>
      <c r="R192" s="519"/>
      <c r="S192" s="519"/>
      <c r="T192" s="519"/>
      <c r="U192" s="519"/>
      <c r="V192" s="519"/>
      <c r="W192" s="519"/>
      <c r="X192" s="519"/>
      <c r="Y192" s="519"/>
      <c r="Z192" s="519"/>
      <c r="AA192" s="519"/>
      <c r="AB192" s="519"/>
      <c r="AC192" s="519"/>
      <c r="AD192" s="519"/>
      <c r="AE192" s="519"/>
      <c r="AF192" s="519"/>
      <c r="AG192" s="519"/>
      <c r="AH192" s="519"/>
      <c r="AI192" s="519"/>
      <c r="AJ192" s="519"/>
      <c r="AK192" s="525">
        <v>54</v>
      </c>
      <c r="AL192" s="522"/>
      <c r="AM192" s="522"/>
      <c r="AN192" s="522"/>
      <c r="AO192" s="522"/>
      <c r="AP192" s="522"/>
      <c r="AQ192" s="522">
        <v>2</v>
      </c>
      <c r="AR192" s="522"/>
      <c r="AS192" s="522"/>
      <c r="AT192" s="522"/>
      <c r="AU192" s="523">
        <v>100</v>
      </c>
      <c r="AV192" s="524"/>
      <c r="AW192" s="524"/>
      <c r="AX192" s="518"/>
    </row>
    <row r="193" spans="1:50" ht="24" customHeight="1">
      <c r="A193" s="517"/>
      <c r="B193" s="517"/>
      <c r="C193" s="519"/>
      <c r="D193" s="519"/>
      <c r="E193" s="519"/>
      <c r="F193" s="519"/>
      <c r="G193" s="519"/>
      <c r="H193" s="519"/>
      <c r="I193" s="519"/>
      <c r="J193" s="519"/>
      <c r="K193" s="519"/>
      <c r="L193" s="519"/>
      <c r="M193" s="519" t="s">
        <v>195</v>
      </c>
      <c r="N193" s="519"/>
      <c r="O193" s="519"/>
      <c r="P193" s="519"/>
      <c r="Q193" s="519"/>
      <c r="R193" s="519"/>
      <c r="S193" s="519"/>
      <c r="T193" s="519"/>
      <c r="U193" s="519"/>
      <c r="V193" s="519"/>
      <c r="W193" s="519"/>
      <c r="X193" s="519"/>
      <c r="Y193" s="519"/>
      <c r="Z193" s="519"/>
      <c r="AA193" s="519"/>
      <c r="AB193" s="519"/>
      <c r="AC193" s="519"/>
      <c r="AD193" s="519"/>
      <c r="AE193" s="519"/>
      <c r="AF193" s="519"/>
      <c r="AG193" s="519"/>
      <c r="AH193" s="519"/>
      <c r="AI193" s="519"/>
      <c r="AJ193" s="519"/>
      <c r="AK193" s="525">
        <v>38</v>
      </c>
      <c r="AL193" s="522"/>
      <c r="AM193" s="522"/>
      <c r="AN193" s="522"/>
      <c r="AO193" s="522"/>
      <c r="AP193" s="522"/>
      <c r="AQ193" s="522">
        <v>2</v>
      </c>
      <c r="AR193" s="522"/>
      <c r="AS193" s="522"/>
      <c r="AT193" s="522"/>
      <c r="AU193" s="523">
        <v>99.9</v>
      </c>
      <c r="AV193" s="524"/>
      <c r="AW193" s="524"/>
      <c r="AX193" s="518"/>
    </row>
    <row r="194" spans="1:50" ht="24" customHeight="1">
      <c r="A194" s="517">
        <v>6</v>
      </c>
      <c r="B194" s="517"/>
      <c r="C194" s="519" t="s">
        <v>196</v>
      </c>
      <c r="D194" s="519"/>
      <c r="E194" s="519"/>
      <c r="F194" s="519"/>
      <c r="G194" s="519"/>
      <c r="H194" s="519"/>
      <c r="I194" s="519"/>
      <c r="J194" s="519"/>
      <c r="K194" s="519"/>
      <c r="L194" s="519"/>
      <c r="M194" s="519" t="s">
        <v>197</v>
      </c>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25">
        <v>44</v>
      </c>
      <c r="AL194" s="522"/>
      <c r="AM194" s="522"/>
      <c r="AN194" s="522"/>
      <c r="AO194" s="522"/>
      <c r="AP194" s="522"/>
      <c r="AQ194" s="522">
        <v>3</v>
      </c>
      <c r="AR194" s="522"/>
      <c r="AS194" s="522"/>
      <c r="AT194" s="522"/>
      <c r="AU194" s="523">
        <v>80.599999999999994</v>
      </c>
      <c r="AV194" s="524"/>
      <c r="AW194" s="524"/>
      <c r="AX194" s="518"/>
    </row>
    <row r="195" spans="1:50" ht="24" customHeight="1">
      <c r="A195" s="517">
        <v>7</v>
      </c>
      <c r="B195" s="517"/>
      <c r="C195" s="519" t="s">
        <v>198</v>
      </c>
      <c r="D195" s="519"/>
      <c r="E195" s="519"/>
      <c r="F195" s="519"/>
      <c r="G195" s="519"/>
      <c r="H195" s="519"/>
      <c r="I195" s="519"/>
      <c r="J195" s="519"/>
      <c r="K195" s="519"/>
      <c r="L195" s="519"/>
      <c r="M195" s="519" t="s">
        <v>199</v>
      </c>
      <c r="N195" s="519"/>
      <c r="O195" s="519"/>
      <c r="P195" s="519"/>
      <c r="Q195" s="519"/>
      <c r="R195" s="519"/>
      <c r="S195" s="519"/>
      <c r="T195" s="519"/>
      <c r="U195" s="519"/>
      <c r="V195" s="519"/>
      <c r="W195" s="519"/>
      <c r="X195" s="519"/>
      <c r="Y195" s="519"/>
      <c r="Z195" s="519"/>
      <c r="AA195" s="519"/>
      <c r="AB195" s="519"/>
      <c r="AC195" s="519"/>
      <c r="AD195" s="519"/>
      <c r="AE195" s="519"/>
      <c r="AF195" s="519"/>
      <c r="AG195" s="519"/>
      <c r="AH195" s="519"/>
      <c r="AI195" s="519"/>
      <c r="AJ195" s="519"/>
      <c r="AK195" s="525">
        <v>11</v>
      </c>
      <c r="AL195" s="522"/>
      <c r="AM195" s="522"/>
      <c r="AN195" s="522"/>
      <c r="AO195" s="522"/>
      <c r="AP195" s="522"/>
      <c r="AQ195" s="522">
        <v>2</v>
      </c>
      <c r="AR195" s="522"/>
      <c r="AS195" s="522"/>
      <c r="AT195" s="522"/>
      <c r="AU195" s="523">
        <v>80.099999999999994</v>
      </c>
      <c r="AV195" s="524"/>
      <c r="AW195" s="524"/>
      <c r="AX195" s="518"/>
    </row>
    <row r="196" spans="1:50" ht="24" customHeight="1">
      <c r="A196" s="517">
        <v>8</v>
      </c>
      <c r="B196" s="517"/>
      <c r="C196" s="519" t="s">
        <v>200</v>
      </c>
      <c r="D196" s="519"/>
      <c r="E196" s="519"/>
      <c r="F196" s="519"/>
      <c r="G196" s="519"/>
      <c r="H196" s="519"/>
      <c r="I196" s="519"/>
      <c r="J196" s="519"/>
      <c r="K196" s="519"/>
      <c r="L196" s="519"/>
      <c r="M196" s="519" t="s">
        <v>201</v>
      </c>
      <c r="N196" s="519"/>
      <c r="O196" s="519"/>
      <c r="P196" s="519"/>
      <c r="Q196" s="519"/>
      <c r="R196" s="519"/>
      <c r="S196" s="519"/>
      <c r="T196" s="519"/>
      <c r="U196" s="519"/>
      <c r="V196" s="519"/>
      <c r="W196" s="519"/>
      <c r="X196" s="519"/>
      <c r="Y196" s="519"/>
      <c r="Z196" s="519"/>
      <c r="AA196" s="519"/>
      <c r="AB196" s="519"/>
      <c r="AC196" s="519"/>
      <c r="AD196" s="519"/>
      <c r="AE196" s="519"/>
      <c r="AF196" s="519"/>
      <c r="AG196" s="519"/>
      <c r="AH196" s="519"/>
      <c r="AI196" s="519"/>
      <c r="AJ196" s="519"/>
      <c r="AK196" s="525">
        <v>8</v>
      </c>
      <c r="AL196" s="522"/>
      <c r="AM196" s="522"/>
      <c r="AN196" s="522"/>
      <c r="AO196" s="522"/>
      <c r="AP196" s="522"/>
      <c r="AQ196" s="522">
        <v>1</v>
      </c>
      <c r="AR196" s="522"/>
      <c r="AS196" s="522"/>
      <c r="AT196" s="522"/>
      <c r="AU196" s="523">
        <v>89.8</v>
      </c>
      <c r="AV196" s="524"/>
      <c r="AW196" s="524"/>
      <c r="AX196" s="518"/>
    </row>
    <row r="197" spans="1:50" ht="24" customHeight="1">
      <c r="A197" s="517">
        <v>9</v>
      </c>
      <c r="B197" s="517"/>
      <c r="C197" s="519" t="s">
        <v>202</v>
      </c>
      <c r="D197" s="519"/>
      <c r="E197" s="519"/>
      <c r="F197" s="519"/>
      <c r="G197" s="519"/>
      <c r="H197" s="519"/>
      <c r="I197" s="519"/>
      <c r="J197" s="519"/>
      <c r="K197" s="519"/>
      <c r="L197" s="519"/>
      <c r="M197" s="519" t="s">
        <v>203</v>
      </c>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25">
        <v>7</v>
      </c>
      <c r="AL197" s="522"/>
      <c r="AM197" s="522"/>
      <c r="AN197" s="522"/>
      <c r="AO197" s="522"/>
      <c r="AP197" s="522"/>
      <c r="AQ197" s="522">
        <v>1</v>
      </c>
      <c r="AR197" s="522"/>
      <c r="AS197" s="522"/>
      <c r="AT197" s="522"/>
      <c r="AU197" s="523">
        <v>91.4</v>
      </c>
      <c r="AV197" s="524"/>
      <c r="AW197" s="524"/>
      <c r="AX197" s="518"/>
    </row>
    <row r="198" spans="1:50" ht="24" customHeight="1">
      <c r="A198" s="517">
        <v>10</v>
      </c>
      <c r="B198" s="517"/>
      <c r="C198" s="519" t="s">
        <v>204</v>
      </c>
      <c r="D198" s="519"/>
      <c r="E198" s="519"/>
      <c r="F198" s="519"/>
      <c r="G198" s="519"/>
      <c r="H198" s="519"/>
      <c r="I198" s="519"/>
      <c r="J198" s="519"/>
      <c r="K198" s="519"/>
      <c r="L198" s="519"/>
      <c r="M198" s="519" t="s">
        <v>205</v>
      </c>
      <c r="N198" s="519"/>
      <c r="O198" s="519"/>
      <c r="P198" s="519"/>
      <c r="Q198" s="519"/>
      <c r="R198" s="519"/>
      <c r="S198" s="519"/>
      <c r="T198" s="519"/>
      <c r="U198" s="519"/>
      <c r="V198" s="519"/>
      <c r="W198" s="519"/>
      <c r="X198" s="519"/>
      <c r="Y198" s="519"/>
      <c r="Z198" s="519"/>
      <c r="AA198" s="519"/>
      <c r="AB198" s="519"/>
      <c r="AC198" s="519"/>
      <c r="AD198" s="519"/>
      <c r="AE198" s="519"/>
      <c r="AF198" s="519"/>
      <c r="AG198" s="519"/>
      <c r="AH198" s="519"/>
      <c r="AI198" s="519"/>
      <c r="AJ198" s="519"/>
      <c r="AK198" s="525">
        <v>3</v>
      </c>
      <c r="AL198" s="522"/>
      <c r="AM198" s="522"/>
      <c r="AN198" s="522"/>
      <c r="AO198" s="522"/>
      <c r="AP198" s="522"/>
      <c r="AQ198" s="522">
        <v>1</v>
      </c>
      <c r="AR198" s="522"/>
      <c r="AS198" s="522"/>
      <c r="AT198" s="522"/>
      <c r="AU198" s="523">
        <v>93.7</v>
      </c>
      <c r="AV198" s="524"/>
      <c r="AW198" s="524"/>
      <c r="AX198" s="518"/>
    </row>
    <row r="199" spans="1:50" ht="24" customHeight="1">
      <c r="A199" s="517"/>
      <c r="B199" s="517"/>
      <c r="C199" s="519"/>
      <c r="D199" s="519"/>
      <c r="E199" s="519"/>
      <c r="F199" s="519"/>
      <c r="G199" s="519"/>
      <c r="H199" s="519"/>
      <c r="I199" s="519"/>
      <c r="J199" s="519"/>
      <c r="K199" s="519"/>
      <c r="L199" s="519"/>
      <c r="M199" s="519" t="s">
        <v>206</v>
      </c>
      <c r="N199" s="519"/>
      <c r="O199" s="519"/>
      <c r="P199" s="519"/>
      <c r="Q199" s="519"/>
      <c r="R199" s="519"/>
      <c r="S199" s="519"/>
      <c r="T199" s="519"/>
      <c r="U199" s="519"/>
      <c r="V199" s="519"/>
      <c r="W199" s="519"/>
      <c r="X199" s="519"/>
      <c r="Y199" s="519"/>
      <c r="Z199" s="519"/>
      <c r="AA199" s="519"/>
      <c r="AB199" s="519"/>
      <c r="AC199" s="519"/>
      <c r="AD199" s="519"/>
      <c r="AE199" s="519"/>
      <c r="AF199" s="519"/>
      <c r="AG199" s="519"/>
      <c r="AH199" s="519"/>
      <c r="AI199" s="519"/>
      <c r="AJ199" s="519"/>
      <c r="AK199" s="525">
        <v>2</v>
      </c>
      <c r="AL199" s="522"/>
      <c r="AM199" s="522"/>
      <c r="AN199" s="522"/>
      <c r="AO199" s="522"/>
      <c r="AP199" s="522"/>
      <c r="AQ199" s="522">
        <v>2</v>
      </c>
      <c r="AR199" s="522"/>
      <c r="AS199" s="522"/>
      <c r="AT199" s="522"/>
      <c r="AU199" s="523">
        <v>64</v>
      </c>
      <c r="AV199" s="524"/>
      <c r="AW199" s="524"/>
      <c r="AX199" s="518"/>
    </row>
    <row r="201" spans="1:50">
      <c r="B201" s="1" t="s">
        <v>207</v>
      </c>
    </row>
    <row r="202" spans="1:50" ht="34.5" customHeight="1">
      <c r="A202" s="517"/>
      <c r="B202" s="517"/>
      <c r="C202" s="120" t="s">
        <v>180</v>
      </c>
      <c r="D202" s="120"/>
      <c r="E202" s="120"/>
      <c r="F202" s="120"/>
      <c r="G202" s="120"/>
      <c r="H202" s="120"/>
      <c r="I202" s="120"/>
      <c r="J202" s="120"/>
      <c r="K202" s="120"/>
      <c r="L202" s="120"/>
      <c r="M202" s="120" t="s">
        <v>181</v>
      </c>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t="s">
        <v>182</v>
      </c>
      <c r="AL202" s="120"/>
      <c r="AM202" s="120"/>
      <c r="AN202" s="120"/>
      <c r="AO202" s="120"/>
      <c r="AP202" s="120"/>
      <c r="AQ202" s="120" t="s">
        <v>183</v>
      </c>
      <c r="AR202" s="120"/>
      <c r="AS202" s="120"/>
      <c r="AT202" s="120"/>
      <c r="AU202" s="64" t="s">
        <v>184</v>
      </c>
      <c r="AV202" s="65"/>
      <c r="AW202" s="65"/>
      <c r="AX202" s="518"/>
    </row>
    <row r="203" spans="1:50" ht="24" customHeight="1">
      <c r="A203" s="517">
        <v>1</v>
      </c>
      <c r="B203" s="517">
        <v>1</v>
      </c>
      <c r="C203" s="519" t="s">
        <v>185</v>
      </c>
      <c r="D203" s="519"/>
      <c r="E203" s="519"/>
      <c r="F203" s="519"/>
      <c r="G203" s="519"/>
      <c r="H203" s="519"/>
      <c r="I203" s="519"/>
      <c r="J203" s="519"/>
      <c r="K203" s="519"/>
      <c r="L203" s="519"/>
      <c r="M203" s="519" t="s">
        <v>166</v>
      </c>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25">
        <v>63</v>
      </c>
      <c r="AL203" s="522"/>
      <c r="AM203" s="522"/>
      <c r="AN203" s="522"/>
      <c r="AO203" s="522"/>
      <c r="AP203" s="522"/>
      <c r="AQ203" s="522" t="s">
        <v>208</v>
      </c>
      <c r="AR203" s="522"/>
      <c r="AS203" s="522"/>
      <c r="AT203" s="522"/>
      <c r="AU203" s="523"/>
      <c r="AV203" s="524"/>
      <c r="AW203" s="524"/>
      <c r="AX203" s="518"/>
    </row>
    <row r="204" spans="1:50" ht="24" customHeight="1">
      <c r="A204" s="517">
        <v>2</v>
      </c>
      <c r="B204" s="517"/>
      <c r="C204" s="519" t="s">
        <v>209</v>
      </c>
      <c r="D204" s="519"/>
      <c r="E204" s="519"/>
      <c r="F204" s="519"/>
      <c r="G204" s="519"/>
      <c r="H204" s="519"/>
      <c r="I204" s="519"/>
      <c r="J204" s="519"/>
      <c r="K204" s="519"/>
      <c r="L204" s="519"/>
      <c r="M204" s="519" t="s">
        <v>210</v>
      </c>
      <c r="N204" s="519"/>
      <c r="O204" s="519"/>
      <c r="P204" s="519"/>
      <c r="Q204" s="519"/>
      <c r="R204" s="519"/>
      <c r="S204" s="519"/>
      <c r="T204" s="519"/>
      <c r="U204" s="519"/>
      <c r="V204" s="519"/>
      <c r="W204" s="519"/>
      <c r="X204" s="519"/>
      <c r="Y204" s="519"/>
      <c r="Z204" s="519"/>
      <c r="AA204" s="519"/>
      <c r="AB204" s="519"/>
      <c r="AC204" s="519"/>
      <c r="AD204" s="519"/>
      <c r="AE204" s="519"/>
      <c r="AF204" s="519"/>
      <c r="AG204" s="519"/>
      <c r="AH204" s="519"/>
      <c r="AI204" s="519"/>
      <c r="AJ204" s="519"/>
      <c r="AK204" s="525">
        <v>31</v>
      </c>
      <c r="AL204" s="522"/>
      <c r="AM204" s="522"/>
      <c r="AN204" s="522"/>
      <c r="AO204" s="522"/>
      <c r="AP204" s="522"/>
      <c r="AQ204" s="522" t="s">
        <v>208</v>
      </c>
      <c r="AR204" s="522"/>
      <c r="AS204" s="522"/>
      <c r="AT204" s="522"/>
      <c r="AU204" s="523"/>
      <c r="AV204" s="524"/>
      <c r="AW204" s="524"/>
      <c r="AX204" s="518"/>
    </row>
    <row r="205" spans="1:50" ht="24" customHeight="1">
      <c r="A205" s="517">
        <v>3</v>
      </c>
      <c r="B205" s="517"/>
      <c r="C205" s="526" t="s">
        <v>211</v>
      </c>
      <c r="D205" s="204"/>
      <c r="E205" s="204"/>
      <c r="F205" s="204"/>
      <c r="G205" s="204"/>
      <c r="H205" s="204"/>
      <c r="I205" s="204"/>
      <c r="J205" s="204"/>
      <c r="K205" s="204"/>
      <c r="L205" s="205"/>
      <c r="M205" s="519" t="s">
        <v>212</v>
      </c>
      <c r="N205" s="519"/>
      <c r="O205" s="519"/>
      <c r="P205" s="519"/>
      <c r="Q205" s="519"/>
      <c r="R205" s="519"/>
      <c r="S205" s="519"/>
      <c r="T205" s="519"/>
      <c r="U205" s="519"/>
      <c r="V205" s="519"/>
      <c r="W205" s="519"/>
      <c r="X205" s="519"/>
      <c r="Y205" s="519"/>
      <c r="Z205" s="519"/>
      <c r="AA205" s="519"/>
      <c r="AB205" s="519"/>
      <c r="AC205" s="519"/>
      <c r="AD205" s="519"/>
      <c r="AE205" s="519"/>
      <c r="AF205" s="519"/>
      <c r="AG205" s="519"/>
      <c r="AH205" s="519"/>
      <c r="AI205" s="519"/>
      <c r="AJ205" s="519"/>
      <c r="AK205" s="527">
        <v>10</v>
      </c>
      <c r="AL205" s="528"/>
      <c r="AM205" s="528"/>
      <c r="AN205" s="528"/>
      <c r="AO205" s="528"/>
      <c r="AP205" s="528"/>
      <c r="AQ205" s="522" t="s">
        <v>208</v>
      </c>
      <c r="AR205" s="522"/>
      <c r="AS205" s="522"/>
      <c r="AT205" s="522"/>
      <c r="AU205" s="523"/>
      <c r="AV205" s="524"/>
      <c r="AW205" s="524"/>
      <c r="AX205" s="518"/>
    </row>
    <row r="206" spans="1:50" ht="24" customHeight="1">
      <c r="A206" s="517"/>
      <c r="B206" s="517"/>
      <c r="C206" s="519"/>
      <c r="D206" s="519"/>
      <c r="E206" s="519"/>
      <c r="F206" s="519"/>
      <c r="G206" s="519"/>
      <c r="H206" s="519"/>
      <c r="I206" s="519"/>
      <c r="J206" s="519"/>
      <c r="K206" s="519"/>
      <c r="L206" s="519"/>
      <c r="M206" s="519" t="s">
        <v>213</v>
      </c>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25">
        <v>4</v>
      </c>
      <c r="AL206" s="522"/>
      <c r="AM206" s="522"/>
      <c r="AN206" s="522"/>
      <c r="AO206" s="522"/>
      <c r="AP206" s="522"/>
      <c r="AQ206" s="522" t="s">
        <v>208</v>
      </c>
      <c r="AR206" s="522"/>
      <c r="AS206" s="522"/>
      <c r="AT206" s="522"/>
      <c r="AU206" s="523"/>
      <c r="AV206" s="524"/>
      <c r="AW206" s="524"/>
      <c r="AX206" s="518"/>
    </row>
    <row r="207" spans="1:50" ht="24" customHeight="1">
      <c r="A207" s="517"/>
      <c r="B207" s="517"/>
      <c r="C207" s="519"/>
      <c r="D207" s="519"/>
      <c r="E207" s="519"/>
      <c r="F207" s="519"/>
      <c r="G207" s="519"/>
      <c r="H207" s="519"/>
      <c r="I207" s="519"/>
      <c r="J207" s="519"/>
      <c r="K207" s="519"/>
      <c r="L207" s="519"/>
      <c r="M207" s="519" t="s">
        <v>214</v>
      </c>
      <c r="N207" s="519"/>
      <c r="O207" s="519"/>
      <c r="P207" s="519"/>
      <c r="Q207" s="519"/>
      <c r="R207" s="519"/>
      <c r="S207" s="519"/>
      <c r="T207" s="519"/>
      <c r="U207" s="519"/>
      <c r="V207" s="519"/>
      <c r="W207" s="519"/>
      <c r="X207" s="519"/>
      <c r="Y207" s="519"/>
      <c r="Z207" s="519"/>
      <c r="AA207" s="519"/>
      <c r="AB207" s="519"/>
      <c r="AC207" s="519"/>
      <c r="AD207" s="519"/>
      <c r="AE207" s="519"/>
      <c r="AF207" s="519"/>
      <c r="AG207" s="519"/>
      <c r="AH207" s="519"/>
      <c r="AI207" s="519"/>
      <c r="AJ207" s="519"/>
      <c r="AK207" s="525">
        <v>2</v>
      </c>
      <c r="AL207" s="522"/>
      <c r="AM207" s="522"/>
      <c r="AN207" s="522"/>
      <c r="AO207" s="522"/>
      <c r="AP207" s="522"/>
      <c r="AQ207" s="522" t="s">
        <v>208</v>
      </c>
      <c r="AR207" s="522"/>
      <c r="AS207" s="522"/>
      <c r="AT207" s="522"/>
      <c r="AU207" s="523"/>
      <c r="AV207" s="524"/>
      <c r="AW207" s="524"/>
      <c r="AX207" s="518"/>
    </row>
    <row r="208" spans="1:50" ht="24" customHeight="1">
      <c r="A208" s="517"/>
      <c r="B208" s="517"/>
      <c r="C208" s="519"/>
      <c r="D208" s="519"/>
      <c r="E208" s="519"/>
      <c r="F208" s="519"/>
      <c r="G208" s="519"/>
      <c r="H208" s="519"/>
      <c r="I208" s="519"/>
      <c r="J208" s="519"/>
      <c r="K208" s="519"/>
      <c r="L208" s="519"/>
      <c r="M208" s="519" t="s">
        <v>215</v>
      </c>
      <c r="N208" s="519"/>
      <c r="O208" s="519"/>
      <c r="P208" s="519"/>
      <c r="Q208" s="519"/>
      <c r="R208" s="519"/>
      <c r="S208" s="519"/>
      <c r="T208" s="519"/>
      <c r="U208" s="519"/>
      <c r="V208" s="519"/>
      <c r="W208" s="519"/>
      <c r="X208" s="519"/>
      <c r="Y208" s="519"/>
      <c r="Z208" s="519"/>
      <c r="AA208" s="519"/>
      <c r="AB208" s="519"/>
      <c r="AC208" s="519"/>
      <c r="AD208" s="519"/>
      <c r="AE208" s="519"/>
      <c r="AF208" s="519"/>
      <c r="AG208" s="519"/>
      <c r="AH208" s="519"/>
      <c r="AI208" s="519"/>
      <c r="AJ208" s="519"/>
      <c r="AK208" s="525">
        <v>0.33600000000000002</v>
      </c>
      <c r="AL208" s="522"/>
      <c r="AM208" s="522"/>
      <c r="AN208" s="522"/>
      <c r="AO208" s="522"/>
      <c r="AP208" s="522"/>
      <c r="AQ208" s="522" t="s">
        <v>208</v>
      </c>
      <c r="AR208" s="522"/>
      <c r="AS208" s="522"/>
      <c r="AT208" s="522"/>
      <c r="AU208" s="523"/>
      <c r="AV208" s="524"/>
      <c r="AW208" s="524"/>
      <c r="AX208" s="518"/>
    </row>
    <row r="209" spans="1:50" ht="24" customHeight="1">
      <c r="A209" s="517">
        <v>4</v>
      </c>
      <c r="B209" s="517"/>
      <c r="C209" s="519" t="s">
        <v>202</v>
      </c>
      <c r="D209" s="519"/>
      <c r="E209" s="519"/>
      <c r="F209" s="519"/>
      <c r="G209" s="519"/>
      <c r="H209" s="519"/>
      <c r="I209" s="519"/>
      <c r="J209" s="519"/>
      <c r="K209" s="519"/>
      <c r="L209" s="519"/>
      <c r="M209" s="519" t="s">
        <v>216</v>
      </c>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25">
        <v>15</v>
      </c>
      <c r="AL209" s="522"/>
      <c r="AM209" s="522"/>
      <c r="AN209" s="522"/>
      <c r="AO209" s="522"/>
      <c r="AP209" s="522"/>
      <c r="AQ209" s="522" t="s">
        <v>208</v>
      </c>
      <c r="AR209" s="522"/>
      <c r="AS209" s="522"/>
      <c r="AT209" s="522"/>
      <c r="AU209" s="523"/>
      <c r="AV209" s="524"/>
      <c r="AW209" s="524"/>
      <c r="AX209" s="518"/>
    </row>
    <row r="210" spans="1:50" ht="24" customHeight="1">
      <c r="A210" s="517"/>
      <c r="B210" s="517"/>
      <c r="C210" s="519"/>
      <c r="D210" s="519"/>
      <c r="E210" s="519"/>
      <c r="F210" s="519"/>
      <c r="G210" s="519"/>
      <c r="H210" s="519"/>
      <c r="I210" s="519"/>
      <c r="J210" s="519"/>
      <c r="K210" s="519"/>
      <c r="L210" s="519"/>
      <c r="M210" s="519" t="s">
        <v>217</v>
      </c>
      <c r="N210" s="519"/>
      <c r="O210" s="519"/>
      <c r="P210" s="519"/>
      <c r="Q210" s="519"/>
      <c r="R210" s="519"/>
      <c r="S210" s="519"/>
      <c r="T210" s="519"/>
      <c r="U210" s="519"/>
      <c r="V210" s="519"/>
      <c r="W210" s="519"/>
      <c r="X210" s="519"/>
      <c r="Y210" s="519"/>
      <c r="Z210" s="519"/>
      <c r="AA210" s="519"/>
      <c r="AB210" s="519"/>
      <c r="AC210" s="519"/>
      <c r="AD210" s="519"/>
      <c r="AE210" s="519"/>
      <c r="AF210" s="519"/>
      <c r="AG210" s="519"/>
      <c r="AH210" s="519"/>
      <c r="AI210" s="519"/>
      <c r="AJ210" s="519"/>
      <c r="AK210" s="525">
        <v>0.46200000000000002</v>
      </c>
      <c r="AL210" s="522"/>
      <c r="AM210" s="522"/>
      <c r="AN210" s="522"/>
      <c r="AO210" s="522"/>
      <c r="AP210" s="522"/>
      <c r="AQ210" s="522" t="s">
        <v>208</v>
      </c>
      <c r="AR210" s="522"/>
      <c r="AS210" s="522"/>
      <c r="AT210" s="522"/>
      <c r="AU210" s="523"/>
      <c r="AV210" s="524"/>
      <c r="AW210" s="524"/>
      <c r="AX210" s="518"/>
    </row>
    <row r="211" spans="1:50" ht="24" customHeight="1">
      <c r="A211" s="517">
        <v>5</v>
      </c>
      <c r="B211" s="517"/>
      <c r="C211" s="519" t="s">
        <v>218</v>
      </c>
      <c r="D211" s="519"/>
      <c r="E211" s="519"/>
      <c r="F211" s="519"/>
      <c r="G211" s="519"/>
      <c r="H211" s="519"/>
      <c r="I211" s="519"/>
      <c r="J211" s="519"/>
      <c r="K211" s="519"/>
      <c r="L211" s="519"/>
      <c r="M211" s="526" t="s">
        <v>219</v>
      </c>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5"/>
      <c r="AK211" s="525">
        <v>11</v>
      </c>
      <c r="AL211" s="522"/>
      <c r="AM211" s="522"/>
      <c r="AN211" s="522"/>
      <c r="AO211" s="522"/>
      <c r="AP211" s="522"/>
      <c r="AQ211" s="522" t="s">
        <v>208</v>
      </c>
      <c r="AR211" s="522"/>
      <c r="AS211" s="522"/>
      <c r="AT211" s="522"/>
      <c r="AU211" s="523"/>
      <c r="AV211" s="524"/>
      <c r="AW211" s="524"/>
      <c r="AX211" s="518"/>
    </row>
    <row r="212" spans="1:50" ht="24" customHeight="1">
      <c r="A212" s="517">
        <v>6</v>
      </c>
      <c r="B212" s="517"/>
      <c r="C212" s="519" t="s">
        <v>186</v>
      </c>
      <c r="D212" s="519"/>
      <c r="E212" s="519"/>
      <c r="F212" s="519"/>
      <c r="G212" s="519"/>
      <c r="H212" s="519"/>
      <c r="I212" s="519"/>
      <c r="J212" s="519"/>
      <c r="K212" s="519"/>
      <c r="L212" s="519"/>
      <c r="M212" s="519" t="s">
        <v>220</v>
      </c>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25">
        <v>5</v>
      </c>
      <c r="AL212" s="522"/>
      <c r="AM212" s="522"/>
      <c r="AN212" s="522"/>
      <c r="AO212" s="522"/>
      <c r="AP212" s="522"/>
      <c r="AQ212" s="522" t="s">
        <v>208</v>
      </c>
      <c r="AR212" s="522"/>
      <c r="AS212" s="522"/>
      <c r="AT212" s="522"/>
      <c r="AU212" s="523"/>
      <c r="AV212" s="524"/>
      <c r="AW212" s="524"/>
      <c r="AX212" s="518"/>
    </row>
    <row r="213" spans="1:50" ht="24" customHeight="1">
      <c r="A213" s="517"/>
      <c r="B213" s="517"/>
      <c r="C213" s="519"/>
      <c r="D213" s="519"/>
      <c r="E213" s="519"/>
      <c r="F213" s="519"/>
      <c r="G213" s="519"/>
      <c r="H213" s="519"/>
      <c r="I213" s="519"/>
      <c r="J213" s="519"/>
      <c r="K213" s="519"/>
      <c r="L213" s="519"/>
      <c r="M213" s="526" t="s">
        <v>221</v>
      </c>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5"/>
      <c r="AK213" s="525">
        <v>1</v>
      </c>
      <c r="AL213" s="522"/>
      <c r="AM213" s="522"/>
      <c r="AN213" s="522"/>
      <c r="AO213" s="522"/>
      <c r="AP213" s="522"/>
      <c r="AQ213" s="522" t="s">
        <v>208</v>
      </c>
      <c r="AR213" s="522"/>
      <c r="AS213" s="522"/>
      <c r="AT213" s="522"/>
      <c r="AU213" s="523"/>
      <c r="AV213" s="524"/>
      <c r="AW213" s="524"/>
      <c r="AX213" s="518"/>
    </row>
    <row r="214" spans="1:50" ht="24" customHeight="1">
      <c r="A214" s="517"/>
      <c r="B214" s="517"/>
      <c r="C214" s="519"/>
      <c r="D214" s="519"/>
      <c r="E214" s="519"/>
      <c r="F214" s="519"/>
      <c r="G214" s="519"/>
      <c r="H214" s="519"/>
      <c r="I214" s="519"/>
      <c r="J214" s="519"/>
      <c r="K214" s="519"/>
      <c r="L214" s="519"/>
      <c r="M214" s="519" t="s">
        <v>222</v>
      </c>
      <c r="N214" s="519"/>
      <c r="O214" s="519"/>
      <c r="P214" s="519"/>
      <c r="Q214" s="519"/>
      <c r="R214" s="519"/>
      <c r="S214" s="519"/>
      <c r="T214" s="519"/>
      <c r="U214" s="519"/>
      <c r="V214" s="519"/>
      <c r="W214" s="519"/>
      <c r="X214" s="519"/>
      <c r="Y214" s="519"/>
      <c r="Z214" s="519"/>
      <c r="AA214" s="519"/>
      <c r="AB214" s="519"/>
      <c r="AC214" s="519"/>
      <c r="AD214" s="519"/>
      <c r="AE214" s="519"/>
      <c r="AF214" s="519"/>
      <c r="AG214" s="519"/>
      <c r="AH214" s="519"/>
      <c r="AI214" s="519"/>
      <c r="AJ214" s="519"/>
      <c r="AK214" s="525">
        <v>1</v>
      </c>
      <c r="AL214" s="522"/>
      <c r="AM214" s="522"/>
      <c r="AN214" s="522"/>
      <c r="AO214" s="522"/>
      <c r="AP214" s="522"/>
      <c r="AQ214" s="522" t="s">
        <v>208</v>
      </c>
      <c r="AR214" s="522"/>
      <c r="AS214" s="522"/>
      <c r="AT214" s="522"/>
      <c r="AU214" s="523"/>
      <c r="AV214" s="524"/>
      <c r="AW214" s="524"/>
      <c r="AX214" s="518"/>
    </row>
    <row r="215" spans="1:50" ht="24" customHeight="1">
      <c r="A215" s="517"/>
      <c r="B215" s="517"/>
      <c r="C215" s="519"/>
      <c r="D215" s="519"/>
      <c r="E215" s="519"/>
      <c r="F215" s="519"/>
      <c r="G215" s="519"/>
      <c r="H215" s="519"/>
      <c r="I215" s="519"/>
      <c r="J215" s="519"/>
      <c r="K215" s="519"/>
      <c r="L215" s="519"/>
      <c r="M215" s="519" t="s">
        <v>223</v>
      </c>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25">
        <v>3</v>
      </c>
      <c r="AL215" s="522"/>
      <c r="AM215" s="522"/>
      <c r="AN215" s="522"/>
      <c r="AO215" s="522"/>
      <c r="AP215" s="522"/>
      <c r="AQ215" s="522" t="s">
        <v>208</v>
      </c>
      <c r="AR215" s="522"/>
      <c r="AS215" s="522"/>
      <c r="AT215" s="522"/>
      <c r="AU215" s="523"/>
      <c r="AV215" s="524"/>
      <c r="AW215" s="524"/>
      <c r="AX215" s="518"/>
    </row>
    <row r="216" spans="1:50" ht="24" customHeight="1">
      <c r="A216" s="517">
        <v>7</v>
      </c>
      <c r="B216" s="517"/>
      <c r="C216" s="519" t="s">
        <v>196</v>
      </c>
      <c r="D216" s="519"/>
      <c r="E216" s="519"/>
      <c r="F216" s="519"/>
      <c r="G216" s="519"/>
      <c r="H216" s="519"/>
      <c r="I216" s="519"/>
      <c r="J216" s="519"/>
      <c r="K216" s="519"/>
      <c r="L216" s="519"/>
      <c r="M216" s="519" t="s">
        <v>224</v>
      </c>
      <c r="N216" s="519"/>
      <c r="O216" s="519"/>
      <c r="P216" s="519"/>
      <c r="Q216" s="519"/>
      <c r="R216" s="519"/>
      <c r="S216" s="519"/>
      <c r="T216" s="519"/>
      <c r="U216" s="519"/>
      <c r="V216" s="519"/>
      <c r="W216" s="519"/>
      <c r="X216" s="519"/>
      <c r="Y216" s="519"/>
      <c r="Z216" s="519"/>
      <c r="AA216" s="519"/>
      <c r="AB216" s="519"/>
      <c r="AC216" s="519"/>
      <c r="AD216" s="519"/>
      <c r="AE216" s="519"/>
      <c r="AF216" s="519"/>
      <c r="AG216" s="519"/>
      <c r="AH216" s="519"/>
      <c r="AI216" s="519"/>
      <c r="AJ216" s="519"/>
      <c r="AK216" s="525">
        <v>6</v>
      </c>
      <c r="AL216" s="522"/>
      <c r="AM216" s="522"/>
      <c r="AN216" s="522"/>
      <c r="AO216" s="522"/>
      <c r="AP216" s="522"/>
      <c r="AQ216" s="522" t="s">
        <v>208</v>
      </c>
      <c r="AR216" s="522"/>
      <c r="AS216" s="522"/>
      <c r="AT216" s="522"/>
      <c r="AU216" s="523"/>
      <c r="AV216" s="524"/>
      <c r="AW216" s="524"/>
      <c r="AX216" s="518"/>
    </row>
    <row r="217" spans="1:50" ht="24" customHeight="1">
      <c r="A217" s="517"/>
      <c r="B217" s="517"/>
      <c r="C217" s="519"/>
      <c r="D217" s="519"/>
      <c r="E217" s="519"/>
      <c r="F217" s="519"/>
      <c r="G217" s="519"/>
      <c r="H217" s="519"/>
      <c r="I217" s="519"/>
      <c r="J217" s="519"/>
      <c r="K217" s="519"/>
      <c r="L217" s="519"/>
      <c r="M217" s="519" t="s">
        <v>225</v>
      </c>
      <c r="N217" s="519"/>
      <c r="O217" s="519"/>
      <c r="P217" s="519"/>
      <c r="Q217" s="519"/>
      <c r="R217" s="519"/>
      <c r="S217" s="519"/>
      <c r="T217" s="519"/>
      <c r="U217" s="519"/>
      <c r="V217" s="519"/>
      <c r="W217" s="519"/>
      <c r="X217" s="519"/>
      <c r="Y217" s="519"/>
      <c r="Z217" s="519"/>
      <c r="AA217" s="519"/>
      <c r="AB217" s="519"/>
      <c r="AC217" s="519"/>
      <c r="AD217" s="519"/>
      <c r="AE217" s="519"/>
      <c r="AF217" s="519"/>
      <c r="AG217" s="519"/>
      <c r="AH217" s="519"/>
      <c r="AI217" s="519"/>
      <c r="AJ217" s="519"/>
      <c r="AK217" s="525">
        <v>0.625</v>
      </c>
      <c r="AL217" s="522"/>
      <c r="AM217" s="522"/>
      <c r="AN217" s="522"/>
      <c r="AO217" s="522"/>
      <c r="AP217" s="522"/>
      <c r="AQ217" s="522" t="s">
        <v>208</v>
      </c>
      <c r="AR217" s="522"/>
      <c r="AS217" s="522"/>
      <c r="AT217" s="522"/>
      <c r="AU217" s="523"/>
      <c r="AV217" s="524"/>
      <c r="AW217" s="524"/>
      <c r="AX217" s="518"/>
    </row>
    <row r="218" spans="1:50" ht="24" customHeight="1">
      <c r="A218" s="517"/>
      <c r="B218" s="517"/>
      <c r="C218" s="519"/>
      <c r="D218" s="519"/>
      <c r="E218" s="519"/>
      <c r="F218" s="519"/>
      <c r="G218" s="519"/>
      <c r="H218" s="519"/>
      <c r="I218" s="519"/>
      <c r="J218" s="519"/>
      <c r="K218" s="519"/>
      <c r="L218" s="519"/>
      <c r="M218" s="519" t="s">
        <v>226</v>
      </c>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25">
        <v>0.105</v>
      </c>
      <c r="AL218" s="522"/>
      <c r="AM218" s="522"/>
      <c r="AN218" s="522"/>
      <c r="AO218" s="522"/>
      <c r="AP218" s="522"/>
      <c r="AQ218" s="522" t="s">
        <v>208</v>
      </c>
      <c r="AR218" s="522"/>
      <c r="AS218" s="522"/>
      <c r="AT218" s="522"/>
      <c r="AU218" s="523"/>
      <c r="AV218" s="524"/>
      <c r="AW218" s="524"/>
      <c r="AX218" s="518"/>
    </row>
    <row r="219" spans="1:50" ht="24" customHeight="1">
      <c r="A219" s="517">
        <v>8</v>
      </c>
      <c r="B219" s="517"/>
      <c r="C219" s="519" t="s">
        <v>227</v>
      </c>
      <c r="D219" s="519"/>
      <c r="E219" s="519"/>
      <c r="F219" s="519"/>
      <c r="G219" s="519"/>
      <c r="H219" s="519"/>
      <c r="I219" s="519"/>
      <c r="J219" s="519"/>
      <c r="K219" s="519"/>
      <c r="L219" s="519"/>
      <c r="M219" s="519" t="s">
        <v>228</v>
      </c>
      <c r="N219" s="519"/>
      <c r="O219" s="519"/>
      <c r="P219" s="519"/>
      <c r="Q219" s="519"/>
      <c r="R219" s="519"/>
      <c r="S219" s="519"/>
      <c r="T219" s="519"/>
      <c r="U219" s="519"/>
      <c r="V219" s="519"/>
      <c r="W219" s="519"/>
      <c r="X219" s="519"/>
      <c r="Y219" s="519"/>
      <c r="Z219" s="519"/>
      <c r="AA219" s="519"/>
      <c r="AB219" s="519"/>
      <c r="AC219" s="519"/>
      <c r="AD219" s="519"/>
      <c r="AE219" s="519"/>
      <c r="AF219" s="519"/>
      <c r="AG219" s="519"/>
      <c r="AH219" s="519"/>
      <c r="AI219" s="519"/>
      <c r="AJ219" s="519"/>
      <c r="AK219" s="525">
        <v>2</v>
      </c>
      <c r="AL219" s="522"/>
      <c r="AM219" s="522"/>
      <c r="AN219" s="522"/>
      <c r="AO219" s="522"/>
      <c r="AP219" s="522"/>
      <c r="AQ219" s="522" t="s">
        <v>208</v>
      </c>
      <c r="AR219" s="522"/>
      <c r="AS219" s="522"/>
      <c r="AT219" s="522"/>
      <c r="AU219" s="523"/>
      <c r="AV219" s="524"/>
      <c r="AW219" s="524"/>
      <c r="AX219" s="518"/>
    </row>
    <row r="220" spans="1:50" ht="24" customHeight="1">
      <c r="A220" s="517"/>
      <c r="B220" s="517"/>
      <c r="C220" s="519"/>
      <c r="D220" s="519"/>
      <c r="E220" s="519"/>
      <c r="F220" s="519"/>
      <c r="G220" s="519"/>
      <c r="H220" s="519"/>
      <c r="I220" s="519"/>
      <c r="J220" s="519"/>
      <c r="K220" s="519"/>
      <c r="L220" s="519"/>
      <c r="M220" s="519" t="s">
        <v>229</v>
      </c>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25">
        <v>1</v>
      </c>
      <c r="AL220" s="522"/>
      <c r="AM220" s="522"/>
      <c r="AN220" s="522"/>
      <c r="AO220" s="522"/>
      <c r="AP220" s="522"/>
      <c r="AQ220" s="522" t="s">
        <v>208</v>
      </c>
      <c r="AR220" s="522"/>
      <c r="AS220" s="522"/>
      <c r="AT220" s="522"/>
      <c r="AU220" s="523"/>
      <c r="AV220" s="524"/>
      <c r="AW220" s="524"/>
      <c r="AX220" s="518"/>
    </row>
    <row r="221" spans="1:50" ht="24" customHeight="1">
      <c r="A221" s="517"/>
      <c r="B221" s="517"/>
      <c r="C221" s="519"/>
      <c r="D221" s="519"/>
      <c r="E221" s="519"/>
      <c r="F221" s="519"/>
      <c r="G221" s="519"/>
      <c r="H221" s="519"/>
      <c r="I221" s="519"/>
      <c r="J221" s="519"/>
      <c r="K221" s="519"/>
      <c r="L221" s="519"/>
      <c r="M221" s="519" t="s">
        <v>230</v>
      </c>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25">
        <v>1</v>
      </c>
      <c r="AL221" s="522"/>
      <c r="AM221" s="522"/>
      <c r="AN221" s="522"/>
      <c r="AO221" s="522"/>
      <c r="AP221" s="522"/>
      <c r="AQ221" s="522" t="s">
        <v>208</v>
      </c>
      <c r="AR221" s="522"/>
      <c r="AS221" s="522"/>
      <c r="AT221" s="522"/>
      <c r="AU221" s="523"/>
      <c r="AV221" s="524"/>
      <c r="AW221" s="524"/>
      <c r="AX221" s="518"/>
    </row>
    <row r="222" spans="1:50" ht="24" customHeight="1">
      <c r="A222" s="517">
        <v>9</v>
      </c>
      <c r="B222" s="517"/>
      <c r="C222" s="519" t="s">
        <v>231</v>
      </c>
      <c r="D222" s="519"/>
      <c r="E222" s="519"/>
      <c r="F222" s="519"/>
      <c r="G222" s="519"/>
      <c r="H222" s="519"/>
      <c r="I222" s="519"/>
      <c r="J222" s="519"/>
      <c r="K222" s="519"/>
      <c r="L222" s="519"/>
      <c r="M222" s="519" t="s">
        <v>232</v>
      </c>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25">
        <v>3</v>
      </c>
      <c r="AL222" s="522"/>
      <c r="AM222" s="522"/>
      <c r="AN222" s="522"/>
      <c r="AO222" s="522"/>
      <c r="AP222" s="522"/>
      <c r="AQ222" s="522" t="s">
        <v>208</v>
      </c>
      <c r="AR222" s="522"/>
      <c r="AS222" s="522"/>
      <c r="AT222" s="522"/>
      <c r="AU222" s="523"/>
      <c r="AV222" s="524"/>
      <c r="AW222" s="524"/>
      <c r="AX222" s="518"/>
    </row>
    <row r="223" spans="1:50" ht="24" customHeight="1">
      <c r="A223" s="517"/>
      <c r="B223" s="517"/>
      <c r="C223" s="519"/>
      <c r="D223" s="519"/>
      <c r="E223" s="519"/>
      <c r="F223" s="519"/>
      <c r="G223" s="519"/>
      <c r="H223" s="519"/>
      <c r="I223" s="519"/>
      <c r="J223" s="519"/>
      <c r="K223" s="519"/>
      <c r="L223" s="519"/>
      <c r="M223" s="519" t="s">
        <v>233</v>
      </c>
      <c r="N223" s="519"/>
      <c r="O223" s="519"/>
      <c r="P223" s="519"/>
      <c r="Q223" s="519"/>
      <c r="R223" s="519"/>
      <c r="S223" s="519"/>
      <c r="T223" s="519"/>
      <c r="U223" s="519"/>
      <c r="V223" s="519"/>
      <c r="W223" s="519"/>
      <c r="X223" s="519"/>
      <c r="Y223" s="519"/>
      <c r="Z223" s="519"/>
      <c r="AA223" s="519"/>
      <c r="AB223" s="519"/>
      <c r="AC223" s="519"/>
      <c r="AD223" s="519"/>
      <c r="AE223" s="519"/>
      <c r="AF223" s="519"/>
      <c r="AG223" s="519"/>
      <c r="AH223" s="519"/>
      <c r="AI223" s="519"/>
      <c r="AJ223" s="519"/>
      <c r="AK223" s="527">
        <v>1</v>
      </c>
      <c r="AL223" s="528"/>
      <c r="AM223" s="528"/>
      <c r="AN223" s="528"/>
      <c r="AO223" s="528"/>
      <c r="AP223" s="528"/>
      <c r="AQ223" s="522" t="s">
        <v>208</v>
      </c>
      <c r="AR223" s="522"/>
      <c r="AS223" s="522"/>
      <c r="AT223" s="522"/>
      <c r="AU223" s="523"/>
      <c r="AV223" s="524"/>
      <c r="AW223" s="524"/>
      <c r="AX223" s="518"/>
    </row>
    <row r="224" spans="1:50" ht="24" customHeight="1">
      <c r="A224" s="517">
        <v>10</v>
      </c>
      <c r="B224" s="517"/>
      <c r="C224" s="519" t="s">
        <v>234</v>
      </c>
      <c r="D224" s="519"/>
      <c r="E224" s="519"/>
      <c r="F224" s="519"/>
      <c r="G224" s="519"/>
      <c r="H224" s="519"/>
      <c r="I224" s="519"/>
      <c r="J224" s="519"/>
      <c r="K224" s="519"/>
      <c r="L224" s="519"/>
      <c r="M224" s="519" t="s">
        <v>235</v>
      </c>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25">
        <v>2</v>
      </c>
      <c r="AL224" s="522"/>
      <c r="AM224" s="522"/>
      <c r="AN224" s="522"/>
      <c r="AO224" s="522"/>
      <c r="AP224" s="522"/>
      <c r="AQ224" s="522" t="s">
        <v>208</v>
      </c>
      <c r="AR224" s="522"/>
      <c r="AS224" s="522"/>
      <c r="AT224" s="522"/>
      <c r="AU224" s="523"/>
      <c r="AV224" s="524"/>
      <c r="AW224" s="524"/>
      <c r="AX224" s="518"/>
    </row>
    <row r="225" spans="1:50" ht="24" customHeight="1">
      <c r="A225" s="517"/>
      <c r="B225" s="517"/>
      <c r="C225" s="519"/>
      <c r="D225" s="519"/>
      <c r="E225" s="519"/>
      <c r="F225" s="519"/>
      <c r="G225" s="519"/>
      <c r="H225" s="519"/>
      <c r="I225" s="519"/>
      <c r="J225" s="519"/>
      <c r="K225" s="519"/>
      <c r="L225" s="519"/>
      <c r="M225" s="519" t="s">
        <v>236</v>
      </c>
      <c r="N225" s="519"/>
      <c r="O225" s="519"/>
      <c r="P225" s="519"/>
      <c r="Q225" s="519"/>
      <c r="R225" s="519"/>
      <c r="S225" s="519"/>
      <c r="T225" s="519"/>
      <c r="U225" s="519"/>
      <c r="V225" s="519"/>
      <c r="W225" s="519"/>
      <c r="X225" s="519"/>
      <c r="Y225" s="519"/>
      <c r="Z225" s="519"/>
      <c r="AA225" s="519"/>
      <c r="AB225" s="519"/>
      <c r="AC225" s="519"/>
      <c r="AD225" s="519"/>
      <c r="AE225" s="519"/>
      <c r="AF225" s="519"/>
      <c r="AG225" s="519"/>
      <c r="AH225" s="519"/>
      <c r="AI225" s="519"/>
      <c r="AJ225" s="519"/>
      <c r="AK225" s="525">
        <v>2</v>
      </c>
      <c r="AL225" s="522"/>
      <c r="AM225" s="522"/>
      <c r="AN225" s="522"/>
      <c r="AO225" s="522"/>
      <c r="AP225" s="522"/>
      <c r="AQ225" s="522" t="s">
        <v>208</v>
      </c>
      <c r="AR225" s="522"/>
      <c r="AS225" s="522"/>
      <c r="AT225" s="522"/>
      <c r="AU225" s="523"/>
      <c r="AV225" s="524"/>
      <c r="AW225" s="524"/>
      <c r="AX225" s="518"/>
    </row>
    <row r="226" spans="1:50" ht="24" customHeight="1">
      <c r="A226" s="517"/>
      <c r="B226" s="517"/>
      <c r="C226" s="519"/>
      <c r="D226" s="519"/>
      <c r="E226" s="519"/>
      <c r="F226" s="519"/>
      <c r="G226" s="519"/>
      <c r="H226" s="519"/>
      <c r="I226" s="519"/>
      <c r="J226" s="519"/>
      <c r="K226" s="519"/>
      <c r="L226" s="519"/>
      <c r="M226" s="519" t="s">
        <v>237</v>
      </c>
      <c r="N226" s="519"/>
      <c r="O226" s="519"/>
      <c r="P226" s="519"/>
      <c r="Q226" s="519"/>
      <c r="R226" s="519"/>
      <c r="S226" s="519"/>
      <c r="T226" s="519"/>
      <c r="U226" s="519"/>
      <c r="V226" s="519"/>
      <c r="W226" s="519"/>
      <c r="X226" s="519"/>
      <c r="Y226" s="519"/>
      <c r="Z226" s="519"/>
      <c r="AA226" s="519"/>
      <c r="AB226" s="519"/>
      <c r="AC226" s="519"/>
      <c r="AD226" s="519"/>
      <c r="AE226" s="519"/>
      <c r="AF226" s="519"/>
      <c r="AG226" s="519"/>
      <c r="AH226" s="519"/>
      <c r="AI226" s="519"/>
      <c r="AJ226" s="519"/>
      <c r="AK226" s="529">
        <v>0.35</v>
      </c>
      <c r="AL226" s="530"/>
      <c r="AM226" s="530"/>
      <c r="AN226" s="530"/>
      <c r="AO226" s="530"/>
      <c r="AP226" s="530"/>
      <c r="AQ226" s="522" t="s">
        <v>208</v>
      </c>
      <c r="AR226" s="522"/>
      <c r="AS226" s="522"/>
      <c r="AT226" s="522"/>
      <c r="AU226" s="523"/>
      <c r="AV226" s="524"/>
      <c r="AW226" s="524"/>
      <c r="AX226" s="518"/>
    </row>
    <row r="227" spans="1:50" ht="14.1"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19"/>
      <c r="AA227" s="419"/>
      <c r="AB227" s="419"/>
      <c r="AC227" s="419"/>
      <c r="AD227" s="419"/>
      <c r="AE227" s="419"/>
      <c r="AF227" s="419"/>
      <c r="AG227" s="419"/>
      <c r="AH227" s="419"/>
      <c r="AI227" s="419"/>
      <c r="AJ227" s="419"/>
      <c r="AK227" s="531"/>
      <c r="AL227" s="419"/>
      <c r="AM227" s="419"/>
      <c r="AN227" s="419"/>
      <c r="AO227" s="419"/>
      <c r="AP227" s="419"/>
      <c r="AQ227" s="419"/>
      <c r="AR227" s="419"/>
      <c r="AS227" s="419"/>
      <c r="AT227" s="419"/>
      <c r="AU227" s="419"/>
      <c r="AV227" s="419"/>
      <c r="AW227" s="419"/>
      <c r="AX227" s="419"/>
    </row>
    <row r="228" spans="1:50" ht="14.1"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c r="AA228" s="419"/>
      <c r="AB228" s="419"/>
      <c r="AC228" s="419"/>
      <c r="AD228" s="419"/>
      <c r="AE228" s="419"/>
      <c r="AF228" s="419"/>
      <c r="AG228" s="419"/>
      <c r="AH228" s="419"/>
      <c r="AI228" s="419"/>
      <c r="AJ228" s="419"/>
      <c r="AK228" s="531"/>
      <c r="AL228" s="419"/>
      <c r="AM228" s="419"/>
      <c r="AN228" s="419"/>
      <c r="AO228" s="419"/>
      <c r="AP228" s="419"/>
      <c r="AQ228" s="419"/>
      <c r="AR228" s="419"/>
      <c r="AS228" s="419"/>
      <c r="AT228" s="419"/>
      <c r="AU228" s="419"/>
      <c r="AV228" s="419"/>
      <c r="AW228" s="419"/>
      <c r="AX228" s="419"/>
    </row>
    <row r="229" spans="1:50" ht="14.1"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c r="Y229" s="419"/>
      <c r="Z229" s="419"/>
      <c r="AA229" s="419"/>
      <c r="AB229" s="419"/>
      <c r="AC229" s="419"/>
      <c r="AD229" s="419"/>
      <c r="AE229" s="419"/>
      <c r="AF229" s="419"/>
      <c r="AG229" s="419"/>
      <c r="AH229" s="419"/>
      <c r="AI229" s="419"/>
      <c r="AJ229" s="419"/>
      <c r="AK229" s="531"/>
      <c r="AL229" s="419"/>
      <c r="AM229" s="419"/>
      <c r="AN229" s="419"/>
      <c r="AO229" s="419"/>
      <c r="AP229" s="419"/>
      <c r="AQ229" s="419"/>
      <c r="AR229" s="419"/>
      <c r="AS229" s="419"/>
      <c r="AT229" s="419"/>
      <c r="AU229" s="419"/>
      <c r="AV229" s="419"/>
      <c r="AW229" s="419"/>
      <c r="AX229" s="419"/>
    </row>
    <row r="230" spans="1:50" ht="14.1"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19"/>
      <c r="AE230" s="419"/>
      <c r="AF230" s="419"/>
      <c r="AG230" s="419"/>
      <c r="AH230" s="419"/>
      <c r="AI230" s="419"/>
      <c r="AJ230" s="419"/>
      <c r="AK230" s="531"/>
      <c r="AL230" s="419"/>
      <c r="AM230" s="419"/>
      <c r="AN230" s="419"/>
      <c r="AO230" s="419"/>
      <c r="AP230" s="419"/>
      <c r="AQ230" s="419"/>
      <c r="AR230" s="419"/>
      <c r="AS230" s="419"/>
      <c r="AT230" s="419"/>
      <c r="AU230" s="419"/>
      <c r="AV230" s="419"/>
      <c r="AW230" s="419"/>
      <c r="AX230" s="419"/>
    </row>
    <row r="231" spans="1:50" ht="14.1"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19"/>
      <c r="AE231" s="419"/>
      <c r="AF231" s="419"/>
      <c r="AG231" s="419"/>
      <c r="AH231" s="419"/>
      <c r="AI231" s="419"/>
      <c r="AJ231" s="419"/>
      <c r="AK231" s="531"/>
      <c r="AL231" s="419"/>
      <c r="AM231" s="419"/>
      <c r="AN231" s="419"/>
      <c r="AO231" s="419"/>
      <c r="AP231" s="419"/>
      <c r="AQ231" s="419"/>
      <c r="AR231" s="419"/>
      <c r="AS231" s="419"/>
      <c r="AT231" s="419"/>
      <c r="AU231" s="419"/>
      <c r="AV231" s="419"/>
      <c r="AW231" s="419"/>
      <c r="AX231" s="419"/>
    </row>
    <row r="232" spans="1:50" ht="14.1"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19"/>
      <c r="AD232" s="419"/>
      <c r="AE232" s="419"/>
      <c r="AF232" s="419"/>
      <c r="AG232" s="419"/>
      <c r="AH232" s="419"/>
      <c r="AI232" s="419"/>
      <c r="AJ232" s="419"/>
      <c r="AK232" s="531"/>
      <c r="AL232" s="419"/>
      <c r="AM232" s="419"/>
      <c r="AN232" s="419"/>
      <c r="AO232" s="419"/>
      <c r="AP232" s="419"/>
      <c r="AQ232" s="419"/>
      <c r="AR232" s="419"/>
      <c r="AS232" s="419"/>
      <c r="AT232" s="419"/>
      <c r="AU232" s="419"/>
      <c r="AV232" s="419"/>
      <c r="AW232" s="419"/>
      <c r="AX232" s="419"/>
    </row>
    <row r="233" spans="1:50" ht="14.1"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c r="AA233" s="419"/>
      <c r="AB233" s="419"/>
      <c r="AC233" s="419"/>
      <c r="AD233" s="419"/>
      <c r="AE233" s="419"/>
      <c r="AF233" s="419"/>
      <c r="AG233" s="419"/>
      <c r="AH233" s="419"/>
      <c r="AI233" s="419"/>
      <c r="AJ233" s="419"/>
      <c r="AK233" s="531"/>
      <c r="AL233" s="419"/>
      <c r="AM233" s="419"/>
      <c r="AN233" s="419"/>
      <c r="AO233" s="419"/>
      <c r="AP233" s="419"/>
      <c r="AQ233" s="419"/>
      <c r="AR233" s="419"/>
      <c r="AS233" s="419"/>
      <c r="AT233" s="419"/>
      <c r="AU233" s="419"/>
      <c r="AV233" s="419"/>
      <c r="AW233" s="419"/>
      <c r="AX233" s="419"/>
    </row>
    <row r="234" spans="1:50" ht="14.1"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419"/>
      <c r="AC234" s="419"/>
      <c r="AD234" s="419"/>
      <c r="AE234" s="419"/>
      <c r="AF234" s="419"/>
      <c r="AG234" s="419"/>
      <c r="AH234" s="419"/>
      <c r="AI234" s="419"/>
      <c r="AJ234" s="419"/>
      <c r="AK234" s="531"/>
      <c r="AL234" s="419"/>
      <c r="AM234" s="419"/>
      <c r="AN234" s="419"/>
      <c r="AO234" s="419"/>
      <c r="AP234" s="419"/>
      <c r="AQ234" s="419"/>
      <c r="AR234" s="419"/>
      <c r="AS234" s="419"/>
      <c r="AT234" s="419"/>
      <c r="AU234" s="419"/>
      <c r="AV234" s="419"/>
      <c r="AW234" s="419"/>
      <c r="AX234" s="419"/>
    </row>
    <row r="235" spans="1:50" ht="14.1"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c r="AA235" s="419"/>
      <c r="AB235" s="419"/>
      <c r="AC235" s="419"/>
      <c r="AD235" s="419"/>
      <c r="AE235" s="419"/>
      <c r="AF235" s="419"/>
      <c r="AG235" s="419"/>
      <c r="AH235" s="419"/>
      <c r="AI235" s="419"/>
      <c r="AJ235" s="419"/>
      <c r="AK235" s="531"/>
      <c r="AL235" s="419"/>
      <c r="AM235" s="419"/>
      <c r="AN235" s="419"/>
      <c r="AO235" s="419"/>
      <c r="AP235" s="419"/>
      <c r="AQ235" s="419"/>
      <c r="AR235" s="419"/>
      <c r="AS235" s="419"/>
      <c r="AT235" s="419"/>
      <c r="AU235" s="419"/>
      <c r="AV235" s="419"/>
      <c r="AW235" s="419"/>
      <c r="AX235" s="419"/>
    </row>
    <row r="236" spans="1:50" ht="14.1"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c r="AA236" s="419"/>
      <c r="AB236" s="419"/>
      <c r="AC236" s="419"/>
      <c r="AD236" s="419"/>
      <c r="AE236" s="419"/>
      <c r="AF236" s="419"/>
      <c r="AG236" s="419"/>
      <c r="AH236" s="419"/>
      <c r="AI236" s="419"/>
      <c r="AJ236" s="419"/>
      <c r="AK236" s="531"/>
      <c r="AL236" s="419"/>
      <c r="AM236" s="419"/>
      <c r="AN236" s="419"/>
      <c r="AO236" s="419"/>
      <c r="AP236" s="419"/>
      <c r="AQ236" s="419"/>
      <c r="AR236" s="419"/>
      <c r="AS236" s="419"/>
      <c r="AT236" s="419"/>
      <c r="AU236" s="419"/>
      <c r="AV236" s="419"/>
      <c r="AW236" s="419"/>
      <c r="AX236" s="419"/>
    </row>
    <row r="237" spans="1:50" ht="14.1"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c r="AA237" s="419"/>
      <c r="AB237" s="419"/>
      <c r="AC237" s="419"/>
      <c r="AD237" s="419"/>
      <c r="AE237" s="419"/>
      <c r="AF237" s="419"/>
      <c r="AG237" s="419"/>
      <c r="AH237" s="419"/>
      <c r="AI237" s="419"/>
      <c r="AJ237" s="419"/>
      <c r="AK237" s="531"/>
      <c r="AL237" s="419"/>
      <c r="AM237" s="419"/>
      <c r="AN237" s="419"/>
      <c r="AO237" s="419"/>
      <c r="AP237" s="419"/>
      <c r="AQ237" s="419"/>
      <c r="AR237" s="419"/>
      <c r="AS237" s="419"/>
      <c r="AT237" s="419"/>
      <c r="AU237" s="419"/>
      <c r="AV237" s="419"/>
      <c r="AW237" s="419"/>
      <c r="AX237" s="419"/>
    </row>
    <row r="238" spans="1:50" ht="14.1"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19"/>
      <c r="AE238" s="419"/>
      <c r="AF238" s="419"/>
      <c r="AG238" s="419"/>
      <c r="AH238" s="419"/>
      <c r="AI238" s="419"/>
      <c r="AJ238" s="419"/>
      <c r="AK238" s="531"/>
      <c r="AL238" s="419"/>
      <c r="AM238" s="419"/>
      <c r="AN238" s="419"/>
      <c r="AO238" s="419"/>
      <c r="AP238" s="419"/>
      <c r="AQ238" s="419"/>
      <c r="AR238" s="419"/>
      <c r="AS238" s="419"/>
      <c r="AT238" s="419"/>
      <c r="AU238" s="419"/>
      <c r="AV238" s="419"/>
      <c r="AW238" s="419"/>
      <c r="AX238" s="419"/>
    </row>
    <row r="239" spans="1:50" ht="14.1"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19"/>
      <c r="AE239" s="419"/>
      <c r="AF239" s="419"/>
      <c r="AG239" s="419"/>
      <c r="AH239" s="419"/>
      <c r="AI239" s="419"/>
      <c r="AJ239" s="419"/>
      <c r="AK239" s="531"/>
      <c r="AL239" s="419"/>
      <c r="AM239" s="419"/>
      <c r="AN239" s="419"/>
      <c r="AO239" s="419"/>
      <c r="AP239" s="419"/>
      <c r="AQ239" s="419"/>
      <c r="AR239" s="419"/>
      <c r="AS239" s="419"/>
      <c r="AT239" s="419"/>
      <c r="AU239" s="419"/>
      <c r="AV239" s="419"/>
      <c r="AW239" s="419"/>
      <c r="AX239" s="419"/>
    </row>
    <row r="240" spans="1:50" ht="14.1" customHeight="1">
      <c r="B240" s="1" t="s">
        <v>238</v>
      </c>
    </row>
    <row r="241" spans="1:50" ht="34.5" customHeight="1">
      <c r="A241" s="517"/>
      <c r="B241" s="517"/>
      <c r="C241" s="120" t="s">
        <v>180</v>
      </c>
      <c r="D241" s="120"/>
      <c r="E241" s="120"/>
      <c r="F241" s="120"/>
      <c r="G241" s="120"/>
      <c r="H241" s="120"/>
      <c r="I241" s="120"/>
      <c r="J241" s="120"/>
      <c r="K241" s="120"/>
      <c r="L241" s="120"/>
      <c r="M241" s="120" t="s">
        <v>181</v>
      </c>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t="s">
        <v>182</v>
      </c>
      <c r="AL241" s="120"/>
      <c r="AM241" s="120"/>
      <c r="AN241" s="120"/>
      <c r="AO241" s="120"/>
      <c r="AP241" s="120"/>
      <c r="AQ241" s="120" t="s">
        <v>183</v>
      </c>
      <c r="AR241" s="120"/>
      <c r="AS241" s="120"/>
      <c r="AT241" s="120"/>
      <c r="AU241" s="64" t="s">
        <v>184</v>
      </c>
      <c r="AV241" s="65"/>
      <c r="AW241" s="65"/>
      <c r="AX241" s="518"/>
    </row>
    <row r="242" spans="1:50" ht="24" customHeight="1">
      <c r="A242" s="517">
        <v>1</v>
      </c>
      <c r="B242" s="517">
        <v>1</v>
      </c>
      <c r="C242" s="522" t="s">
        <v>239</v>
      </c>
      <c r="D242" s="522"/>
      <c r="E242" s="522"/>
      <c r="F242" s="522"/>
      <c r="G242" s="522"/>
      <c r="H242" s="522"/>
      <c r="I242" s="522"/>
      <c r="J242" s="522"/>
      <c r="K242" s="522"/>
      <c r="L242" s="522"/>
      <c r="M242" s="519" t="s">
        <v>240</v>
      </c>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25">
        <v>46</v>
      </c>
      <c r="AL242" s="522"/>
      <c r="AM242" s="522"/>
      <c r="AN242" s="522"/>
      <c r="AO242" s="522"/>
      <c r="AP242" s="522"/>
      <c r="AQ242" s="522">
        <v>3</v>
      </c>
      <c r="AR242" s="522"/>
      <c r="AS242" s="522"/>
      <c r="AT242" s="522"/>
      <c r="AU242" s="523">
        <v>97.9</v>
      </c>
      <c r="AV242" s="524"/>
      <c r="AW242" s="524"/>
      <c r="AX242" s="518"/>
    </row>
    <row r="243" spans="1:50" ht="24" customHeight="1">
      <c r="A243" s="517"/>
      <c r="B243" s="517"/>
      <c r="C243" s="522"/>
      <c r="D243" s="522"/>
      <c r="E243" s="522"/>
      <c r="F243" s="522"/>
      <c r="G243" s="522"/>
      <c r="H243" s="522"/>
      <c r="I243" s="522"/>
      <c r="J243" s="522"/>
      <c r="K243" s="522"/>
      <c r="L243" s="522"/>
      <c r="M243" s="519" t="s">
        <v>241</v>
      </c>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25">
        <v>29</v>
      </c>
      <c r="AL243" s="522"/>
      <c r="AM243" s="522"/>
      <c r="AN243" s="522"/>
      <c r="AO243" s="522"/>
      <c r="AP243" s="522"/>
      <c r="AQ243" s="522">
        <v>2</v>
      </c>
      <c r="AR243" s="522"/>
      <c r="AS243" s="522"/>
      <c r="AT243" s="522"/>
      <c r="AU243" s="523">
        <v>96.5</v>
      </c>
      <c r="AV243" s="524"/>
      <c r="AW243" s="524"/>
      <c r="AX243" s="518"/>
    </row>
    <row r="244" spans="1:50" ht="24" customHeight="1">
      <c r="A244" s="517"/>
      <c r="B244" s="517"/>
      <c r="C244" s="522"/>
      <c r="D244" s="522"/>
      <c r="E244" s="522"/>
      <c r="F244" s="522"/>
      <c r="G244" s="522"/>
      <c r="H244" s="522"/>
      <c r="I244" s="522"/>
      <c r="J244" s="522"/>
      <c r="K244" s="522"/>
      <c r="L244" s="522"/>
      <c r="M244" s="519" t="s">
        <v>242</v>
      </c>
      <c r="N244" s="519"/>
      <c r="O244" s="519"/>
      <c r="P244" s="519"/>
      <c r="Q244" s="519"/>
      <c r="R244" s="519"/>
      <c r="S244" s="519"/>
      <c r="T244" s="519"/>
      <c r="U244" s="519"/>
      <c r="V244" s="519"/>
      <c r="W244" s="519"/>
      <c r="X244" s="519"/>
      <c r="Y244" s="519"/>
      <c r="Z244" s="519"/>
      <c r="AA244" s="519"/>
      <c r="AB244" s="519"/>
      <c r="AC244" s="519"/>
      <c r="AD244" s="519"/>
      <c r="AE244" s="519"/>
      <c r="AF244" s="519"/>
      <c r="AG244" s="519"/>
      <c r="AH244" s="519"/>
      <c r="AI244" s="519"/>
      <c r="AJ244" s="519"/>
      <c r="AK244" s="525">
        <v>27</v>
      </c>
      <c r="AL244" s="522"/>
      <c r="AM244" s="522"/>
      <c r="AN244" s="522"/>
      <c r="AO244" s="522"/>
      <c r="AP244" s="522"/>
      <c r="AQ244" s="522">
        <v>1</v>
      </c>
      <c r="AR244" s="522"/>
      <c r="AS244" s="522"/>
      <c r="AT244" s="522"/>
      <c r="AU244" s="523">
        <v>90.7</v>
      </c>
      <c r="AV244" s="524"/>
      <c r="AW244" s="524"/>
      <c r="AX244" s="518"/>
    </row>
    <row r="245" spans="1:50" ht="24" customHeight="1">
      <c r="A245" s="517"/>
      <c r="B245" s="517"/>
      <c r="C245" s="522"/>
      <c r="D245" s="522"/>
      <c r="E245" s="522"/>
      <c r="F245" s="522"/>
      <c r="G245" s="522"/>
      <c r="H245" s="522"/>
      <c r="I245" s="522"/>
      <c r="J245" s="522"/>
      <c r="K245" s="522"/>
      <c r="L245" s="522"/>
      <c r="M245" s="519" t="s">
        <v>243</v>
      </c>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25">
        <v>109</v>
      </c>
      <c r="AL245" s="522"/>
      <c r="AM245" s="522"/>
      <c r="AN245" s="522"/>
      <c r="AO245" s="522"/>
      <c r="AP245" s="522"/>
      <c r="AQ245" s="522"/>
      <c r="AR245" s="522"/>
      <c r="AS245" s="522"/>
      <c r="AT245" s="522"/>
      <c r="AU245" s="523"/>
      <c r="AV245" s="524"/>
      <c r="AW245" s="524"/>
      <c r="AX245" s="518"/>
    </row>
    <row r="246" spans="1:50" ht="24" customHeight="1">
      <c r="A246" s="517">
        <v>2</v>
      </c>
      <c r="B246" s="517">
        <v>1</v>
      </c>
      <c r="C246" s="522" t="s">
        <v>244</v>
      </c>
      <c r="D246" s="522"/>
      <c r="E246" s="522"/>
      <c r="F246" s="522"/>
      <c r="G246" s="522"/>
      <c r="H246" s="522"/>
      <c r="I246" s="522"/>
      <c r="J246" s="522"/>
      <c r="K246" s="522"/>
      <c r="L246" s="522"/>
      <c r="M246" s="519" t="s">
        <v>245</v>
      </c>
      <c r="N246" s="519"/>
      <c r="O246" s="519"/>
      <c r="P246" s="519"/>
      <c r="Q246" s="519"/>
      <c r="R246" s="519"/>
      <c r="S246" s="519"/>
      <c r="T246" s="519"/>
      <c r="U246" s="519"/>
      <c r="V246" s="519"/>
      <c r="W246" s="519"/>
      <c r="X246" s="519"/>
      <c r="Y246" s="519"/>
      <c r="Z246" s="519"/>
      <c r="AA246" s="519"/>
      <c r="AB246" s="519"/>
      <c r="AC246" s="519"/>
      <c r="AD246" s="519"/>
      <c r="AE246" s="519"/>
      <c r="AF246" s="519"/>
      <c r="AG246" s="519"/>
      <c r="AH246" s="519"/>
      <c r="AI246" s="519"/>
      <c r="AJ246" s="519"/>
      <c r="AK246" s="525">
        <v>12</v>
      </c>
      <c r="AL246" s="522"/>
      <c r="AM246" s="522"/>
      <c r="AN246" s="522"/>
      <c r="AO246" s="522"/>
      <c r="AP246" s="522"/>
      <c r="AQ246" s="522">
        <v>1</v>
      </c>
      <c r="AR246" s="522"/>
      <c r="AS246" s="522"/>
      <c r="AT246" s="522"/>
      <c r="AU246" s="523">
        <v>79.7</v>
      </c>
      <c r="AV246" s="524"/>
      <c r="AW246" s="524"/>
      <c r="AX246" s="518"/>
    </row>
    <row r="247" spans="1:50" ht="24" customHeight="1">
      <c r="A247" s="517"/>
      <c r="B247" s="517"/>
      <c r="C247" s="522"/>
      <c r="D247" s="522"/>
      <c r="E247" s="522"/>
      <c r="F247" s="522"/>
      <c r="G247" s="522"/>
      <c r="H247" s="522"/>
      <c r="I247" s="522"/>
      <c r="J247" s="522"/>
      <c r="K247" s="522"/>
      <c r="L247" s="522"/>
      <c r="M247" s="519" t="s">
        <v>246</v>
      </c>
      <c r="N247" s="519"/>
      <c r="O247" s="519"/>
      <c r="P247" s="519"/>
      <c r="Q247" s="519"/>
      <c r="R247" s="519"/>
      <c r="S247" s="519"/>
      <c r="T247" s="519"/>
      <c r="U247" s="519"/>
      <c r="V247" s="519"/>
      <c r="W247" s="519"/>
      <c r="X247" s="519"/>
      <c r="Y247" s="519"/>
      <c r="Z247" s="519"/>
      <c r="AA247" s="519"/>
      <c r="AB247" s="519"/>
      <c r="AC247" s="519"/>
      <c r="AD247" s="519"/>
      <c r="AE247" s="519"/>
      <c r="AF247" s="519"/>
      <c r="AG247" s="519"/>
      <c r="AH247" s="519"/>
      <c r="AI247" s="519"/>
      <c r="AJ247" s="519"/>
      <c r="AK247" s="525">
        <v>11</v>
      </c>
      <c r="AL247" s="522"/>
      <c r="AM247" s="522"/>
      <c r="AN247" s="522"/>
      <c r="AO247" s="522"/>
      <c r="AP247" s="522"/>
      <c r="AQ247" s="522">
        <v>3</v>
      </c>
      <c r="AR247" s="522"/>
      <c r="AS247" s="522"/>
      <c r="AT247" s="522"/>
      <c r="AU247" s="523">
        <v>80.900000000000006</v>
      </c>
      <c r="AV247" s="524"/>
      <c r="AW247" s="524"/>
      <c r="AX247" s="518"/>
    </row>
    <row r="248" spans="1:50" ht="24" customHeight="1">
      <c r="A248" s="517"/>
      <c r="B248" s="517"/>
      <c r="C248" s="522"/>
      <c r="D248" s="522"/>
      <c r="E248" s="522"/>
      <c r="F248" s="522"/>
      <c r="G248" s="522"/>
      <c r="H248" s="522"/>
      <c r="I248" s="522"/>
      <c r="J248" s="522"/>
      <c r="K248" s="522"/>
      <c r="L248" s="522"/>
      <c r="M248" s="519" t="s">
        <v>247</v>
      </c>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25">
        <v>10</v>
      </c>
      <c r="AL248" s="522"/>
      <c r="AM248" s="522"/>
      <c r="AN248" s="522"/>
      <c r="AO248" s="522"/>
      <c r="AP248" s="522"/>
      <c r="AQ248" s="522">
        <v>2</v>
      </c>
      <c r="AR248" s="522"/>
      <c r="AS248" s="522"/>
      <c r="AT248" s="522"/>
      <c r="AU248" s="523">
        <v>96.1</v>
      </c>
      <c r="AV248" s="524"/>
      <c r="AW248" s="524"/>
      <c r="AX248" s="518"/>
    </row>
    <row r="249" spans="1:50" ht="24" customHeight="1">
      <c r="A249" s="517"/>
      <c r="B249" s="517"/>
      <c r="C249" s="522"/>
      <c r="D249" s="522"/>
      <c r="E249" s="522"/>
      <c r="F249" s="522"/>
      <c r="G249" s="522"/>
      <c r="H249" s="522"/>
      <c r="I249" s="522"/>
      <c r="J249" s="522"/>
      <c r="K249" s="522"/>
      <c r="L249" s="522"/>
      <c r="M249" s="519" t="s">
        <v>248</v>
      </c>
      <c r="N249" s="519"/>
      <c r="O249" s="519"/>
      <c r="P249" s="519"/>
      <c r="Q249" s="519"/>
      <c r="R249" s="519"/>
      <c r="S249" s="519"/>
      <c r="T249" s="519"/>
      <c r="U249" s="519"/>
      <c r="V249" s="519"/>
      <c r="W249" s="519"/>
      <c r="X249" s="519"/>
      <c r="Y249" s="519"/>
      <c r="Z249" s="519"/>
      <c r="AA249" s="519"/>
      <c r="AB249" s="519"/>
      <c r="AC249" s="519"/>
      <c r="AD249" s="519"/>
      <c r="AE249" s="519"/>
      <c r="AF249" s="519"/>
      <c r="AG249" s="519"/>
      <c r="AH249" s="519"/>
      <c r="AI249" s="519"/>
      <c r="AJ249" s="519"/>
      <c r="AK249" s="525">
        <v>54</v>
      </c>
      <c r="AL249" s="522"/>
      <c r="AM249" s="522"/>
      <c r="AN249" s="522"/>
      <c r="AO249" s="522"/>
      <c r="AP249" s="522"/>
      <c r="AQ249" s="522"/>
      <c r="AR249" s="522"/>
      <c r="AS249" s="522"/>
      <c r="AT249" s="522"/>
      <c r="AU249" s="523"/>
      <c r="AV249" s="524"/>
      <c r="AW249" s="524"/>
      <c r="AX249" s="518"/>
    </row>
    <row r="250" spans="1:50" ht="24" customHeight="1">
      <c r="A250" s="517">
        <v>3</v>
      </c>
      <c r="B250" s="517">
        <v>1</v>
      </c>
      <c r="C250" s="522" t="s">
        <v>249</v>
      </c>
      <c r="D250" s="522"/>
      <c r="E250" s="522"/>
      <c r="F250" s="522"/>
      <c r="G250" s="522"/>
      <c r="H250" s="522"/>
      <c r="I250" s="522"/>
      <c r="J250" s="522"/>
      <c r="K250" s="522"/>
      <c r="L250" s="522"/>
      <c r="M250" s="519" t="s">
        <v>250</v>
      </c>
      <c r="N250" s="519"/>
      <c r="O250" s="519"/>
      <c r="P250" s="519"/>
      <c r="Q250" s="519"/>
      <c r="R250" s="519"/>
      <c r="S250" s="519"/>
      <c r="T250" s="519"/>
      <c r="U250" s="519"/>
      <c r="V250" s="519"/>
      <c r="W250" s="519"/>
      <c r="X250" s="519"/>
      <c r="Y250" s="519"/>
      <c r="Z250" s="519"/>
      <c r="AA250" s="519"/>
      <c r="AB250" s="519"/>
      <c r="AC250" s="519"/>
      <c r="AD250" s="519"/>
      <c r="AE250" s="519"/>
      <c r="AF250" s="519"/>
      <c r="AG250" s="519"/>
      <c r="AH250" s="519"/>
      <c r="AI250" s="519"/>
      <c r="AJ250" s="519"/>
      <c r="AK250" s="525">
        <v>32</v>
      </c>
      <c r="AL250" s="522"/>
      <c r="AM250" s="522"/>
      <c r="AN250" s="522"/>
      <c r="AO250" s="522"/>
      <c r="AP250" s="522"/>
      <c r="AQ250" s="522">
        <v>1</v>
      </c>
      <c r="AR250" s="522"/>
      <c r="AS250" s="522"/>
      <c r="AT250" s="522"/>
      <c r="AU250" s="523">
        <v>99.7</v>
      </c>
      <c r="AV250" s="524"/>
      <c r="AW250" s="524"/>
      <c r="AX250" s="518"/>
    </row>
    <row r="251" spans="1:50" ht="24" customHeight="1">
      <c r="A251" s="517"/>
      <c r="B251" s="517"/>
      <c r="C251" s="522"/>
      <c r="D251" s="522"/>
      <c r="E251" s="522"/>
      <c r="F251" s="522"/>
      <c r="G251" s="522"/>
      <c r="H251" s="522"/>
      <c r="I251" s="522"/>
      <c r="J251" s="522"/>
      <c r="K251" s="522"/>
      <c r="L251" s="522"/>
      <c r="M251" s="519" t="s">
        <v>251</v>
      </c>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25">
        <v>19</v>
      </c>
      <c r="AL251" s="522"/>
      <c r="AM251" s="522"/>
      <c r="AN251" s="522"/>
      <c r="AO251" s="522"/>
      <c r="AP251" s="522"/>
      <c r="AQ251" s="522">
        <v>2</v>
      </c>
      <c r="AR251" s="522"/>
      <c r="AS251" s="522"/>
      <c r="AT251" s="522"/>
      <c r="AU251" s="523">
        <v>97.7</v>
      </c>
      <c r="AV251" s="524"/>
      <c r="AW251" s="524"/>
      <c r="AX251" s="518"/>
    </row>
    <row r="252" spans="1:50" ht="24" customHeight="1">
      <c r="A252" s="517"/>
      <c r="B252" s="517"/>
      <c r="C252" s="522"/>
      <c r="D252" s="522"/>
      <c r="E252" s="522"/>
      <c r="F252" s="522"/>
      <c r="G252" s="522"/>
      <c r="H252" s="522"/>
      <c r="I252" s="522"/>
      <c r="J252" s="522"/>
      <c r="K252" s="522"/>
      <c r="L252" s="522"/>
      <c r="M252" s="519" t="s">
        <v>252</v>
      </c>
      <c r="N252" s="519"/>
      <c r="O252" s="519"/>
      <c r="P252" s="519"/>
      <c r="Q252" s="519"/>
      <c r="R252" s="519"/>
      <c r="S252" s="519"/>
      <c r="T252" s="519"/>
      <c r="U252" s="519"/>
      <c r="V252" s="519"/>
      <c r="W252" s="519"/>
      <c r="X252" s="519"/>
      <c r="Y252" s="519"/>
      <c r="Z252" s="519"/>
      <c r="AA252" s="519"/>
      <c r="AB252" s="519"/>
      <c r="AC252" s="519"/>
      <c r="AD252" s="519"/>
      <c r="AE252" s="519"/>
      <c r="AF252" s="519"/>
      <c r="AG252" s="519"/>
      <c r="AH252" s="519"/>
      <c r="AI252" s="519"/>
      <c r="AJ252" s="519"/>
      <c r="AK252" s="525">
        <v>8</v>
      </c>
      <c r="AL252" s="522"/>
      <c r="AM252" s="522"/>
      <c r="AN252" s="522"/>
      <c r="AO252" s="522"/>
      <c r="AP252" s="522"/>
      <c r="AQ252" s="522">
        <v>6</v>
      </c>
      <c r="AR252" s="522"/>
      <c r="AS252" s="522"/>
      <c r="AT252" s="522"/>
      <c r="AU252" s="523">
        <v>82</v>
      </c>
      <c r="AV252" s="524"/>
      <c r="AW252" s="524"/>
      <c r="AX252" s="518"/>
    </row>
    <row r="253" spans="1:50" ht="24" customHeight="1">
      <c r="A253" s="517"/>
      <c r="B253" s="517"/>
      <c r="C253" s="522"/>
      <c r="D253" s="522"/>
      <c r="E253" s="522"/>
      <c r="F253" s="522"/>
      <c r="G253" s="522"/>
      <c r="H253" s="522"/>
      <c r="I253" s="522"/>
      <c r="J253" s="522"/>
      <c r="K253" s="522"/>
      <c r="L253" s="522"/>
      <c r="M253" s="519" t="s">
        <v>253</v>
      </c>
      <c r="N253" s="519"/>
      <c r="O253" s="519"/>
      <c r="P253" s="519"/>
      <c r="Q253" s="519"/>
      <c r="R253" s="519"/>
      <c r="S253" s="519"/>
      <c r="T253" s="519"/>
      <c r="U253" s="519"/>
      <c r="V253" s="519"/>
      <c r="W253" s="519"/>
      <c r="X253" s="519"/>
      <c r="Y253" s="519"/>
      <c r="Z253" s="519"/>
      <c r="AA253" s="519"/>
      <c r="AB253" s="519"/>
      <c r="AC253" s="519"/>
      <c r="AD253" s="519"/>
      <c r="AE253" s="519"/>
      <c r="AF253" s="519"/>
      <c r="AG253" s="519"/>
      <c r="AH253" s="519"/>
      <c r="AI253" s="519"/>
      <c r="AJ253" s="519"/>
      <c r="AK253" s="525">
        <v>14</v>
      </c>
      <c r="AL253" s="522"/>
      <c r="AM253" s="522"/>
      <c r="AN253" s="522"/>
      <c r="AO253" s="522"/>
      <c r="AP253" s="522"/>
      <c r="AQ253" s="522"/>
      <c r="AR253" s="522"/>
      <c r="AS253" s="522"/>
      <c r="AT253" s="522"/>
      <c r="AU253" s="523"/>
      <c r="AV253" s="524"/>
      <c r="AW253" s="524"/>
      <c r="AX253" s="518"/>
    </row>
    <row r="254" spans="1:50" ht="24" customHeight="1">
      <c r="A254" s="517">
        <v>4</v>
      </c>
      <c r="B254" s="517">
        <v>1</v>
      </c>
      <c r="C254" s="522" t="s">
        <v>254</v>
      </c>
      <c r="D254" s="522"/>
      <c r="E254" s="522"/>
      <c r="F254" s="522"/>
      <c r="G254" s="522"/>
      <c r="H254" s="522"/>
      <c r="I254" s="522"/>
      <c r="J254" s="522"/>
      <c r="K254" s="522"/>
      <c r="L254" s="522"/>
      <c r="M254" s="519" t="s">
        <v>255</v>
      </c>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25">
        <v>9</v>
      </c>
      <c r="AL254" s="522"/>
      <c r="AM254" s="522"/>
      <c r="AN254" s="522"/>
      <c r="AO254" s="522"/>
      <c r="AP254" s="522"/>
      <c r="AQ254" s="522">
        <v>3</v>
      </c>
      <c r="AR254" s="522"/>
      <c r="AS254" s="522"/>
      <c r="AT254" s="522"/>
      <c r="AU254" s="523">
        <v>77.900000000000006</v>
      </c>
      <c r="AV254" s="524"/>
      <c r="AW254" s="524"/>
      <c r="AX254" s="518"/>
    </row>
    <row r="255" spans="1:50" ht="24" customHeight="1">
      <c r="A255" s="517"/>
      <c r="B255" s="517"/>
      <c r="C255" s="522"/>
      <c r="D255" s="522"/>
      <c r="E255" s="522"/>
      <c r="F255" s="522"/>
      <c r="G255" s="522"/>
      <c r="H255" s="522"/>
      <c r="I255" s="522"/>
      <c r="J255" s="522"/>
      <c r="K255" s="522"/>
      <c r="L255" s="522"/>
      <c r="M255" s="519" t="s">
        <v>256</v>
      </c>
      <c r="N255" s="519"/>
      <c r="O255" s="519"/>
      <c r="P255" s="519"/>
      <c r="Q255" s="519"/>
      <c r="R255" s="519"/>
      <c r="S255" s="519"/>
      <c r="T255" s="519"/>
      <c r="U255" s="519"/>
      <c r="V255" s="519"/>
      <c r="W255" s="519"/>
      <c r="X255" s="519"/>
      <c r="Y255" s="519"/>
      <c r="Z255" s="519"/>
      <c r="AA255" s="519"/>
      <c r="AB255" s="519"/>
      <c r="AC255" s="519"/>
      <c r="AD255" s="519"/>
      <c r="AE255" s="519"/>
      <c r="AF255" s="519"/>
      <c r="AG255" s="519"/>
      <c r="AH255" s="519"/>
      <c r="AI255" s="519"/>
      <c r="AJ255" s="519"/>
      <c r="AK255" s="525">
        <v>7</v>
      </c>
      <c r="AL255" s="522"/>
      <c r="AM255" s="522"/>
      <c r="AN255" s="522"/>
      <c r="AO255" s="522"/>
      <c r="AP255" s="522"/>
      <c r="AQ255" s="522">
        <v>2</v>
      </c>
      <c r="AR255" s="522"/>
      <c r="AS255" s="522"/>
      <c r="AT255" s="522"/>
      <c r="AU255" s="523">
        <v>76.5</v>
      </c>
      <c r="AV255" s="524"/>
      <c r="AW255" s="524"/>
      <c r="AX255" s="518"/>
    </row>
    <row r="256" spans="1:50" ht="24" customHeight="1">
      <c r="A256" s="517"/>
      <c r="B256" s="517"/>
      <c r="C256" s="522"/>
      <c r="D256" s="522"/>
      <c r="E256" s="522"/>
      <c r="F256" s="522"/>
      <c r="G256" s="522"/>
      <c r="H256" s="522"/>
      <c r="I256" s="522"/>
      <c r="J256" s="522"/>
      <c r="K256" s="522"/>
      <c r="L256" s="522"/>
      <c r="M256" s="519" t="s">
        <v>257</v>
      </c>
      <c r="N256" s="519"/>
      <c r="O256" s="519"/>
      <c r="P256" s="519"/>
      <c r="Q256" s="519"/>
      <c r="R256" s="519"/>
      <c r="S256" s="519"/>
      <c r="T256" s="519"/>
      <c r="U256" s="519"/>
      <c r="V256" s="519"/>
      <c r="W256" s="519"/>
      <c r="X256" s="519"/>
      <c r="Y256" s="519"/>
      <c r="Z256" s="519"/>
      <c r="AA256" s="519"/>
      <c r="AB256" s="519"/>
      <c r="AC256" s="519"/>
      <c r="AD256" s="519"/>
      <c r="AE256" s="519"/>
      <c r="AF256" s="519"/>
      <c r="AG256" s="519"/>
      <c r="AH256" s="519"/>
      <c r="AI256" s="519"/>
      <c r="AJ256" s="519"/>
      <c r="AK256" s="525">
        <v>7</v>
      </c>
      <c r="AL256" s="522"/>
      <c r="AM256" s="522"/>
      <c r="AN256" s="522"/>
      <c r="AO256" s="522"/>
      <c r="AP256" s="522"/>
      <c r="AQ256" s="522">
        <v>2</v>
      </c>
      <c r="AR256" s="522"/>
      <c r="AS256" s="522"/>
      <c r="AT256" s="522"/>
      <c r="AU256" s="523">
        <v>99.1</v>
      </c>
      <c r="AV256" s="524"/>
      <c r="AW256" s="524"/>
      <c r="AX256" s="518"/>
    </row>
    <row r="257" spans="1:50" ht="24" customHeight="1">
      <c r="A257" s="517"/>
      <c r="B257" s="517"/>
      <c r="C257" s="522"/>
      <c r="D257" s="522"/>
      <c r="E257" s="522"/>
      <c r="F257" s="522"/>
      <c r="G257" s="522"/>
      <c r="H257" s="522"/>
      <c r="I257" s="522"/>
      <c r="J257" s="522"/>
      <c r="K257" s="522"/>
      <c r="L257" s="522"/>
      <c r="M257" s="519" t="s">
        <v>258</v>
      </c>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25">
        <v>24</v>
      </c>
      <c r="AL257" s="522"/>
      <c r="AM257" s="522"/>
      <c r="AN257" s="522"/>
      <c r="AO257" s="522"/>
      <c r="AP257" s="522"/>
      <c r="AQ257" s="522"/>
      <c r="AR257" s="522"/>
      <c r="AS257" s="522"/>
      <c r="AT257" s="522"/>
      <c r="AU257" s="523"/>
      <c r="AV257" s="524"/>
      <c r="AW257" s="524"/>
      <c r="AX257" s="518"/>
    </row>
    <row r="258" spans="1:50" ht="24" customHeight="1">
      <c r="A258" s="517">
        <v>5</v>
      </c>
      <c r="B258" s="517">
        <v>1</v>
      </c>
      <c r="C258" s="522" t="s">
        <v>259</v>
      </c>
      <c r="D258" s="522"/>
      <c r="E258" s="522"/>
      <c r="F258" s="522"/>
      <c r="G258" s="522"/>
      <c r="H258" s="522"/>
      <c r="I258" s="522"/>
      <c r="J258" s="522"/>
      <c r="K258" s="522"/>
      <c r="L258" s="522"/>
      <c r="M258" s="519" t="s">
        <v>260</v>
      </c>
      <c r="N258" s="519"/>
      <c r="O258" s="519"/>
      <c r="P258" s="519"/>
      <c r="Q258" s="519"/>
      <c r="R258" s="519"/>
      <c r="S258" s="519"/>
      <c r="T258" s="519"/>
      <c r="U258" s="519"/>
      <c r="V258" s="519"/>
      <c r="W258" s="519"/>
      <c r="X258" s="519"/>
      <c r="Y258" s="519"/>
      <c r="Z258" s="519"/>
      <c r="AA258" s="519"/>
      <c r="AB258" s="519"/>
      <c r="AC258" s="519"/>
      <c r="AD258" s="519"/>
      <c r="AE258" s="519"/>
      <c r="AF258" s="519"/>
      <c r="AG258" s="519"/>
      <c r="AH258" s="519"/>
      <c r="AI258" s="519"/>
      <c r="AJ258" s="519"/>
      <c r="AK258" s="525">
        <v>23</v>
      </c>
      <c r="AL258" s="522"/>
      <c r="AM258" s="522"/>
      <c r="AN258" s="522"/>
      <c r="AO258" s="522"/>
      <c r="AP258" s="522"/>
      <c r="AQ258" s="522">
        <v>1</v>
      </c>
      <c r="AR258" s="522"/>
      <c r="AS258" s="522"/>
      <c r="AT258" s="522"/>
      <c r="AU258" s="523">
        <v>97.7</v>
      </c>
      <c r="AV258" s="524"/>
      <c r="AW258" s="524"/>
      <c r="AX258" s="518"/>
    </row>
    <row r="259" spans="1:50" ht="24" customHeight="1">
      <c r="A259" s="517"/>
      <c r="B259" s="517"/>
      <c r="C259" s="522"/>
      <c r="D259" s="522"/>
      <c r="E259" s="522"/>
      <c r="F259" s="522"/>
      <c r="G259" s="522"/>
      <c r="H259" s="522"/>
      <c r="I259" s="522"/>
      <c r="J259" s="522"/>
      <c r="K259" s="522"/>
      <c r="L259" s="522"/>
      <c r="M259" s="519" t="s">
        <v>261</v>
      </c>
      <c r="N259" s="519"/>
      <c r="O259" s="519"/>
      <c r="P259" s="519"/>
      <c r="Q259" s="519"/>
      <c r="R259" s="519"/>
      <c r="S259" s="519"/>
      <c r="T259" s="519"/>
      <c r="U259" s="519"/>
      <c r="V259" s="519"/>
      <c r="W259" s="519"/>
      <c r="X259" s="519"/>
      <c r="Y259" s="519"/>
      <c r="Z259" s="519"/>
      <c r="AA259" s="519"/>
      <c r="AB259" s="519"/>
      <c r="AC259" s="519"/>
      <c r="AD259" s="519"/>
      <c r="AE259" s="519"/>
      <c r="AF259" s="519"/>
      <c r="AG259" s="519"/>
      <c r="AH259" s="519"/>
      <c r="AI259" s="519"/>
      <c r="AJ259" s="519"/>
      <c r="AK259" s="525">
        <v>16</v>
      </c>
      <c r="AL259" s="522"/>
      <c r="AM259" s="522"/>
      <c r="AN259" s="522"/>
      <c r="AO259" s="522"/>
      <c r="AP259" s="522"/>
      <c r="AQ259" s="522">
        <v>1</v>
      </c>
      <c r="AR259" s="522"/>
      <c r="AS259" s="522"/>
      <c r="AT259" s="522"/>
      <c r="AU259" s="523">
        <v>96.3</v>
      </c>
      <c r="AV259" s="524"/>
      <c r="AW259" s="524"/>
      <c r="AX259" s="518"/>
    </row>
    <row r="260" spans="1:50" ht="24" customHeight="1">
      <c r="A260" s="517"/>
      <c r="B260" s="517"/>
      <c r="C260" s="522"/>
      <c r="D260" s="522"/>
      <c r="E260" s="522"/>
      <c r="F260" s="522"/>
      <c r="G260" s="522"/>
      <c r="H260" s="522"/>
      <c r="I260" s="522"/>
      <c r="J260" s="522"/>
      <c r="K260" s="522"/>
      <c r="L260" s="522"/>
      <c r="M260" s="519" t="s">
        <v>262</v>
      </c>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25">
        <v>1</v>
      </c>
      <c r="AL260" s="522"/>
      <c r="AM260" s="522"/>
      <c r="AN260" s="522"/>
      <c r="AO260" s="522"/>
      <c r="AP260" s="522"/>
      <c r="AQ260" s="522" t="s">
        <v>208</v>
      </c>
      <c r="AR260" s="522"/>
      <c r="AS260" s="522"/>
      <c r="AT260" s="522"/>
      <c r="AU260" s="523"/>
      <c r="AV260" s="524"/>
      <c r="AW260" s="524"/>
      <c r="AX260" s="518"/>
    </row>
    <row r="261" spans="1:50" ht="24" customHeight="1">
      <c r="A261" s="517"/>
      <c r="B261" s="517"/>
      <c r="C261" s="522"/>
      <c r="D261" s="522"/>
      <c r="E261" s="522"/>
      <c r="F261" s="522"/>
      <c r="G261" s="522"/>
      <c r="H261" s="522"/>
      <c r="I261" s="522"/>
      <c r="J261" s="522"/>
      <c r="K261" s="522"/>
      <c r="L261" s="522"/>
      <c r="M261" s="519" t="s">
        <v>263</v>
      </c>
      <c r="N261" s="519"/>
      <c r="O261" s="519"/>
      <c r="P261" s="519"/>
      <c r="Q261" s="519"/>
      <c r="R261" s="519"/>
      <c r="S261" s="519"/>
      <c r="T261" s="519"/>
      <c r="U261" s="519"/>
      <c r="V261" s="519"/>
      <c r="W261" s="519"/>
      <c r="X261" s="519"/>
      <c r="Y261" s="519"/>
      <c r="Z261" s="519"/>
      <c r="AA261" s="519"/>
      <c r="AB261" s="519"/>
      <c r="AC261" s="519"/>
      <c r="AD261" s="519"/>
      <c r="AE261" s="519"/>
      <c r="AF261" s="519"/>
      <c r="AG261" s="519"/>
      <c r="AH261" s="519"/>
      <c r="AI261" s="519"/>
      <c r="AJ261" s="519"/>
      <c r="AK261" s="525">
        <v>3</v>
      </c>
      <c r="AL261" s="522"/>
      <c r="AM261" s="522"/>
      <c r="AN261" s="522"/>
      <c r="AO261" s="522"/>
      <c r="AP261" s="522"/>
      <c r="AQ261" s="522"/>
      <c r="AR261" s="522"/>
      <c r="AS261" s="522"/>
      <c r="AT261" s="522"/>
      <c r="AU261" s="523"/>
      <c r="AV261" s="524"/>
      <c r="AW261" s="524"/>
      <c r="AX261" s="518"/>
    </row>
    <row r="262" spans="1:50" ht="24" customHeight="1">
      <c r="A262" s="517">
        <v>6</v>
      </c>
      <c r="B262" s="517">
        <v>1</v>
      </c>
      <c r="C262" s="522" t="s">
        <v>264</v>
      </c>
      <c r="D262" s="522"/>
      <c r="E262" s="522"/>
      <c r="F262" s="522"/>
      <c r="G262" s="522"/>
      <c r="H262" s="522"/>
      <c r="I262" s="522"/>
      <c r="J262" s="522"/>
      <c r="K262" s="522"/>
      <c r="L262" s="522"/>
      <c r="M262" s="519" t="s">
        <v>265</v>
      </c>
      <c r="N262" s="519"/>
      <c r="O262" s="519"/>
      <c r="P262" s="519"/>
      <c r="Q262" s="519"/>
      <c r="R262" s="519"/>
      <c r="S262" s="519"/>
      <c r="T262" s="519"/>
      <c r="U262" s="519"/>
      <c r="V262" s="519"/>
      <c r="W262" s="519"/>
      <c r="X262" s="519"/>
      <c r="Y262" s="519"/>
      <c r="Z262" s="519"/>
      <c r="AA262" s="519"/>
      <c r="AB262" s="519"/>
      <c r="AC262" s="519"/>
      <c r="AD262" s="519"/>
      <c r="AE262" s="519"/>
      <c r="AF262" s="519"/>
      <c r="AG262" s="519"/>
      <c r="AH262" s="519"/>
      <c r="AI262" s="519"/>
      <c r="AJ262" s="519"/>
      <c r="AK262" s="525">
        <v>17</v>
      </c>
      <c r="AL262" s="522"/>
      <c r="AM262" s="522"/>
      <c r="AN262" s="522"/>
      <c r="AO262" s="522"/>
      <c r="AP262" s="522"/>
      <c r="AQ262" s="522">
        <v>1</v>
      </c>
      <c r="AR262" s="522"/>
      <c r="AS262" s="522"/>
      <c r="AT262" s="522"/>
      <c r="AU262" s="523">
        <v>95</v>
      </c>
      <c r="AV262" s="524"/>
      <c r="AW262" s="524"/>
      <c r="AX262" s="518"/>
    </row>
    <row r="263" spans="1:50" ht="24" customHeight="1">
      <c r="A263" s="517"/>
      <c r="B263" s="517"/>
      <c r="C263" s="522"/>
      <c r="D263" s="522"/>
      <c r="E263" s="522"/>
      <c r="F263" s="522"/>
      <c r="G263" s="522"/>
      <c r="H263" s="522"/>
      <c r="I263" s="522"/>
      <c r="J263" s="522"/>
      <c r="K263" s="522"/>
      <c r="L263" s="522"/>
      <c r="M263" s="519" t="s">
        <v>266</v>
      </c>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25">
        <v>16</v>
      </c>
      <c r="AL263" s="522"/>
      <c r="AM263" s="522"/>
      <c r="AN263" s="522"/>
      <c r="AO263" s="522"/>
      <c r="AP263" s="522"/>
      <c r="AQ263" s="522">
        <v>2</v>
      </c>
      <c r="AR263" s="522"/>
      <c r="AS263" s="522"/>
      <c r="AT263" s="522"/>
      <c r="AU263" s="523">
        <v>98.7</v>
      </c>
      <c r="AV263" s="524"/>
      <c r="AW263" s="524"/>
      <c r="AX263" s="518"/>
    </row>
    <row r="264" spans="1:50" ht="24" customHeight="1">
      <c r="A264" s="517"/>
      <c r="B264" s="517"/>
      <c r="C264" s="522"/>
      <c r="D264" s="522"/>
      <c r="E264" s="522"/>
      <c r="F264" s="522"/>
      <c r="G264" s="522"/>
      <c r="H264" s="522"/>
      <c r="I264" s="522"/>
      <c r="J264" s="522"/>
      <c r="K264" s="522"/>
      <c r="L264" s="522"/>
      <c r="M264" s="519" t="s">
        <v>267</v>
      </c>
      <c r="N264" s="519"/>
      <c r="O264" s="519"/>
      <c r="P264" s="519"/>
      <c r="Q264" s="519"/>
      <c r="R264" s="519"/>
      <c r="S264" s="519"/>
      <c r="T264" s="519"/>
      <c r="U264" s="519"/>
      <c r="V264" s="519"/>
      <c r="W264" s="519"/>
      <c r="X264" s="519"/>
      <c r="Y264" s="519"/>
      <c r="Z264" s="519"/>
      <c r="AA264" s="519"/>
      <c r="AB264" s="519"/>
      <c r="AC264" s="519"/>
      <c r="AD264" s="519"/>
      <c r="AE264" s="519"/>
      <c r="AF264" s="519"/>
      <c r="AG264" s="519"/>
      <c r="AH264" s="519"/>
      <c r="AI264" s="519"/>
      <c r="AJ264" s="519"/>
      <c r="AK264" s="525">
        <v>1</v>
      </c>
      <c r="AL264" s="522"/>
      <c r="AM264" s="522"/>
      <c r="AN264" s="522"/>
      <c r="AO264" s="522"/>
      <c r="AP264" s="522"/>
      <c r="AQ264" s="522" t="s">
        <v>208</v>
      </c>
      <c r="AR264" s="522"/>
      <c r="AS264" s="522"/>
      <c r="AT264" s="522"/>
      <c r="AU264" s="523"/>
      <c r="AV264" s="524"/>
      <c r="AW264" s="524"/>
      <c r="AX264" s="518"/>
    </row>
    <row r="265" spans="1:50" ht="24" customHeight="1">
      <c r="A265" s="517"/>
      <c r="B265" s="517"/>
      <c r="C265" s="522"/>
      <c r="D265" s="522"/>
      <c r="E265" s="522"/>
      <c r="F265" s="522"/>
      <c r="G265" s="522"/>
      <c r="H265" s="522"/>
      <c r="I265" s="522"/>
      <c r="J265" s="522"/>
      <c r="K265" s="522"/>
      <c r="L265" s="522"/>
      <c r="M265" s="519" t="s">
        <v>268</v>
      </c>
      <c r="N265" s="519"/>
      <c r="O265" s="519"/>
      <c r="P265" s="519"/>
      <c r="Q265" s="519"/>
      <c r="R265" s="519"/>
      <c r="S265" s="519"/>
      <c r="T265" s="519"/>
      <c r="U265" s="519"/>
      <c r="V265" s="519"/>
      <c r="W265" s="519"/>
      <c r="X265" s="519"/>
      <c r="Y265" s="519"/>
      <c r="Z265" s="519"/>
      <c r="AA265" s="519"/>
      <c r="AB265" s="519"/>
      <c r="AC265" s="519"/>
      <c r="AD265" s="519"/>
      <c r="AE265" s="519"/>
      <c r="AF265" s="519"/>
      <c r="AG265" s="519"/>
      <c r="AH265" s="519"/>
      <c r="AI265" s="519"/>
      <c r="AJ265" s="519"/>
      <c r="AK265" s="525">
        <v>2</v>
      </c>
      <c r="AL265" s="522"/>
      <c r="AM265" s="522"/>
      <c r="AN265" s="522"/>
      <c r="AO265" s="522"/>
      <c r="AP265" s="522"/>
      <c r="AQ265" s="522"/>
      <c r="AR265" s="522"/>
      <c r="AS265" s="522"/>
      <c r="AT265" s="522"/>
      <c r="AU265" s="523"/>
      <c r="AV265" s="524"/>
      <c r="AW265" s="524"/>
      <c r="AX265" s="518"/>
    </row>
    <row r="266" spans="1:50" ht="24" customHeight="1">
      <c r="A266" s="517">
        <v>7</v>
      </c>
      <c r="B266" s="517"/>
      <c r="C266" s="522"/>
      <c r="D266" s="522"/>
      <c r="E266" s="522"/>
      <c r="F266" s="522"/>
      <c r="G266" s="522"/>
      <c r="H266" s="522"/>
      <c r="I266" s="522"/>
      <c r="J266" s="522"/>
      <c r="K266" s="522"/>
      <c r="L266" s="522"/>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25"/>
      <c r="AL266" s="522"/>
      <c r="AM266" s="522"/>
      <c r="AN266" s="522"/>
      <c r="AO266" s="522"/>
      <c r="AP266" s="522"/>
      <c r="AQ266" s="522"/>
      <c r="AR266" s="522"/>
      <c r="AS266" s="522"/>
      <c r="AT266" s="522"/>
      <c r="AU266" s="523"/>
      <c r="AV266" s="524"/>
      <c r="AW266" s="524"/>
      <c r="AX266" s="518"/>
    </row>
    <row r="267" spans="1:50" ht="24" customHeight="1">
      <c r="A267" s="517">
        <v>8</v>
      </c>
      <c r="B267" s="517"/>
      <c r="C267" s="522"/>
      <c r="D267" s="522"/>
      <c r="E267" s="522"/>
      <c r="F267" s="522"/>
      <c r="G267" s="522"/>
      <c r="H267" s="522"/>
      <c r="I267" s="522"/>
      <c r="J267" s="522"/>
      <c r="K267" s="522"/>
      <c r="L267" s="522"/>
      <c r="M267" s="519"/>
      <c r="N267" s="519"/>
      <c r="O267" s="519"/>
      <c r="P267" s="519"/>
      <c r="Q267" s="519"/>
      <c r="R267" s="519"/>
      <c r="S267" s="519"/>
      <c r="T267" s="519"/>
      <c r="U267" s="519"/>
      <c r="V267" s="519"/>
      <c r="W267" s="519"/>
      <c r="X267" s="519"/>
      <c r="Y267" s="519"/>
      <c r="Z267" s="519"/>
      <c r="AA267" s="519"/>
      <c r="AB267" s="519"/>
      <c r="AC267" s="519"/>
      <c r="AD267" s="519"/>
      <c r="AE267" s="519"/>
      <c r="AF267" s="519"/>
      <c r="AG267" s="519"/>
      <c r="AH267" s="519"/>
      <c r="AI267" s="519"/>
      <c r="AJ267" s="519"/>
      <c r="AK267" s="525"/>
      <c r="AL267" s="522"/>
      <c r="AM267" s="522"/>
      <c r="AN267" s="522"/>
      <c r="AO267" s="522"/>
      <c r="AP267" s="522"/>
      <c r="AQ267" s="522"/>
      <c r="AR267" s="522"/>
      <c r="AS267" s="522"/>
      <c r="AT267" s="522"/>
      <c r="AU267" s="523"/>
      <c r="AV267" s="524"/>
      <c r="AW267" s="524"/>
      <c r="AX267" s="518"/>
    </row>
    <row r="268" spans="1:50" ht="24" customHeight="1">
      <c r="A268" s="517">
        <v>9</v>
      </c>
      <c r="B268" s="517"/>
      <c r="C268" s="522"/>
      <c r="D268" s="522"/>
      <c r="E268" s="522"/>
      <c r="F268" s="522"/>
      <c r="G268" s="522"/>
      <c r="H268" s="522"/>
      <c r="I268" s="522"/>
      <c r="J268" s="522"/>
      <c r="K268" s="522"/>
      <c r="L268" s="522"/>
      <c r="M268" s="519"/>
      <c r="N268" s="519"/>
      <c r="O268" s="519"/>
      <c r="P268" s="519"/>
      <c r="Q268" s="519"/>
      <c r="R268" s="519"/>
      <c r="S268" s="519"/>
      <c r="T268" s="519"/>
      <c r="U268" s="519"/>
      <c r="V268" s="519"/>
      <c r="W268" s="519"/>
      <c r="X268" s="519"/>
      <c r="Y268" s="519"/>
      <c r="Z268" s="519"/>
      <c r="AA268" s="519"/>
      <c r="AB268" s="519"/>
      <c r="AC268" s="519"/>
      <c r="AD268" s="519"/>
      <c r="AE268" s="519"/>
      <c r="AF268" s="519"/>
      <c r="AG268" s="519"/>
      <c r="AH268" s="519"/>
      <c r="AI268" s="519"/>
      <c r="AJ268" s="519"/>
      <c r="AK268" s="525"/>
      <c r="AL268" s="522"/>
      <c r="AM268" s="522"/>
      <c r="AN268" s="522"/>
      <c r="AO268" s="522"/>
      <c r="AP268" s="522"/>
      <c r="AQ268" s="522"/>
      <c r="AR268" s="522"/>
      <c r="AS268" s="522"/>
      <c r="AT268" s="522"/>
      <c r="AU268" s="523"/>
      <c r="AV268" s="524"/>
      <c r="AW268" s="524"/>
      <c r="AX268" s="518"/>
    </row>
    <row r="269" spans="1:50" ht="24" customHeight="1">
      <c r="A269" s="517">
        <v>10</v>
      </c>
      <c r="B269" s="517"/>
      <c r="C269" s="522"/>
      <c r="D269" s="522"/>
      <c r="E269" s="522"/>
      <c r="F269" s="522"/>
      <c r="G269" s="522"/>
      <c r="H269" s="522"/>
      <c r="I269" s="522"/>
      <c r="J269" s="522"/>
      <c r="K269" s="522"/>
      <c r="L269" s="522"/>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25"/>
      <c r="AL269" s="522"/>
      <c r="AM269" s="522"/>
      <c r="AN269" s="522"/>
      <c r="AO269" s="522"/>
      <c r="AP269" s="522"/>
      <c r="AQ269" s="522"/>
      <c r="AR269" s="522"/>
      <c r="AS269" s="522"/>
      <c r="AT269" s="522"/>
      <c r="AU269" s="523"/>
      <c r="AV269" s="524"/>
      <c r="AW269" s="524"/>
      <c r="AX269" s="518"/>
    </row>
    <row r="270" spans="1:50" ht="14.1"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c r="Y270" s="419"/>
      <c r="Z270" s="419"/>
      <c r="AA270" s="419"/>
      <c r="AB270" s="419"/>
      <c r="AC270" s="419"/>
      <c r="AD270" s="419"/>
      <c r="AE270" s="419"/>
      <c r="AF270" s="419"/>
      <c r="AG270" s="419"/>
      <c r="AH270" s="419"/>
      <c r="AI270" s="419"/>
      <c r="AJ270" s="419"/>
      <c r="AK270" s="531"/>
      <c r="AL270" s="419"/>
      <c r="AM270" s="419"/>
      <c r="AN270" s="419"/>
      <c r="AO270" s="419"/>
      <c r="AP270" s="419"/>
      <c r="AQ270" s="419"/>
      <c r="AR270" s="419"/>
      <c r="AS270" s="419"/>
      <c r="AT270" s="419"/>
      <c r="AU270" s="419"/>
      <c r="AV270" s="419"/>
      <c r="AW270" s="419"/>
      <c r="AX270" s="419"/>
    </row>
    <row r="271" spans="1:50" ht="14.1" customHeight="1">
      <c r="B271" s="1" t="s">
        <v>269</v>
      </c>
    </row>
    <row r="272" spans="1:50" ht="34.5" customHeight="1">
      <c r="A272" s="517"/>
      <c r="B272" s="517"/>
      <c r="C272" s="120" t="s">
        <v>180</v>
      </c>
      <c r="D272" s="120"/>
      <c r="E272" s="120"/>
      <c r="F272" s="120"/>
      <c r="G272" s="120"/>
      <c r="H272" s="120"/>
      <c r="I272" s="120"/>
      <c r="J272" s="120"/>
      <c r="K272" s="120"/>
      <c r="L272" s="120"/>
      <c r="M272" s="120" t="s">
        <v>181</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t="s">
        <v>182</v>
      </c>
      <c r="AL272" s="120"/>
      <c r="AM272" s="120"/>
      <c r="AN272" s="120"/>
      <c r="AO272" s="120"/>
      <c r="AP272" s="120"/>
      <c r="AQ272" s="120" t="s">
        <v>183</v>
      </c>
      <c r="AR272" s="120"/>
      <c r="AS272" s="120"/>
      <c r="AT272" s="120"/>
      <c r="AU272" s="64" t="s">
        <v>184</v>
      </c>
      <c r="AV272" s="65"/>
      <c r="AW272" s="65"/>
      <c r="AX272" s="518"/>
    </row>
    <row r="273" spans="1:50" ht="24" customHeight="1">
      <c r="A273" s="517">
        <v>1</v>
      </c>
      <c r="B273" s="517">
        <v>1</v>
      </c>
      <c r="C273" s="522" t="s">
        <v>218</v>
      </c>
      <c r="D273" s="522"/>
      <c r="E273" s="522"/>
      <c r="F273" s="522"/>
      <c r="G273" s="522"/>
      <c r="H273" s="522"/>
      <c r="I273" s="522"/>
      <c r="J273" s="522"/>
      <c r="K273" s="522"/>
      <c r="L273" s="522"/>
      <c r="M273" s="519" t="s">
        <v>241</v>
      </c>
      <c r="N273" s="519"/>
      <c r="O273" s="519"/>
      <c r="P273" s="519"/>
      <c r="Q273" s="519"/>
      <c r="R273" s="519"/>
      <c r="S273" s="519"/>
      <c r="T273" s="519"/>
      <c r="U273" s="519"/>
      <c r="V273" s="519"/>
      <c r="W273" s="519"/>
      <c r="X273" s="519"/>
      <c r="Y273" s="519"/>
      <c r="Z273" s="519"/>
      <c r="AA273" s="519"/>
      <c r="AB273" s="519"/>
      <c r="AC273" s="519"/>
      <c r="AD273" s="519"/>
      <c r="AE273" s="519"/>
      <c r="AF273" s="519"/>
      <c r="AG273" s="519"/>
      <c r="AH273" s="519"/>
      <c r="AI273" s="519"/>
      <c r="AJ273" s="519"/>
      <c r="AK273" s="525">
        <v>29</v>
      </c>
      <c r="AL273" s="522"/>
      <c r="AM273" s="522"/>
      <c r="AN273" s="522"/>
      <c r="AO273" s="522"/>
      <c r="AP273" s="522"/>
      <c r="AQ273" s="522">
        <v>2</v>
      </c>
      <c r="AR273" s="522"/>
      <c r="AS273" s="522"/>
      <c r="AT273" s="522"/>
      <c r="AU273" s="523">
        <v>96.5</v>
      </c>
      <c r="AV273" s="524"/>
      <c r="AW273" s="524"/>
      <c r="AX273" s="518"/>
    </row>
    <row r="274" spans="1:50" ht="24" customHeight="1">
      <c r="A274" s="517"/>
      <c r="B274" s="517"/>
      <c r="C274" s="522"/>
      <c r="D274" s="522"/>
      <c r="E274" s="522"/>
      <c r="F274" s="522"/>
      <c r="G274" s="522"/>
      <c r="H274" s="522"/>
      <c r="I274" s="522"/>
      <c r="J274" s="522"/>
      <c r="K274" s="522"/>
      <c r="L274" s="522"/>
      <c r="M274" s="519" t="s">
        <v>242</v>
      </c>
      <c r="N274" s="519"/>
      <c r="O274" s="519"/>
      <c r="P274" s="519"/>
      <c r="Q274" s="519"/>
      <c r="R274" s="519"/>
      <c r="S274" s="519"/>
      <c r="T274" s="519"/>
      <c r="U274" s="519"/>
      <c r="V274" s="519"/>
      <c r="W274" s="519"/>
      <c r="X274" s="519"/>
      <c r="Y274" s="519"/>
      <c r="Z274" s="519"/>
      <c r="AA274" s="519"/>
      <c r="AB274" s="519"/>
      <c r="AC274" s="519"/>
      <c r="AD274" s="519"/>
      <c r="AE274" s="519"/>
      <c r="AF274" s="519"/>
      <c r="AG274" s="519"/>
      <c r="AH274" s="519"/>
      <c r="AI274" s="519"/>
      <c r="AJ274" s="519"/>
      <c r="AK274" s="525">
        <v>27</v>
      </c>
      <c r="AL274" s="522"/>
      <c r="AM274" s="522"/>
      <c r="AN274" s="522"/>
      <c r="AO274" s="522"/>
      <c r="AP274" s="522"/>
      <c r="AQ274" s="522">
        <v>1</v>
      </c>
      <c r="AR274" s="522"/>
      <c r="AS274" s="522"/>
      <c r="AT274" s="522"/>
      <c r="AU274" s="523">
        <v>90.7</v>
      </c>
      <c r="AV274" s="524"/>
      <c r="AW274" s="524"/>
      <c r="AX274" s="518"/>
    </row>
    <row r="275" spans="1:50" ht="24" customHeight="1">
      <c r="A275" s="517"/>
      <c r="B275" s="517"/>
      <c r="C275" s="522"/>
      <c r="D275" s="522"/>
      <c r="E275" s="522"/>
      <c r="F275" s="522"/>
      <c r="G275" s="522"/>
      <c r="H275" s="522"/>
      <c r="I275" s="522"/>
      <c r="J275" s="522"/>
      <c r="K275" s="522"/>
      <c r="L275" s="522"/>
      <c r="M275" s="519" t="s">
        <v>270</v>
      </c>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25">
        <v>15</v>
      </c>
      <c r="AL275" s="522"/>
      <c r="AM275" s="522"/>
      <c r="AN275" s="522"/>
      <c r="AO275" s="522"/>
      <c r="AP275" s="522"/>
      <c r="AQ275" s="522">
        <v>3</v>
      </c>
      <c r="AR275" s="522"/>
      <c r="AS275" s="522"/>
      <c r="AT275" s="522"/>
      <c r="AU275" s="523">
        <v>99.8</v>
      </c>
      <c r="AV275" s="524"/>
      <c r="AW275" s="524"/>
      <c r="AX275" s="518"/>
    </row>
    <row r="276" spans="1:50" ht="24" customHeight="1">
      <c r="A276" s="517"/>
      <c r="B276" s="517"/>
      <c r="C276" s="522"/>
      <c r="D276" s="522"/>
      <c r="E276" s="522"/>
      <c r="F276" s="522"/>
      <c r="G276" s="522"/>
      <c r="H276" s="522"/>
      <c r="I276" s="522"/>
      <c r="J276" s="522"/>
      <c r="K276" s="522"/>
      <c r="L276" s="522"/>
      <c r="M276" s="519" t="s">
        <v>271</v>
      </c>
      <c r="N276" s="519"/>
      <c r="O276" s="519"/>
      <c r="P276" s="519"/>
      <c r="Q276" s="519"/>
      <c r="R276" s="519"/>
      <c r="S276" s="519"/>
      <c r="T276" s="519"/>
      <c r="U276" s="519"/>
      <c r="V276" s="519"/>
      <c r="W276" s="519"/>
      <c r="X276" s="519"/>
      <c r="Y276" s="519"/>
      <c r="Z276" s="519"/>
      <c r="AA276" s="519"/>
      <c r="AB276" s="519"/>
      <c r="AC276" s="519"/>
      <c r="AD276" s="519"/>
      <c r="AE276" s="519"/>
      <c r="AF276" s="519"/>
      <c r="AG276" s="519"/>
      <c r="AH276" s="519"/>
      <c r="AI276" s="519"/>
      <c r="AJ276" s="519"/>
      <c r="AK276" s="525">
        <v>5</v>
      </c>
      <c r="AL276" s="522"/>
      <c r="AM276" s="522"/>
      <c r="AN276" s="522"/>
      <c r="AO276" s="522"/>
      <c r="AP276" s="522"/>
      <c r="AQ276" s="522">
        <v>3</v>
      </c>
      <c r="AR276" s="522"/>
      <c r="AS276" s="522"/>
      <c r="AT276" s="522"/>
      <c r="AU276" s="523">
        <v>97.6</v>
      </c>
      <c r="AV276" s="524"/>
      <c r="AW276" s="524"/>
      <c r="AX276" s="518"/>
    </row>
    <row r="277" spans="1:50" ht="24" customHeight="1">
      <c r="A277" s="517">
        <v>2</v>
      </c>
      <c r="B277" s="517">
        <v>1</v>
      </c>
      <c r="C277" s="522" t="s">
        <v>272</v>
      </c>
      <c r="D277" s="522"/>
      <c r="E277" s="522"/>
      <c r="F277" s="522"/>
      <c r="G277" s="522"/>
      <c r="H277" s="522"/>
      <c r="I277" s="522"/>
      <c r="J277" s="522"/>
      <c r="K277" s="522"/>
      <c r="L277" s="522"/>
      <c r="M277" s="519" t="s">
        <v>240</v>
      </c>
      <c r="N277" s="519"/>
      <c r="O277" s="519"/>
      <c r="P277" s="519"/>
      <c r="Q277" s="519"/>
      <c r="R277" s="519"/>
      <c r="S277" s="519"/>
      <c r="T277" s="519"/>
      <c r="U277" s="519"/>
      <c r="V277" s="519"/>
      <c r="W277" s="519"/>
      <c r="X277" s="519"/>
      <c r="Y277" s="519"/>
      <c r="Z277" s="519"/>
      <c r="AA277" s="519"/>
      <c r="AB277" s="519"/>
      <c r="AC277" s="519"/>
      <c r="AD277" s="519"/>
      <c r="AE277" s="519"/>
      <c r="AF277" s="519"/>
      <c r="AG277" s="519"/>
      <c r="AH277" s="519"/>
      <c r="AI277" s="519"/>
      <c r="AJ277" s="519"/>
      <c r="AK277" s="525">
        <v>46</v>
      </c>
      <c r="AL277" s="522"/>
      <c r="AM277" s="522"/>
      <c r="AN277" s="522"/>
      <c r="AO277" s="522"/>
      <c r="AP277" s="522"/>
      <c r="AQ277" s="522">
        <v>3</v>
      </c>
      <c r="AR277" s="522"/>
      <c r="AS277" s="522"/>
      <c r="AT277" s="522"/>
      <c r="AU277" s="523">
        <v>97.9</v>
      </c>
      <c r="AV277" s="524"/>
      <c r="AW277" s="524"/>
      <c r="AX277" s="518"/>
    </row>
    <row r="278" spans="1:50" ht="24" customHeight="1">
      <c r="A278" s="517">
        <v>3</v>
      </c>
      <c r="B278" s="517">
        <v>1</v>
      </c>
      <c r="C278" s="522" t="s">
        <v>273</v>
      </c>
      <c r="D278" s="522"/>
      <c r="E278" s="522"/>
      <c r="F278" s="522"/>
      <c r="G278" s="522"/>
      <c r="H278" s="522"/>
      <c r="I278" s="522"/>
      <c r="J278" s="522"/>
      <c r="K278" s="522"/>
      <c r="L278" s="522"/>
      <c r="M278" s="519" t="s">
        <v>250</v>
      </c>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25">
        <v>32</v>
      </c>
      <c r="AL278" s="522"/>
      <c r="AM278" s="522"/>
      <c r="AN278" s="522"/>
      <c r="AO278" s="522"/>
      <c r="AP278" s="522"/>
      <c r="AQ278" s="522">
        <v>1</v>
      </c>
      <c r="AR278" s="522"/>
      <c r="AS278" s="522"/>
      <c r="AT278" s="522"/>
      <c r="AU278" s="523">
        <v>99.5</v>
      </c>
      <c r="AV278" s="524"/>
      <c r="AW278" s="524"/>
      <c r="AX278" s="518"/>
    </row>
    <row r="279" spans="1:50" ht="24" customHeight="1">
      <c r="A279" s="517">
        <v>4</v>
      </c>
      <c r="B279" s="517">
        <v>1</v>
      </c>
      <c r="C279" s="522" t="s">
        <v>274</v>
      </c>
      <c r="D279" s="522"/>
      <c r="E279" s="522"/>
      <c r="F279" s="522"/>
      <c r="G279" s="522"/>
      <c r="H279" s="522"/>
      <c r="I279" s="522"/>
      <c r="J279" s="522"/>
      <c r="K279" s="522"/>
      <c r="L279" s="522"/>
      <c r="M279" s="519" t="s">
        <v>260</v>
      </c>
      <c r="N279" s="519"/>
      <c r="O279" s="519"/>
      <c r="P279" s="519"/>
      <c r="Q279" s="519"/>
      <c r="R279" s="519"/>
      <c r="S279" s="519"/>
      <c r="T279" s="519"/>
      <c r="U279" s="519"/>
      <c r="V279" s="519"/>
      <c r="W279" s="519"/>
      <c r="X279" s="519"/>
      <c r="Y279" s="519"/>
      <c r="Z279" s="519"/>
      <c r="AA279" s="519"/>
      <c r="AB279" s="519"/>
      <c r="AC279" s="519"/>
      <c r="AD279" s="519"/>
      <c r="AE279" s="519"/>
      <c r="AF279" s="519"/>
      <c r="AG279" s="519"/>
      <c r="AH279" s="519"/>
      <c r="AI279" s="519"/>
      <c r="AJ279" s="519"/>
      <c r="AK279" s="525">
        <v>23</v>
      </c>
      <c r="AL279" s="522"/>
      <c r="AM279" s="522"/>
      <c r="AN279" s="522"/>
      <c r="AO279" s="522"/>
      <c r="AP279" s="522"/>
      <c r="AQ279" s="522">
        <v>1</v>
      </c>
      <c r="AR279" s="522"/>
      <c r="AS279" s="522"/>
      <c r="AT279" s="522"/>
      <c r="AU279" s="523">
        <v>97.7</v>
      </c>
      <c r="AV279" s="524"/>
      <c r="AW279" s="524"/>
      <c r="AX279" s="518"/>
    </row>
    <row r="280" spans="1:50" ht="24" customHeight="1">
      <c r="A280" s="517">
        <v>5</v>
      </c>
      <c r="B280" s="517">
        <v>1</v>
      </c>
      <c r="C280" s="522" t="s">
        <v>275</v>
      </c>
      <c r="D280" s="522"/>
      <c r="E280" s="522"/>
      <c r="F280" s="522"/>
      <c r="G280" s="522"/>
      <c r="H280" s="522"/>
      <c r="I280" s="522"/>
      <c r="J280" s="522"/>
      <c r="K280" s="522"/>
      <c r="L280" s="522"/>
      <c r="M280" s="519" t="s">
        <v>251</v>
      </c>
      <c r="N280" s="519"/>
      <c r="O280" s="519"/>
      <c r="P280" s="519"/>
      <c r="Q280" s="519"/>
      <c r="R280" s="519"/>
      <c r="S280" s="519"/>
      <c r="T280" s="519"/>
      <c r="U280" s="519"/>
      <c r="V280" s="519"/>
      <c r="W280" s="519"/>
      <c r="X280" s="519"/>
      <c r="Y280" s="519"/>
      <c r="Z280" s="519"/>
      <c r="AA280" s="519"/>
      <c r="AB280" s="519"/>
      <c r="AC280" s="519"/>
      <c r="AD280" s="519"/>
      <c r="AE280" s="519"/>
      <c r="AF280" s="519"/>
      <c r="AG280" s="519"/>
      <c r="AH280" s="519"/>
      <c r="AI280" s="519"/>
      <c r="AJ280" s="519"/>
      <c r="AK280" s="525">
        <v>19</v>
      </c>
      <c r="AL280" s="522"/>
      <c r="AM280" s="522"/>
      <c r="AN280" s="522"/>
      <c r="AO280" s="522"/>
      <c r="AP280" s="522"/>
      <c r="AQ280" s="522">
        <v>2</v>
      </c>
      <c r="AR280" s="522"/>
      <c r="AS280" s="522"/>
      <c r="AT280" s="522"/>
      <c r="AU280" s="523">
        <v>97.7</v>
      </c>
      <c r="AV280" s="524"/>
      <c r="AW280" s="524"/>
      <c r="AX280" s="518"/>
    </row>
    <row r="281" spans="1:50" ht="24" customHeight="1">
      <c r="A281" s="517">
        <v>6</v>
      </c>
      <c r="B281" s="517">
        <v>1</v>
      </c>
      <c r="C281" s="522" t="s">
        <v>276</v>
      </c>
      <c r="D281" s="522"/>
      <c r="E281" s="522"/>
      <c r="F281" s="522"/>
      <c r="G281" s="522"/>
      <c r="H281" s="522"/>
      <c r="I281" s="522"/>
      <c r="J281" s="522"/>
      <c r="K281" s="522"/>
      <c r="L281" s="522"/>
      <c r="M281" s="519" t="s">
        <v>265</v>
      </c>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25">
        <v>17</v>
      </c>
      <c r="AL281" s="522"/>
      <c r="AM281" s="522"/>
      <c r="AN281" s="522"/>
      <c r="AO281" s="522"/>
      <c r="AP281" s="522"/>
      <c r="AQ281" s="522">
        <v>2</v>
      </c>
      <c r="AR281" s="522"/>
      <c r="AS281" s="522"/>
      <c r="AT281" s="522"/>
      <c r="AU281" s="523">
        <v>98.7</v>
      </c>
      <c r="AV281" s="524"/>
      <c r="AW281" s="524"/>
      <c r="AX281" s="518"/>
    </row>
    <row r="282" spans="1:50" ht="24" customHeight="1">
      <c r="A282" s="517">
        <v>7</v>
      </c>
      <c r="B282" s="517">
        <v>1</v>
      </c>
      <c r="C282" s="522" t="s">
        <v>277</v>
      </c>
      <c r="D282" s="522"/>
      <c r="E282" s="522"/>
      <c r="F282" s="522"/>
      <c r="G282" s="522"/>
      <c r="H282" s="522"/>
      <c r="I282" s="522"/>
      <c r="J282" s="522"/>
      <c r="K282" s="522"/>
      <c r="L282" s="522"/>
      <c r="M282" s="519" t="s">
        <v>266</v>
      </c>
      <c r="N282" s="519"/>
      <c r="O282" s="519"/>
      <c r="P282" s="519"/>
      <c r="Q282" s="519"/>
      <c r="R282" s="519"/>
      <c r="S282" s="519"/>
      <c r="T282" s="519"/>
      <c r="U282" s="519"/>
      <c r="V282" s="519"/>
      <c r="W282" s="519"/>
      <c r="X282" s="519"/>
      <c r="Y282" s="519"/>
      <c r="Z282" s="519"/>
      <c r="AA282" s="519"/>
      <c r="AB282" s="519"/>
      <c r="AC282" s="519"/>
      <c r="AD282" s="519"/>
      <c r="AE282" s="519"/>
      <c r="AF282" s="519"/>
      <c r="AG282" s="519"/>
      <c r="AH282" s="519"/>
      <c r="AI282" s="519"/>
      <c r="AJ282" s="519"/>
      <c r="AK282" s="525">
        <v>16</v>
      </c>
      <c r="AL282" s="522"/>
      <c r="AM282" s="522"/>
      <c r="AN282" s="522"/>
      <c r="AO282" s="522"/>
      <c r="AP282" s="522"/>
      <c r="AQ282" s="522">
        <v>1</v>
      </c>
      <c r="AR282" s="522"/>
      <c r="AS282" s="522"/>
      <c r="AT282" s="522"/>
      <c r="AU282" s="523">
        <v>95</v>
      </c>
      <c r="AV282" s="524"/>
      <c r="AW282" s="524"/>
      <c r="AX282" s="518"/>
    </row>
    <row r="283" spans="1:50" ht="24" customHeight="1">
      <c r="A283" s="517">
        <v>8</v>
      </c>
      <c r="B283" s="517">
        <v>1</v>
      </c>
      <c r="C283" s="522" t="s">
        <v>278</v>
      </c>
      <c r="D283" s="522"/>
      <c r="E283" s="522"/>
      <c r="F283" s="522"/>
      <c r="G283" s="522"/>
      <c r="H283" s="522"/>
      <c r="I283" s="522"/>
      <c r="J283" s="522"/>
      <c r="K283" s="522"/>
      <c r="L283" s="522"/>
      <c r="M283" s="519" t="s">
        <v>261</v>
      </c>
      <c r="N283" s="519"/>
      <c r="O283" s="519"/>
      <c r="P283" s="519"/>
      <c r="Q283" s="519"/>
      <c r="R283" s="519"/>
      <c r="S283" s="519"/>
      <c r="T283" s="519"/>
      <c r="U283" s="519"/>
      <c r="V283" s="519"/>
      <c r="W283" s="519"/>
      <c r="X283" s="519"/>
      <c r="Y283" s="519"/>
      <c r="Z283" s="519"/>
      <c r="AA283" s="519"/>
      <c r="AB283" s="519"/>
      <c r="AC283" s="519"/>
      <c r="AD283" s="519"/>
      <c r="AE283" s="519"/>
      <c r="AF283" s="519"/>
      <c r="AG283" s="519"/>
      <c r="AH283" s="519"/>
      <c r="AI283" s="519"/>
      <c r="AJ283" s="519"/>
      <c r="AK283" s="525">
        <v>16</v>
      </c>
      <c r="AL283" s="522"/>
      <c r="AM283" s="522"/>
      <c r="AN283" s="522"/>
      <c r="AO283" s="522"/>
      <c r="AP283" s="522"/>
      <c r="AQ283" s="522">
        <v>1</v>
      </c>
      <c r="AR283" s="522"/>
      <c r="AS283" s="522"/>
      <c r="AT283" s="522"/>
      <c r="AU283" s="523">
        <v>96.3</v>
      </c>
      <c r="AV283" s="524"/>
      <c r="AW283" s="524"/>
      <c r="AX283" s="518"/>
    </row>
    <row r="284" spans="1:50" ht="24" customHeight="1">
      <c r="A284" s="517">
        <v>9</v>
      </c>
      <c r="B284" s="517">
        <v>1</v>
      </c>
      <c r="C284" s="522" t="s">
        <v>279</v>
      </c>
      <c r="D284" s="522"/>
      <c r="E284" s="522"/>
      <c r="F284" s="522"/>
      <c r="G284" s="522"/>
      <c r="H284" s="522"/>
      <c r="I284" s="522"/>
      <c r="J284" s="522"/>
      <c r="K284" s="522"/>
      <c r="L284" s="522"/>
      <c r="M284" s="519" t="s">
        <v>280</v>
      </c>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25">
        <v>10</v>
      </c>
      <c r="AL284" s="522"/>
      <c r="AM284" s="522"/>
      <c r="AN284" s="522"/>
      <c r="AO284" s="522"/>
      <c r="AP284" s="522"/>
      <c r="AQ284" s="522">
        <v>2</v>
      </c>
      <c r="AR284" s="522"/>
      <c r="AS284" s="522"/>
      <c r="AT284" s="522"/>
      <c r="AU284" s="523">
        <v>93.8</v>
      </c>
      <c r="AV284" s="524"/>
      <c r="AW284" s="524"/>
      <c r="AX284" s="518"/>
    </row>
    <row r="285" spans="1:50" ht="24" customHeight="1">
      <c r="A285" s="517"/>
      <c r="B285" s="517"/>
      <c r="C285" s="522"/>
      <c r="D285" s="522"/>
      <c r="E285" s="522"/>
      <c r="F285" s="522"/>
      <c r="G285" s="522"/>
      <c r="H285" s="522"/>
      <c r="I285" s="522"/>
      <c r="J285" s="522"/>
      <c r="K285" s="522"/>
      <c r="L285" s="522"/>
      <c r="M285" s="519" t="s">
        <v>281</v>
      </c>
      <c r="N285" s="519"/>
      <c r="O285" s="519"/>
      <c r="P285" s="519"/>
      <c r="Q285" s="519"/>
      <c r="R285" s="519"/>
      <c r="S285" s="519"/>
      <c r="T285" s="519"/>
      <c r="U285" s="519"/>
      <c r="V285" s="519"/>
      <c r="W285" s="519"/>
      <c r="X285" s="519"/>
      <c r="Y285" s="519"/>
      <c r="Z285" s="519"/>
      <c r="AA285" s="519"/>
      <c r="AB285" s="519"/>
      <c r="AC285" s="519"/>
      <c r="AD285" s="519"/>
      <c r="AE285" s="519"/>
      <c r="AF285" s="519"/>
      <c r="AG285" s="519"/>
      <c r="AH285" s="519"/>
      <c r="AI285" s="519"/>
      <c r="AJ285" s="519"/>
      <c r="AK285" s="525">
        <v>6</v>
      </c>
      <c r="AL285" s="522"/>
      <c r="AM285" s="522"/>
      <c r="AN285" s="522"/>
      <c r="AO285" s="522"/>
      <c r="AP285" s="522"/>
      <c r="AQ285" s="522">
        <v>4</v>
      </c>
      <c r="AR285" s="522"/>
      <c r="AS285" s="522"/>
      <c r="AT285" s="522"/>
      <c r="AU285" s="523">
        <v>86.2</v>
      </c>
      <c r="AV285" s="524"/>
      <c r="AW285" s="524"/>
      <c r="AX285" s="518"/>
    </row>
    <row r="286" spans="1:50" ht="24" customHeight="1">
      <c r="A286" s="517">
        <v>10</v>
      </c>
      <c r="B286" s="517">
        <v>1</v>
      </c>
      <c r="C286" s="522" t="s">
        <v>282</v>
      </c>
      <c r="D286" s="522"/>
      <c r="E286" s="522"/>
      <c r="F286" s="522"/>
      <c r="G286" s="522"/>
      <c r="H286" s="522"/>
      <c r="I286" s="522"/>
      <c r="J286" s="522"/>
      <c r="K286" s="522"/>
      <c r="L286" s="522"/>
      <c r="M286" s="519" t="s">
        <v>283</v>
      </c>
      <c r="N286" s="519"/>
      <c r="O286" s="519"/>
      <c r="P286" s="519"/>
      <c r="Q286" s="519"/>
      <c r="R286" s="519"/>
      <c r="S286" s="519"/>
      <c r="T286" s="519"/>
      <c r="U286" s="519"/>
      <c r="V286" s="519"/>
      <c r="W286" s="519"/>
      <c r="X286" s="519"/>
      <c r="Y286" s="519"/>
      <c r="Z286" s="519"/>
      <c r="AA286" s="519"/>
      <c r="AB286" s="519"/>
      <c r="AC286" s="519"/>
      <c r="AD286" s="519"/>
      <c r="AE286" s="519"/>
      <c r="AF286" s="519"/>
      <c r="AG286" s="519"/>
      <c r="AH286" s="519"/>
      <c r="AI286" s="519"/>
      <c r="AJ286" s="519"/>
      <c r="AK286" s="525">
        <v>15</v>
      </c>
      <c r="AL286" s="522"/>
      <c r="AM286" s="522"/>
      <c r="AN286" s="522"/>
      <c r="AO286" s="522"/>
      <c r="AP286" s="522"/>
      <c r="AQ286" s="522">
        <v>3</v>
      </c>
      <c r="AR286" s="522"/>
      <c r="AS286" s="522"/>
      <c r="AT286" s="522"/>
      <c r="AU286" s="523">
        <v>97.8</v>
      </c>
      <c r="AV286" s="524"/>
      <c r="AW286" s="524"/>
      <c r="AX286" s="518"/>
    </row>
    <row r="287" spans="1:50" ht="14.1"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c r="AA287" s="419"/>
      <c r="AB287" s="419"/>
      <c r="AC287" s="419"/>
      <c r="AD287" s="419"/>
      <c r="AE287" s="419"/>
      <c r="AF287" s="419"/>
      <c r="AG287" s="419"/>
      <c r="AH287" s="419"/>
      <c r="AI287" s="419"/>
      <c r="AJ287" s="419"/>
      <c r="AK287" s="531"/>
      <c r="AL287" s="419"/>
      <c r="AM287" s="419"/>
      <c r="AN287" s="419"/>
      <c r="AO287" s="419"/>
      <c r="AP287" s="419"/>
      <c r="AQ287" s="419"/>
      <c r="AR287" s="419"/>
      <c r="AS287" s="419"/>
      <c r="AT287" s="419"/>
      <c r="AU287" s="419"/>
      <c r="AV287" s="419"/>
      <c r="AW287" s="419"/>
      <c r="AX287" s="419"/>
    </row>
    <row r="288" spans="1:50" ht="14.1"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c r="Y288" s="419"/>
      <c r="Z288" s="419"/>
      <c r="AA288" s="419"/>
      <c r="AB288" s="419"/>
      <c r="AC288" s="419"/>
      <c r="AD288" s="419"/>
      <c r="AE288" s="419"/>
      <c r="AF288" s="419"/>
      <c r="AG288" s="419"/>
      <c r="AH288" s="419"/>
      <c r="AI288" s="419"/>
      <c r="AJ288" s="419"/>
      <c r="AK288" s="531"/>
      <c r="AL288" s="419"/>
      <c r="AM288" s="419"/>
      <c r="AN288" s="419"/>
      <c r="AO288" s="419"/>
      <c r="AP288" s="419"/>
      <c r="AQ288" s="419"/>
      <c r="AR288" s="419"/>
      <c r="AS288" s="419"/>
      <c r="AT288" s="419"/>
      <c r="AU288" s="419"/>
      <c r="AV288" s="419"/>
      <c r="AW288" s="419"/>
      <c r="AX288" s="419"/>
    </row>
    <row r="289" spans="1:50" ht="14.1"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c r="Y289" s="419"/>
      <c r="Z289" s="419"/>
      <c r="AA289" s="419"/>
      <c r="AB289" s="419"/>
      <c r="AC289" s="419"/>
      <c r="AD289" s="419"/>
      <c r="AE289" s="419"/>
      <c r="AF289" s="419"/>
      <c r="AG289" s="419"/>
      <c r="AH289" s="419"/>
      <c r="AI289" s="419"/>
      <c r="AJ289" s="419"/>
      <c r="AK289" s="531"/>
      <c r="AL289" s="419"/>
      <c r="AM289" s="419"/>
      <c r="AN289" s="419"/>
      <c r="AO289" s="419"/>
      <c r="AP289" s="419"/>
      <c r="AQ289" s="419"/>
      <c r="AR289" s="419"/>
      <c r="AS289" s="419"/>
      <c r="AT289" s="419"/>
      <c r="AU289" s="419"/>
      <c r="AV289" s="419"/>
      <c r="AW289" s="419"/>
      <c r="AX289" s="419"/>
    </row>
    <row r="290" spans="1:50" ht="14.1"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c r="Y290" s="419"/>
      <c r="Z290" s="419"/>
      <c r="AA290" s="419"/>
      <c r="AB290" s="419"/>
      <c r="AC290" s="419"/>
      <c r="AD290" s="419"/>
      <c r="AE290" s="419"/>
      <c r="AF290" s="419"/>
      <c r="AG290" s="419"/>
      <c r="AH290" s="419"/>
      <c r="AI290" s="419"/>
      <c r="AJ290" s="419"/>
      <c r="AK290" s="531"/>
      <c r="AL290" s="419"/>
      <c r="AM290" s="419"/>
      <c r="AN290" s="419"/>
      <c r="AO290" s="419"/>
      <c r="AP290" s="419"/>
      <c r="AQ290" s="419"/>
      <c r="AR290" s="419"/>
      <c r="AS290" s="419"/>
      <c r="AT290" s="419"/>
      <c r="AU290" s="419"/>
      <c r="AV290" s="419"/>
      <c r="AW290" s="419"/>
      <c r="AX290" s="419"/>
    </row>
    <row r="291" spans="1:50" ht="14.1"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c r="Y291" s="419"/>
      <c r="Z291" s="419"/>
      <c r="AA291" s="419"/>
      <c r="AB291" s="419"/>
      <c r="AC291" s="419"/>
      <c r="AD291" s="419"/>
      <c r="AE291" s="419"/>
      <c r="AF291" s="419"/>
      <c r="AG291" s="419"/>
      <c r="AH291" s="419"/>
      <c r="AI291" s="419"/>
      <c r="AJ291" s="419"/>
      <c r="AK291" s="531"/>
      <c r="AL291" s="419"/>
      <c r="AM291" s="419"/>
      <c r="AN291" s="419"/>
      <c r="AO291" s="419"/>
      <c r="AP291" s="419"/>
      <c r="AQ291" s="419"/>
      <c r="AR291" s="419"/>
      <c r="AS291" s="419"/>
      <c r="AT291" s="419"/>
      <c r="AU291" s="419"/>
      <c r="AV291" s="419"/>
      <c r="AW291" s="419"/>
      <c r="AX291" s="419"/>
    </row>
    <row r="292" spans="1:50" ht="14.1"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c r="Y292" s="419"/>
      <c r="Z292" s="419"/>
      <c r="AA292" s="419"/>
      <c r="AB292" s="419"/>
      <c r="AC292" s="419"/>
      <c r="AD292" s="419"/>
      <c r="AE292" s="419"/>
      <c r="AF292" s="419"/>
      <c r="AG292" s="419"/>
      <c r="AH292" s="419"/>
      <c r="AI292" s="419"/>
      <c r="AJ292" s="419"/>
      <c r="AK292" s="531"/>
      <c r="AL292" s="419"/>
      <c r="AM292" s="419"/>
      <c r="AN292" s="419"/>
      <c r="AO292" s="419"/>
      <c r="AP292" s="419"/>
      <c r="AQ292" s="419"/>
      <c r="AR292" s="419"/>
      <c r="AS292" s="419"/>
      <c r="AT292" s="419"/>
      <c r="AU292" s="419"/>
      <c r="AV292" s="419"/>
      <c r="AW292" s="419"/>
      <c r="AX292" s="419"/>
    </row>
    <row r="293" spans="1:50" ht="14.1" customHeight="1">
      <c r="B293" s="1" t="s">
        <v>284</v>
      </c>
    </row>
    <row r="294" spans="1:50" ht="34.5" customHeight="1">
      <c r="A294" s="517"/>
      <c r="B294" s="517"/>
      <c r="C294" s="120" t="s">
        <v>180</v>
      </c>
      <c r="D294" s="120"/>
      <c r="E294" s="120"/>
      <c r="F294" s="120"/>
      <c r="G294" s="120"/>
      <c r="H294" s="120"/>
      <c r="I294" s="120"/>
      <c r="J294" s="120"/>
      <c r="K294" s="120"/>
      <c r="L294" s="120"/>
      <c r="M294" s="120" t="s">
        <v>181</v>
      </c>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t="s">
        <v>182</v>
      </c>
      <c r="AL294" s="120"/>
      <c r="AM294" s="120"/>
      <c r="AN294" s="120"/>
      <c r="AO294" s="120"/>
      <c r="AP294" s="120"/>
      <c r="AQ294" s="120" t="s">
        <v>183</v>
      </c>
      <c r="AR294" s="120"/>
      <c r="AS294" s="120"/>
      <c r="AT294" s="120"/>
      <c r="AU294" s="64" t="s">
        <v>184</v>
      </c>
      <c r="AV294" s="65"/>
      <c r="AW294" s="65"/>
      <c r="AX294" s="518"/>
    </row>
    <row r="295" spans="1:50" ht="24" customHeight="1">
      <c r="A295" s="517">
        <v>1</v>
      </c>
      <c r="B295" s="517">
        <v>1</v>
      </c>
      <c r="C295" s="522" t="s">
        <v>186</v>
      </c>
      <c r="D295" s="522"/>
      <c r="E295" s="522"/>
      <c r="F295" s="522"/>
      <c r="G295" s="522"/>
      <c r="H295" s="522"/>
      <c r="I295" s="522"/>
      <c r="J295" s="522"/>
      <c r="K295" s="522"/>
      <c r="L295" s="522"/>
      <c r="M295" s="526" t="s">
        <v>285</v>
      </c>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5"/>
      <c r="AK295" s="525">
        <v>1</v>
      </c>
      <c r="AL295" s="522"/>
      <c r="AM295" s="522"/>
      <c r="AN295" s="522"/>
      <c r="AO295" s="522"/>
      <c r="AP295" s="522"/>
      <c r="AQ295" s="522" t="s">
        <v>208</v>
      </c>
      <c r="AR295" s="522"/>
      <c r="AS295" s="522"/>
      <c r="AT295" s="522"/>
      <c r="AU295" s="523"/>
      <c r="AV295" s="524"/>
      <c r="AW295" s="524"/>
      <c r="AX295" s="518"/>
    </row>
    <row r="296" spans="1:50" ht="24" customHeight="1">
      <c r="A296" s="517"/>
      <c r="B296" s="517"/>
      <c r="C296" s="522"/>
      <c r="D296" s="522"/>
      <c r="E296" s="522"/>
      <c r="F296" s="522"/>
      <c r="G296" s="522"/>
      <c r="H296" s="522"/>
      <c r="I296" s="522"/>
      <c r="J296" s="522"/>
      <c r="K296" s="522"/>
      <c r="L296" s="522"/>
      <c r="M296" s="526" t="s">
        <v>286</v>
      </c>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5"/>
      <c r="AK296" s="525">
        <v>1</v>
      </c>
      <c r="AL296" s="522"/>
      <c r="AM296" s="522"/>
      <c r="AN296" s="522"/>
      <c r="AO296" s="522"/>
      <c r="AP296" s="522"/>
      <c r="AQ296" s="522" t="s">
        <v>208</v>
      </c>
      <c r="AR296" s="522"/>
      <c r="AS296" s="522"/>
      <c r="AT296" s="522"/>
      <c r="AU296" s="523"/>
      <c r="AV296" s="524"/>
      <c r="AW296" s="524"/>
      <c r="AX296" s="518"/>
    </row>
    <row r="297" spans="1:50" ht="24" customHeight="1">
      <c r="A297" s="517"/>
      <c r="B297" s="517"/>
      <c r="C297" s="522"/>
      <c r="D297" s="522"/>
      <c r="E297" s="522"/>
      <c r="F297" s="522"/>
      <c r="G297" s="522"/>
      <c r="H297" s="522"/>
      <c r="I297" s="522"/>
      <c r="J297" s="522"/>
      <c r="K297" s="522"/>
      <c r="L297" s="522"/>
      <c r="M297" s="526" t="s">
        <v>287</v>
      </c>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5"/>
      <c r="AK297" s="525">
        <v>0.89300000000000002</v>
      </c>
      <c r="AL297" s="522"/>
      <c r="AM297" s="522"/>
      <c r="AN297" s="522"/>
      <c r="AO297" s="522"/>
      <c r="AP297" s="522"/>
      <c r="AQ297" s="522" t="s">
        <v>208</v>
      </c>
      <c r="AR297" s="522"/>
      <c r="AS297" s="522"/>
      <c r="AT297" s="522"/>
      <c r="AU297" s="523"/>
      <c r="AV297" s="524"/>
      <c r="AW297" s="524"/>
      <c r="AX297" s="518"/>
    </row>
    <row r="298" spans="1:50" ht="24" customHeight="1">
      <c r="A298" s="517"/>
      <c r="B298" s="517"/>
      <c r="C298" s="522"/>
      <c r="D298" s="522"/>
      <c r="E298" s="522"/>
      <c r="F298" s="522"/>
      <c r="G298" s="522"/>
      <c r="H298" s="522"/>
      <c r="I298" s="522"/>
      <c r="J298" s="522"/>
      <c r="K298" s="522"/>
      <c r="L298" s="522"/>
      <c r="M298" s="526" t="s">
        <v>288</v>
      </c>
      <c r="N298" s="204"/>
      <c r="O298" s="204"/>
      <c r="P298" s="204"/>
      <c r="Q298" s="204"/>
      <c r="R298" s="204"/>
      <c r="S298" s="204"/>
      <c r="T298" s="204"/>
      <c r="U298" s="204"/>
      <c r="V298" s="204"/>
      <c r="W298" s="204"/>
      <c r="X298" s="204"/>
      <c r="Y298" s="204"/>
      <c r="Z298" s="204"/>
      <c r="AA298" s="204"/>
      <c r="AB298" s="204"/>
      <c r="AC298" s="204"/>
      <c r="AD298" s="204"/>
      <c r="AE298" s="204"/>
      <c r="AF298" s="204"/>
      <c r="AG298" s="204"/>
      <c r="AH298" s="204"/>
      <c r="AI298" s="204"/>
      <c r="AJ298" s="205"/>
      <c r="AK298" s="525">
        <v>0.60899999999999999</v>
      </c>
      <c r="AL298" s="522"/>
      <c r="AM298" s="522"/>
      <c r="AN298" s="522"/>
      <c r="AO298" s="522"/>
      <c r="AP298" s="522"/>
      <c r="AQ298" s="522" t="s">
        <v>208</v>
      </c>
      <c r="AR298" s="522"/>
      <c r="AS298" s="522"/>
      <c r="AT298" s="522"/>
      <c r="AU298" s="523"/>
      <c r="AV298" s="524"/>
      <c r="AW298" s="524"/>
      <c r="AX298" s="518"/>
    </row>
    <row r="299" spans="1:50" ht="24" customHeight="1">
      <c r="A299" s="517">
        <v>2</v>
      </c>
      <c r="B299" s="517">
        <v>1</v>
      </c>
      <c r="C299" s="522" t="s">
        <v>289</v>
      </c>
      <c r="D299" s="522"/>
      <c r="E299" s="522"/>
      <c r="F299" s="522"/>
      <c r="G299" s="522"/>
      <c r="H299" s="522"/>
      <c r="I299" s="522"/>
      <c r="J299" s="522"/>
      <c r="K299" s="522"/>
      <c r="L299" s="522"/>
      <c r="M299" s="526" t="s">
        <v>290</v>
      </c>
      <c r="N299" s="204"/>
      <c r="O299" s="204"/>
      <c r="P299" s="204"/>
      <c r="Q299" s="204"/>
      <c r="R299" s="204"/>
      <c r="S299" s="204"/>
      <c r="T299" s="204"/>
      <c r="U299" s="204"/>
      <c r="V299" s="204"/>
      <c r="W299" s="204"/>
      <c r="X299" s="204"/>
      <c r="Y299" s="204"/>
      <c r="Z299" s="204"/>
      <c r="AA299" s="204"/>
      <c r="AB299" s="204"/>
      <c r="AC299" s="204"/>
      <c r="AD299" s="204"/>
      <c r="AE299" s="204"/>
      <c r="AF299" s="204"/>
      <c r="AG299" s="204"/>
      <c r="AH299" s="204"/>
      <c r="AI299" s="204"/>
      <c r="AJ299" s="205"/>
      <c r="AK299" s="525">
        <v>1</v>
      </c>
      <c r="AL299" s="522"/>
      <c r="AM299" s="522"/>
      <c r="AN299" s="522"/>
      <c r="AO299" s="522"/>
      <c r="AP299" s="522"/>
      <c r="AQ299" s="522" t="s">
        <v>208</v>
      </c>
      <c r="AR299" s="522"/>
      <c r="AS299" s="522"/>
      <c r="AT299" s="522"/>
      <c r="AU299" s="523"/>
      <c r="AV299" s="524"/>
      <c r="AW299" s="524"/>
      <c r="AX299" s="518"/>
    </row>
    <row r="300" spans="1:50" ht="24" customHeight="1">
      <c r="A300" s="517"/>
      <c r="B300" s="517"/>
      <c r="C300" s="522"/>
      <c r="D300" s="522"/>
      <c r="E300" s="522"/>
      <c r="F300" s="522"/>
      <c r="G300" s="522"/>
      <c r="H300" s="522"/>
      <c r="I300" s="522"/>
      <c r="J300" s="522"/>
      <c r="K300" s="522"/>
      <c r="L300" s="522"/>
      <c r="M300" s="526" t="s">
        <v>291</v>
      </c>
      <c r="N300" s="204"/>
      <c r="O300" s="204"/>
      <c r="P300" s="204"/>
      <c r="Q300" s="204"/>
      <c r="R300" s="204"/>
      <c r="S300" s="204"/>
      <c r="T300" s="204"/>
      <c r="U300" s="204"/>
      <c r="V300" s="204"/>
      <c r="W300" s="204"/>
      <c r="X300" s="204"/>
      <c r="Y300" s="204"/>
      <c r="Z300" s="204"/>
      <c r="AA300" s="204"/>
      <c r="AB300" s="204"/>
      <c r="AC300" s="204"/>
      <c r="AD300" s="204"/>
      <c r="AE300" s="204"/>
      <c r="AF300" s="204"/>
      <c r="AG300" s="204"/>
      <c r="AH300" s="204"/>
      <c r="AI300" s="204"/>
      <c r="AJ300" s="205"/>
      <c r="AK300" s="525">
        <v>1</v>
      </c>
      <c r="AL300" s="522"/>
      <c r="AM300" s="522"/>
      <c r="AN300" s="522"/>
      <c r="AO300" s="522"/>
      <c r="AP300" s="522"/>
      <c r="AQ300" s="522" t="s">
        <v>208</v>
      </c>
      <c r="AR300" s="522"/>
      <c r="AS300" s="522"/>
      <c r="AT300" s="522"/>
      <c r="AU300" s="523"/>
      <c r="AV300" s="524"/>
      <c r="AW300" s="524"/>
      <c r="AX300" s="518"/>
    </row>
    <row r="301" spans="1:50" ht="24" customHeight="1">
      <c r="A301" s="517"/>
      <c r="B301" s="517"/>
      <c r="C301" s="522"/>
      <c r="D301" s="522"/>
      <c r="E301" s="522"/>
      <c r="F301" s="522"/>
      <c r="G301" s="522"/>
      <c r="H301" s="522"/>
      <c r="I301" s="522"/>
      <c r="J301" s="522"/>
      <c r="K301" s="522"/>
      <c r="L301" s="522"/>
      <c r="M301" s="526" t="s">
        <v>292</v>
      </c>
      <c r="N301" s="204"/>
      <c r="O301" s="204"/>
      <c r="P301" s="204"/>
      <c r="Q301" s="204"/>
      <c r="R301" s="204"/>
      <c r="S301" s="204"/>
      <c r="T301" s="204"/>
      <c r="U301" s="204"/>
      <c r="V301" s="204"/>
      <c r="W301" s="204"/>
      <c r="X301" s="204"/>
      <c r="Y301" s="204"/>
      <c r="Z301" s="204"/>
      <c r="AA301" s="204"/>
      <c r="AB301" s="204"/>
      <c r="AC301" s="204"/>
      <c r="AD301" s="204"/>
      <c r="AE301" s="204"/>
      <c r="AF301" s="204"/>
      <c r="AG301" s="204"/>
      <c r="AH301" s="204"/>
      <c r="AI301" s="204"/>
      <c r="AJ301" s="205"/>
      <c r="AK301" s="525">
        <v>1</v>
      </c>
      <c r="AL301" s="522"/>
      <c r="AM301" s="522"/>
      <c r="AN301" s="522"/>
      <c r="AO301" s="522"/>
      <c r="AP301" s="522"/>
      <c r="AQ301" s="522" t="s">
        <v>208</v>
      </c>
      <c r="AR301" s="522"/>
      <c r="AS301" s="522"/>
      <c r="AT301" s="522"/>
      <c r="AU301" s="523"/>
      <c r="AV301" s="524"/>
      <c r="AW301" s="524"/>
      <c r="AX301" s="518"/>
    </row>
    <row r="302" spans="1:50" ht="24" customHeight="1">
      <c r="A302" s="517">
        <v>3</v>
      </c>
      <c r="B302" s="517"/>
      <c r="C302" s="522" t="s">
        <v>191</v>
      </c>
      <c r="D302" s="522"/>
      <c r="E302" s="522"/>
      <c r="F302" s="522"/>
      <c r="G302" s="522"/>
      <c r="H302" s="522"/>
      <c r="I302" s="522"/>
      <c r="J302" s="522"/>
      <c r="K302" s="522"/>
      <c r="L302" s="522"/>
      <c r="M302" s="526" t="s">
        <v>293</v>
      </c>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5"/>
      <c r="AK302" s="525">
        <v>1</v>
      </c>
      <c r="AL302" s="522"/>
      <c r="AM302" s="522"/>
      <c r="AN302" s="522"/>
      <c r="AO302" s="522"/>
      <c r="AP302" s="522"/>
      <c r="AQ302" s="522" t="s">
        <v>208</v>
      </c>
      <c r="AR302" s="522"/>
      <c r="AS302" s="522"/>
      <c r="AT302" s="522"/>
      <c r="AU302" s="523"/>
      <c r="AV302" s="524"/>
      <c r="AW302" s="524"/>
      <c r="AX302" s="518"/>
    </row>
    <row r="303" spans="1:50" ht="24" customHeight="1">
      <c r="A303" s="517"/>
      <c r="B303" s="517"/>
      <c r="C303" s="522"/>
      <c r="D303" s="522"/>
      <c r="E303" s="522"/>
      <c r="F303" s="522"/>
      <c r="G303" s="522"/>
      <c r="H303" s="522"/>
      <c r="I303" s="522"/>
      <c r="J303" s="522"/>
      <c r="K303" s="522"/>
      <c r="L303" s="522"/>
      <c r="M303" s="526" t="s">
        <v>294</v>
      </c>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5"/>
      <c r="AK303" s="525">
        <v>0.71099999999999997</v>
      </c>
      <c r="AL303" s="522"/>
      <c r="AM303" s="522"/>
      <c r="AN303" s="522"/>
      <c r="AO303" s="522"/>
      <c r="AP303" s="522"/>
      <c r="AQ303" s="522" t="s">
        <v>208</v>
      </c>
      <c r="AR303" s="522"/>
      <c r="AS303" s="522"/>
      <c r="AT303" s="522"/>
      <c r="AU303" s="523"/>
      <c r="AV303" s="524"/>
      <c r="AW303" s="524"/>
      <c r="AX303" s="518"/>
    </row>
    <row r="304" spans="1:50" ht="24" customHeight="1">
      <c r="A304" s="517"/>
      <c r="B304" s="517"/>
      <c r="C304" s="522"/>
      <c r="D304" s="522"/>
      <c r="E304" s="522"/>
      <c r="F304" s="522"/>
      <c r="G304" s="522"/>
      <c r="H304" s="522"/>
      <c r="I304" s="522"/>
      <c r="J304" s="522"/>
      <c r="K304" s="522"/>
      <c r="L304" s="522"/>
      <c r="M304" s="526" t="s">
        <v>295</v>
      </c>
      <c r="N304" s="204"/>
      <c r="O304" s="204"/>
      <c r="P304" s="204"/>
      <c r="Q304" s="204"/>
      <c r="R304" s="204"/>
      <c r="S304" s="204"/>
      <c r="T304" s="204"/>
      <c r="U304" s="204"/>
      <c r="V304" s="204"/>
      <c r="W304" s="204"/>
      <c r="X304" s="204"/>
      <c r="Y304" s="204"/>
      <c r="Z304" s="204"/>
      <c r="AA304" s="204"/>
      <c r="AB304" s="204"/>
      <c r="AC304" s="204"/>
      <c r="AD304" s="204"/>
      <c r="AE304" s="204"/>
      <c r="AF304" s="204"/>
      <c r="AG304" s="204"/>
      <c r="AH304" s="204"/>
      <c r="AI304" s="204"/>
      <c r="AJ304" s="205"/>
      <c r="AK304" s="525">
        <v>0.52300000000000002</v>
      </c>
      <c r="AL304" s="522"/>
      <c r="AM304" s="522"/>
      <c r="AN304" s="522"/>
      <c r="AO304" s="522"/>
      <c r="AP304" s="522"/>
      <c r="AQ304" s="522" t="s">
        <v>208</v>
      </c>
      <c r="AR304" s="522"/>
      <c r="AS304" s="522"/>
      <c r="AT304" s="522"/>
      <c r="AU304" s="523"/>
      <c r="AV304" s="524"/>
      <c r="AW304" s="524"/>
      <c r="AX304" s="518"/>
    </row>
    <row r="305" spans="1:50" ht="24" customHeight="1">
      <c r="A305" s="517"/>
      <c r="B305" s="517"/>
      <c r="C305" s="522"/>
      <c r="D305" s="522"/>
      <c r="E305" s="522"/>
      <c r="F305" s="522"/>
      <c r="G305" s="522"/>
      <c r="H305" s="522"/>
      <c r="I305" s="522"/>
      <c r="J305" s="522"/>
      <c r="K305" s="522"/>
      <c r="L305" s="522"/>
      <c r="M305" s="526" t="s">
        <v>296</v>
      </c>
      <c r="N305" s="204"/>
      <c r="O305" s="204"/>
      <c r="P305" s="204"/>
      <c r="Q305" s="204"/>
      <c r="R305" s="204"/>
      <c r="S305" s="204"/>
      <c r="T305" s="204"/>
      <c r="U305" s="204"/>
      <c r="V305" s="204"/>
      <c r="W305" s="204"/>
      <c r="X305" s="204"/>
      <c r="Y305" s="204"/>
      <c r="Z305" s="204"/>
      <c r="AA305" s="204"/>
      <c r="AB305" s="204"/>
      <c r="AC305" s="204"/>
      <c r="AD305" s="204"/>
      <c r="AE305" s="204"/>
      <c r="AF305" s="204"/>
      <c r="AG305" s="204"/>
      <c r="AH305" s="204"/>
      <c r="AI305" s="204"/>
      <c r="AJ305" s="205"/>
      <c r="AK305" s="525">
        <v>0.42599999999999999</v>
      </c>
      <c r="AL305" s="522"/>
      <c r="AM305" s="522"/>
      <c r="AN305" s="522"/>
      <c r="AO305" s="522"/>
      <c r="AP305" s="522"/>
      <c r="AQ305" s="522" t="s">
        <v>208</v>
      </c>
      <c r="AR305" s="522"/>
      <c r="AS305" s="522"/>
      <c r="AT305" s="522"/>
      <c r="AU305" s="523"/>
      <c r="AV305" s="524"/>
      <c r="AW305" s="524"/>
      <c r="AX305" s="518"/>
    </row>
    <row r="306" spans="1:50" ht="24" customHeight="1">
      <c r="A306" s="517">
        <v>4</v>
      </c>
      <c r="B306" s="517"/>
      <c r="C306" s="522" t="s">
        <v>297</v>
      </c>
      <c r="D306" s="522"/>
      <c r="E306" s="522"/>
      <c r="F306" s="522"/>
      <c r="G306" s="522"/>
      <c r="H306" s="522"/>
      <c r="I306" s="522"/>
      <c r="J306" s="522"/>
      <c r="K306" s="522"/>
      <c r="L306" s="522"/>
      <c r="M306" s="526" t="s">
        <v>298</v>
      </c>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5"/>
      <c r="AK306" s="525">
        <v>0.873</v>
      </c>
      <c r="AL306" s="522"/>
      <c r="AM306" s="522"/>
      <c r="AN306" s="522"/>
      <c r="AO306" s="522"/>
      <c r="AP306" s="522"/>
      <c r="AQ306" s="522" t="s">
        <v>208</v>
      </c>
      <c r="AR306" s="522"/>
      <c r="AS306" s="522"/>
      <c r="AT306" s="522"/>
      <c r="AU306" s="523"/>
      <c r="AV306" s="524"/>
      <c r="AW306" s="524"/>
      <c r="AX306" s="518"/>
    </row>
    <row r="307" spans="1:50" ht="24" customHeight="1">
      <c r="A307" s="517"/>
      <c r="B307" s="517"/>
      <c r="C307" s="522"/>
      <c r="D307" s="522"/>
      <c r="E307" s="522"/>
      <c r="F307" s="522"/>
      <c r="G307" s="522"/>
      <c r="H307" s="522"/>
      <c r="I307" s="522"/>
      <c r="J307" s="522"/>
      <c r="K307" s="522"/>
      <c r="L307" s="522"/>
      <c r="M307" s="526" t="s">
        <v>299</v>
      </c>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5"/>
      <c r="AK307" s="525">
        <v>0.73499999999999999</v>
      </c>
      <c r="AL307" s="522"/>
      <c r="AM307" s="522"/>
      <c r="AN307" s="522"/>
      <c r="AO307" s="522"/>
      <c r="AP307" s="522"/>
      <c r="AQ307" s="522" t="s">
        <v>208</v>
      </c>
      <c r="AR307" s="522"/>
      <c r="AS307" s="522"/>
      <c r="AT307" s="522"/>
      <c r="AU307" s="523"/>
      <c r="AV307" s="524"/>
      <c r="AW307" s="524"/>
      <c r="AX307" s="518"/>
    </row>
    <row r="308" spans="1:50" ht="24" customHeight="1">
      <c r="A308" s="517"/>
      <c r="B308" s="517"/>
      <c r="C308" s="522"/>
      <c r="D308" s="522"/>
      <c r="E308" s="522"/>
      <c r="F308" s="522"/>
      <c r="G308" s="522"/>
      <c r="H308" s="522"/>
      <c r="I308" s="522"/>
      <c r="J308" s="522"/>
      <c r="K308" s="522"/>
      <c r="L308" s="522"/>
      <c r="M308" s="526" t="s">
        <v>300</v>
      </c>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5"/>
      <c r="AK308" s="525">
        <v>0.67200000000000004</v>
      </c>
      <c r="AL308" s="522"/>
      <c r="AM308" s="522"/>
      <c r="AN308" s="522"/>
      <c r="AO308" s="522"/>
      <c r="AP308" s="522"/>
      <c r="AQ308" s="522" t="s">
        <v>208</v>
      </c>
      <c r="AR308" s="522"/>
      <c r="AS308" s="522"/>
      <c r="AT308" s="522"/>
      <c r="AU308" s="523"/>
      <c r="AV308" s="524"/>
      <c r="AW308" s="524"/>
      <c r="AX308" s="518"/>
    </row>
    <row r="309" spans="1:50" ht="24" customHeight="1">
      <c r="A309" s="517">
        <v>5</v>
      </c>
      <c r="B309" s="517"/>
      <c r="C309" s="522" t="s">
        <v>227</v>
      </c>
      <c r="D309" s="522"/>
      <c r="E309" s="522"/>
      <c r="F309" s="522"/>
      <c r="G309" s="522"/>
      <c r="H309" s="522"/>
      <c r="I309" s="522"/>
      <c r="J309" s="522"/>
      <c r="K309" s="522"/>
      <c r="L309" s="522"/>
      <c r="M309" s="526" t="s">
        <v>301</v>
      </c>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5"/>
      <c r="AK309" s="525">
        <v>0.93500000000000005</v>
      </c>
      <c r="AL309" s="522"/>
      <c r="AM309" s="522"/>
      <c r="AN309" s="522"/>
      <c r="AO309" s="522"/>
      <c r="AP309" s="522"/>
      <c r="AQ309" s="522" t="s">
        <v>208</v>
      </c>
      <c r="AR309" s="522"/>
      <c r="AS309" s="522"/>
      <c r="AT309" s="522"/>
      <c r="AU309" s="523"/>
      <c r="AV309" s="524"/>
      <c r="AW309" s="524"/>
      <c r="AX309" s="518"/>
    </row>
    <row r="310" spans="1:50" ht="24" customHeight="1">
      <c r="A310" s="517"/>
      <c r="B310" s="517"/>
      <c r="C310" s="522"/>
      <c r="D310" s="522"/>
      <c r="E310" s="522"/>
      <c r="F310" s="522"/>
      <c r="G310" s="522"/>
      <c r="H310" s="522"/>
      <c r="I310" s="522"/>
      <c r="J310" s="522"/>
      <c r="K310" s="522"/>
      <c r="L310" s="522"/>
      <c r="M310" s="526" t="s">
        <v>302</v>
      </c>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5"/>
      <c r="AK310" s="525">
        <v>0.84</v>
      </c>
      <c r="AL310" s="522"/>
      <c r="AM310" s="522"/>
      <c r="AN310" s="522"/>
      <c r="AO310" s="522"/>
      <c r="AP310" s="522"/>
      <c r="AQ310" s="522" t="s">
        <v>208</v>
      </c>
      <c r="AR310" s="522"/>
      <c r="AS310" s="522"/>
      <c r="AT310" s="522"/>
      <c r="AU310" s="523"/>
      <c r="AV310" s="524"/>
      <c r="AW310" s="524"/>
      <c r="AX310" s="518"/>
    </row>
    <row r="311" spans="1:50" ht="24" customHeight="1">
      <c r="A311" s="517"/>
      <c r="B311" s="517"/>
      <c r="C311" s="522"/>
      <c r="D311" s="522"/>
      <c r="E311" s="522"/>
      <c r="F311" s="522"/>
      <c r="G311" s="522"/>
      <c r="H311" s="522"/>
      <c r="I311" s="522"/>
      <c r="J311" s="522"/>
      <c r="K311" s="522"/>
      <c r="L311" s="522"/>
      <c r="M311" s="526" t="s">
        <v>303</v>
      </c>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5"/>
      <c r="AK311" s="525">
        <v>0.47299999999999998</v>
      </c>
      <c r="AL311" s="522"/>
      <c r="AM311" s="522"/>
      <c r="AN311" s="522"/>
      <c r="AO311" s="522"/>
      <c r="AP311" s="522"/>
      <c r="AQ311" s="522" t="s">
        <v>208</v>
      </c>
      <c r="AR311" s="522"/>
      <c r="AS311" s="522"/>
      <c r="AT311" s="522"/>
      <c r="AU311" s="523"/>
      <c r="AV311" s="524"/>
      <c r="AW311" s="524"/>
      <c r="AX311" s="518"/>
    </row>
    <row r="312" spans="1:50" ht="24" customHeight="1">
      <c r="A312" s="517">
        <v>6</v>
      </c>
      <c r="B312" s="517"/>
      <c r="C312" s="522" t="s">
        <v>304</v>
      </c>
      <c r="D312" s="522"/>
      <c r="E312" s="522"/>
      <c r="F312" s="522"/>
      <c r="G312" s="522"/>
      <c r="H312" s="522"/>
      <c r="I312" s="522"/>
      <c r="J312" s="522"/>
      <c r="K312" s="522"/>
      <c r="L312" s="522"/>
      <c r="M312" s="526" t="s">
        <v>305</v>
      </c>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5"/>
      <c r="AK312" s="525">
        <v>0.998</v>
      </c>
      <c r="AL312" s="522"/>
      <c r="AM312" s="522"/>
      <c r="AN312" s="522"/>
      <c r="AO312" s="522"/>
      <c r="AP312" s="522"/>
      <c r="AQ312" s="522" t="s">
        <v>208</v>
      </c>
      <c r="AR312" s="522"/>
      <c r="AS312" s="522"/>
      <c r="AT312" s="522"/>
      <c r="AU312" s="523"/>
      <c r="AV312" s="524"/>
      <c r="AW312" s="524"/>
      <c r="AX312" s="518"/>
    </row>
    <row r="313" spans="1:50" ht="24" customHeight="1">
      <c r="A313" s="517"/>
      <c r="B313" s="517"/>
      <c r="C313" s="522"/>
      <c r="D313" s="522"/>
      <c r="E313" s="522"/>
      <c r="F313" s="522"/>
      <c r="G313" s="522"/>
      <c r="H313" s="522"/>
      <c r="I313" s="522"/>
      <c r="J313" s="522"/>
      <c r="K313" s="522"/>
      <c r="L313" s="522"/>
      <c r="M313" s="526" t="s">
        <v>306</v>
      </c>
      <c r="N313" s="204"/>
      <c r="O313" s="204"/>
      <c r="P313" s="204"/>
      <c r="Q313" s="204"/>
      <c r="R313" s="204"/>
      <c r="S313" s="204"/>
      <c r="T313" s="204"/>
      <c r="U313" s="204"/>
      <c r="V313" s="204"/>
      <c r="W313" s="204"/>
      <c r="X313" s="204"/>
      <c r="Y313" s="204"/>
      <c r="Z313" s="204"/>
      <c r="AA313" s="204"/>
      <c r="AB313" s="204"/>
      <c r="AC313" s="204"/>
      <c r="AD313" s="204"/>
      <c r="AE313" s="204"/>
      <c r="AF313" s="204"/>
      <c r="AG313" s="204"/>
      <c r="AH313" s="204"/>
      <c r="AI313" s="204"/>
      <c r="AJ313" s="205"/>
      <c r="AK313" s="525">
        <v>0.95599999999999996</v>
      </c>
      <c r="AL313" s="522"/>
      <c r="AM313" s="522"/>
      <c r="AN313" s="522"/>
      <c r="AO313" s="522"/>
      <c r="AP313" s="522"/>
      <c r="AQ313" s="522" t="s">
        <v>208</v>
      </c>
      <c r="AR313" s="522"/>
      <c r="AS313" s="522"/>
      <c r="AT313" s="522"/>
      <c r="AU313" s="523"/>
      <c r="AV313" s="524"/>
      <c r="AW313" s="524"/>
      <c r="AX313" s="518"/>
    </row>
    <row r="314" spans="1:50" ht="24" customHeight="1">
      <c r="A314" s="517">
        <v>7</v>
      </c>
      <c r="B314" s="517"/>
      <c r="C314" s="522" t="s">
        <v>307</v>
      </c>
      <c r="D314" s="522"/>
      <c r="E314" s="522"/>
      <c r="F314" s="522"/>
      <c r="G314" s="522"/>
      <c r="H314" s="522"/>
      <c r="I314" s="522"/>
      <c r="J314" s="522"/>
      <c r="K314" s="522"/>
      <c r="L314" s="522"/>
      <c r="M314" s="526" t="s">
        <v>236</v>
      </c>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5"/>
      <c r="AK314" s="532">
        <v>0.78800000000000003</v>
      </c>
      <c r="AL314" s="533"/>
      <c r="AM314" s="533"/>
      <c r="AN314" s="533"/>
      <c r="AO314" s="533"/>
      <c r="AP314" s="534"/>
      <c r="AQ314" s="522" t="s">
        <v>208</v>
      </c>
      <c r="AR314" s="522"/>
      <c r="AS314" s="522"/>
      <c r="AT314" s="522"/>
      <c r="AU314" s="523"/>
      <c r="AV314" s="524"/>
      <c r="AW314" s="524"/>
      <c r="AX314" s="518"/>
    </row>
    <row r="315" spans="1:50" ht="24" customHeight="1">
      <c r="A315" s="517"/>
      <c r="B315" s="517"/>
      <c r="C315" s="526"/>
      <c r="D315" s="204"/>
      <c r="E315" s="204"/>
      <c r="F315" s="204"/>
      <c r="G315" s="204"/>
      <c r="H315" s="204"/>
      <c r="I315" s="204"/>
      <c r="J315" s="204"/>
      <c r="K315" s="204"/>
      <c r="L315" s="205"/>
      <c r="M315" s="526" t="s">
        <v>308</v>
      </c>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5"/>
      <c r="AK315" s="532">
        <v>0.54600000000000004</v>
      </c>
      <c r="AL315" s="533"/>
      <c r="AM315" s="533"/>
      <c r="AN315" s="533"/>
      <c r="AO315" s="533"/>
      <c r="AP315" s="534"/>
      <c r="AQ315" s="522" t="s">
        <v>208</v>
      </c>
      <c r="AR315" s="522"/>
      <c r="AS315" s="522"/>
      <c r="AT315" s="522"/>
      <c r="AU315" s="523"/>
      <c r="AV315" s="524"/>
      <c r="AW315" s="524"/>
      <c r="AX315" s="518"/>
    </row>
    <row r="316" spans="1:50" ht="24" customHeight="1">
      <c r="A316" s="517"/>
      <c r="B316" s="517"/>
      <c r="C316" s="526"/>
      <c r="D316" s="204"/>
      <c r="E316" s="204"/>
      <c r="F316" s="204"/>
      <c r="G316" s="204"/>
      <c r="H316" s="204"/>
      <c r="I316" s="204"/>
      <c r="J316" s="204"/>
      <c r="K316" s="204"/>
      <c r="L316" s="205"/>
      <c r="M316" s="526" t="s">
        <v>309</v>
      </c>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5"/>
      <c r="AK316" s="532">
        <v>0.42599999999999999</v>
      </c>
      <c r="AL316" s="533"/>
      <c r="AM316" s="533"/>
      <c r="AN316" s="533"/>
      <c r="AO316" s="533"/>
      <c r="AP316" s="534"/>
      <c r="AQ316" s="522" t="s">
        <v>208</v>
      </c>
      <c r="AR316" s="522"/>
      <c r="AS316" s="522"/>
      <c r="AT316" s="522"/>
      <c r="AU316" s="523"/>
      <c r="AV316" s="524"/>
      <c r="AW316" s="524"/>
      <c r="AX316" s="518"/>
    </row>
    <row r="317" spans="1:50" ht="24" customHeight="1">
      <c r="A317" s="517">
        <v>8</v>
      </c>
      <c r="B317" s="517"/>
      <c r="C317" s="522" t="s">
        <v>310</v>
      </c>
      <c r="D317" s="522"/>
      <c r="E317" s="522"/>
      <c r="F317" s="522"/>
      <c r="G317" s="522"/>
      <c r="H317" s="522"/>
      <c r="I317" s="522"/>
      <c r="J317" s="522"/>
      <c r="K317" s="522"/>
      <c r="L317" s="522"/>
      <c r="M317" s="526" t="s">
        <v>262</v>
      </c>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5"/>
      <c r="AK317" s="527">
        <v>1</v>
      </c>
      <c r="AL317" s="528"/>
      <c r="AM317" s="528"/>
      <c r="AN317" s="528"/>
      <c r="AO317" s="528"/>
      <c r="AP317" s="528"/>
      <c r="AQ317" s="522" t="s">
        <v>208</v>
      </c>
      <c r="AR317" s="522"/>
      <c r="AS317" s="522"/>
      <c r="AT317" s="522"/>
      <c r="AU317" s="523"/>
      <c r="AV317" s="524"/>
      <c r="AW317" s="524"/>
      <c r="AX317" s="518"/>
    </row>
    <row r="318" spans="1:50" ht="24" customHeight="1">
      <c r="A318" s="517">
        <v>9</v>
      </c>
      <c r="B318" s="517"/>
      <c r="C318" s="526" t="s">
        <v>311</v>
      </c>
      <c r="D318" s="204"/>
      <c r="E318" s="204"/>
      <c r="F318" s="204"/>
      <c r="G318" s="204"/>
      <c r="H318" s="204"/>
      <c r="I318" s="204"/>
      <c r="J318" s="204"/>
      <c r="K318" s="204"/>
      <c r="L318" s="205"/>
      <c r="M318" s="526" t="s">
        <v>312</v>
      </c>
      <c r="N318" s="204"/>
      <c r="O318" s="204"/>
      <c r="P318" s="204"/>
      <c r="Q318" s="204"/>
      <c r="R318" s="204"/>
      <c r="S318" s="204"/>
      <c r="T318" s="204"/>
      <c r="U318" s="204"/>
      <c r="V318" s="204"/>
      <c r="W318" s="204"/>
      <c r="X318" s="204"/>
      <c r="Y318" s="204"/>
      <c r="Z318" s="204"/>
      <c r="AA318" s="204"/>
      <c r="AB318" s="204"/>
      <c r="AC318" s="204"/>
      <c r="AD318" s="204"/>
      <c r="AE318" s="204"/>
      <c r="AF318" s="204"/>
      <c r="AG318" s="204"/>
      <c r="AH318" s="204"/>
      <c r="AI318" s="204"/>
      <c r="AJ318" s="205"/>
      <c r="AK318" s="525">
        <v>1</v>
      </c>
      <c r="AL318" s="522"/>
      <c r="AM318" s="522"/>
      <c r="AN318" s="522"/>
      <c r="AO318" s="522"/>
      <c r="AP318" s="522"/>
      <c r="AQ318" s="522" t="s">
        <v>208</v>
      </c>
      <c r="AR318" s="522"/>
      <c r="AS318" s="522"/>
      <c r="AT318" s="522"/>
      <c r="AU318" s="523"/>
      <c r="AV318" s="524"/>
      <c r="AW318" s="524"/>
      <c r="AX318" s="518"/>
    </row>
    <row r="319" spans="1:50" ht="24" customHeight="1">
      <c r="A319" s="517">
        <v>10</v>
      </c>
      <c r="B319" s="517"/>
      <c r="C319" s="526" t="s">
        <v>313</v>
      </c>
      <c r="D319" s="204"/>
      <c r="E319" s="204"/>
      <c r="F319" s="204"/>
      <c r="G319" s="204"/>
      <c r="H319" s="204"/>
      <c r="I319" s="204"/>
      <c r="J319" s="204"/>
      <c r="K319" s="204"/>
      <c r="L319" s="205"/>
      <c r="M319" s="526" t="s">
        <v>314</v>
      </c>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5"/>
      <c r="AK319" s="525">
        <v>0.86099999999999999</v>
      </c>
      <c r="AL319" s="522"/>
      <c r="AM319" s="522"/>
      <c r="AN319" s="522"/>
      <c r="AO319" s="522"/>
      <c r="AP319" s="522"/>
      <c r="AQ319" s="522" t="s">
        <v>208</v>
      </c>
      <c r="AR319" s="522"/>
      <c r="AS319" s="522"/>
      <c r="AT319" s="522"/>
      <c r="AU319" s="523"/>
      <c r="AV319" s="524"/>
      <c r="AW319" s="524"/>
      <c r="AX319" s="518"/>
    </row>
    <row r="320" spans="1:50" ht="24" customHeight="1">
      <c r="A320" s="517"/>
      <c r="B320" s="517"/>
      <c r="C320" s="522"/>
      <c r="D320" s="522"/>
      <c r="E320" s="522"/>
      <c r="F320" s="522"/>
      <c r="G320" s="522"/>
      <c r="H320" s="522"/>
      <c r="I320" s="522"/>
      <c r="J320" s="522"/>
      <c r="K320" s="522"/>
      <c r="L320" s="522"/>
      <c r="M320" s="526" t="s">
        <v>315</v>
      </c>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5"/>
      <c r="AK320" s="525">
        <v>0.3</v>
      </c>
      <c r="AL320" s="522"/>
      <c r="AM320" s="522"/>
      <c r="AN320" s="522"/>
      <c r="AO320" s="522"/>
      <c r="AP320" s="522"/>
      <c r="AQ320" s="522" t="s">
        <v>208</v>
      </c>
      <c r="AR320" s="522"/>
      <c r="AS320" s="522"/>
      <c r="AT320" s="522"/>
      <c r="AU320" s="523"/>
      <c r="AV320" s="524"/>
      <c r="AW320" s="524"/>
      <c r="AX320" s="518"/>
    </row>
    <row r="321" spans="1:50" ht="24" customHeight="1">
      <c r="A321" s="419"/>
      <c r="B321" s="419"/>
      <c r="C321" s="419"/>
      <c r="D321" s="419"/>
      <c r="E321" s="419"/>
      <c r="F321" s="419"/>
      <c r="G321" s="419"/>
      <c r="H321" s="419"/>
      <c r="I321" s="419"/>
      <c r="J321" s="419"/>
      <c r="K321" s="419"/>
      <c r="L321" s="419"/>
      <c r="M321" s="535"/>
      <c r="N321" s="535"/>
      <c r="O321" s="535"/>
      <c r="P321" s="535"/>
      <c r="Q321" s="535"/>
      <c r="R321" s="535"/>
      <c r="S321" s="535"/>
      <c r="T321" s="535"/>
      <c r="U321" s="535"/>
      <c r="V321" s="535"/>
      <c r="W321" s="535"/>
      <c r="X321" s="535"/>
      <c r="Y321" s="535"/>
      <c r="Z321" s="535"/>
      <c r="AA321" s="535"/>
      <c r="AB321" s="535"/>
      <c r="AC321" s="535"/>
      <c r="AD321" s="535"/>
      <c r="AE321" s="535"/>
      <c r="AF321" s="535"/>
      <c r="AG321" s="535"/>
      <c r="AH321" s="535"/>
      <c r="AI321" s="535"/>
      <c r="AJ321" s="535"/>
      <c r="AK321" s="531"/>
      <c r="AL321" s="419"/>
      <c r="AM321" s="419"/>
      <c r="AN321" s="419"/>
      <c r="AO321" s="419"/>
      <c r="AP321" s="419"/>
      <c r="AQ321" s="419"/>
      <c r="AR321" s="419"/>
      <c r="AS321" s="419"/>
      <c r="AT321" s="419"/>
      <c r="AU321" s="419"/>
      <c r="AV321" s="419"/>
      <c r="AW321" s="419"/>
      <c r="AX321" s="419"/>
    </row>
    <row r="322" spans="1:50" ht="24" customHeight="1">
      <c r="B322" s="1" t="s">
        <v>316</v>
      </c>
    </row>
    <row r="323" spans="1:50" ht="34.5" customHeight="1">
      <c r="A323" s="517"/>
      <c r="B323" s="517"/>
      <c r="C323" s="120" t="s">
        <v>180</v>
      </c>
      <c r="D323" s="120"/>
      <c r="E323" s="120"/>
      <c r="F323" s="120"/>
      <c r="G323" s="120"/>
      <c r="H323" s="120"/>
      <c r="I323" s="120"/>
      <c r="J323" s="120"/>
      <c r="K323" s="120"/>
      <c r="L323" s="120"/>
      <c r="M323" s="120" t="s">
        <v>181</v>
      </c>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t="s">
        <v>182</v>
      </c>
      <c r="AL323" s="120"/>
      <c r="AM323" s="120"/>
      <c r="AN323" s="120"/>
      <c r="AO323" s="120"/>
      <c r="AP323" s="120"/>
      <c r="AQ323" s="120" t="s">
        <v>183</v>
      </c>
      <c r="AR323" s="120"/>
      <c r="AS323" s="120"/>
      <c r="AT323" s="120"/>
      <c r="AU323" s="64" t="s">
        <v>184</v>
      </c>
      <c r="AV323" s="65"/>
      <c r="AW323" s="65"/>
      <c r="AX323" s="518"/>
    </row>
    <row r="324" spans="1:50" ht="24" customHeight="1">
      <c r="A324" s="517">
        <v>1</v>
      </c>
      <c r="B324" s="517">
        <v>1</v>
      </c>
      <c r="C324" s="522" t="s">
        <v>317</v>
      </c>
      <c r="D324" s="522"/>
      <c r="E324" s="522"/>
      <c r="F324" s="522"/>
      <c r="G324" s="522"/>
      <c r="H324" s="522"/>
      <c r="I324" s="522"/>
      <c r="J324" s="522"/>
      <c r="K324" s="522"/>
      <c r="L324" s="522"/>
      <c r="M324" s="522" t="s">
        <v>168</v>
      </c>
      <c r="N324" s="522"/>
      <c r="O324" s="522"/>
      <c r="P324" s="522"/>
      <c r="Q324" s="522"/>
      <c r="R324" s="522"/>
      <c r="S324" s="522"/>
      <c r="T324" s="522"/>
      <c r="U324" s="522"/>
      <c r="V324" s="522"/>
      <c r="W324" s="522"/>
      <c r="X324" s="522"/>
      <c r="Y324" s="522"/>
      <c r="Z324" s="522"/>
      <c r="AA324" s="522"/>
      <c r="AB324" s="522"/>
      <c r="AC324" s="522"/>
      <c r="AD324" s="522"/>
      <c r="AE324" s="522"/>
      <c r="AF324" s="522"/>
      <c r="AG324" s="522"/>
      <c r="AH324" s="522"/>
      <c r="AI324" s="522"/>
      <c r="AJ324" s="522"/>
      <c r="AK324" s="525">
        <v>0.106</v>
      </c>
      <c r="AL324" s="522"/>
      <c r="AM324" s="522"/>
      <c r="AN324" s="522"/>
      <c r="AO324" s="522"/>
      <c r="AP324" s="522"/>
      <c r="AQ324" s="522" t="s">
        <v>208</v>
      </c>
      <c r="AR324" s="522"/>
      <c r="AS324" s="522"/>
      <c r="AT324" s="522"/>
      <c r="AU324" s="523"/>
      <c r="AV324" s="524"/>
      <c r="AW324" s="524"/>
      <c r="AX324" s="518"/>
    </row>
    <row r="325" spans="1:50" ht="24" customHeight="1">
      <c r="A325" s="517">
        <v>2</v>
      </c>
      <c r="B325" s="517">
        <v>1</v>
      </c>
      <c r="C325" s="522" t="s">
        <v>318</v>
      </c>
      <c r="D325" s="522"/>
      <c r="E325" s="522"/>
      <c r="F325" s="522"/>
      <c r="G325" s="522"/>
      <c r="H325" s="522"/>
      <c r="I325" s="522"/>
      <c r="J325" s="522"/>
      <c r="K325" s="522"/>
      <c r="L325" s="522"/>
      <c r="M325" s="522" t="s">
        <v>319</v>
      </c>
      <c r="N325" s="522"/>
      <c r="O325" s="522"/>
      <c r="P325" s="522"/>
      <c r="Q325" s="522"/>
      <c r="R325" s="522"/>
      <c r="S325" s="522"/>
      <c r="T325" s="522"/>
      <c r="U325" s="522"/>
      <c r="V325" s="522"/>
      <c r="W325" s="522"/>
      <c r="X325" s="522"/>
      <c r="Y325" s="522"/>
      <c r="Z325" s="522"/>
      <c r="AA325" s="522"/>
      <c r="AB325" s="522"/>
      <c r="AC325" s="522"/>
      <c r="AD325" s="522"/>
      <c r="AE325" s="522"/>
      <c r="AF325" s="522"/>
      <c r="AG325" s="522"/>
      <c r="AH325" s="522"/>
      <c r="AI325" s="522"/>
      <c r="AJ325" s="522"/>
      <c r="AK325" s="525">
        <v>6.7000000000000004E-2</v>
      </c>
      <c r="AL325" s="522"/>
      <c r="AM325" s="522"/>
      <c r="AN325" s="522"/>
      <c r="AO325" s="522"/>
      <c r="AP325" s="522"/>
      <c r="AQ325" s="522" t="s">
        <v>208</v>
      </c>
      <c r="AR325" s="522"/>
      <c r="AS325" s="522"/>
      <c r="AT325" s="522"/>
      <c r="AU325" s="523"/>
      <c r="AV325" s="524"/>
      <c r="AW325" s="524"/>
      <c r="AX325" s="518"/>
    </row>
    <row r="326" spans="1:50" ht="24" customHeight="1">
      <c r="A326" s="517">
        <v>3</v>
      </c>
      <c r="B326" s="517">
        <v>1</v>
      </c>
      <c r="C326" s="522" t="s">
        <v>320</v>
      </c>
      <c r="D326" s="522"/>
      <c r="E326" s="522"/>
      <c r="F326" s="522"/>
      <c r="G326" s="522"/>
      <c r="H326" s="522"/>
      <c r="I326" s="522"/>
      <c r="J326" s="522"/>
      <c r="K326" s="522"/>
      <c r="L326" s="522"/>
      <c r="M326" s="522" t="s">
        <v>321</v>
      </c>
      <c r="N326" s="522"/>
      <c r="O326" s="522"/>
      <c r="P326" s="522"/>
      <c r="Q326" s="522"/>
      <c r="R326" s="522"/>
      <c r="S326" s="522"/>
      <c r="T326" s="522"/>
      <c r="U326" s="522"/>
      <c r="V326" s="522"/>
      <c r="W326" s="522"/>
      <c r="X326" s="522"/>
      <c r="Y326" s="522"/>
      <c r="Z326" s="522"/>
      <c r="AA326" s="522"/>
      <c r="AB326" s="522"/>
      <c r="AC326" s="522"/>
      <c r="AD326" s="522"/>
      <c r="AE326" s="522"/>
      <c r="AF326" s="522"/>
      <c r="AG326" s="522"/>
      <c r="AH326" s="522"/>
      <c r="AI326" s="522"/>
      <c r="AJ326" s="522"/>
      <c r="AK326" s="529">
        <v>1.2999999999999999E-2</v>
      </c>
      <c r="AL326" s="530"/>
      <c r="AM326" s="530"/>
      <c r="AN326" s="530"/>
      <c r="AO326" s="530"/>
      <c r="AP326" s="530"/>
      <c r="AQ326" s="522" t="s">
        <v>208</v>
      </c>
      <c r="AR326" s="522"/>
      <c r="AS326" s="522"/>
      <c r="AT326" s="522"/>
      <c r="AU326" s="523"/>
      <c r="AV326" s="524"/>
      <c r="AW326" s="524"/>
      <c r="AX326" s="518"/>
    </row>
    <row r="327" spans="1:50" ht="24" customHeight="1">
      <c r="A327" s="517">
        <v>4</v>
      </c>
      <c r="B327" s="517">
        <v>1</v>
      </c>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2"/>
      <c r="AD327" s="522"/>
      <c r="AE327" s="522"/>
      <c r="AF327" s="522"/>
      <c r="AG327" s="522"/>
      <c r="AH327" s="522"/>
      <c r="AI327" s="522"/>
      <c r="AJ327" s="522"/>
      <c r="AK327" s="525"/>
      <c r="AL327" s="522"/>
      <c r="AM327" s="522"/>
      <c r="AN327" s="522"/>
      <c r="AO327" s="522"/>
      <c r="AP327" s="522"/>
      <c r="AQ327" s="522"/>
      <c r="AR327" s="522"/>
      <c r="AS327" s="522"/>
      <c r="AT327" s="522"/>
      <c r="AU327" s="523"/>
      <c r="AV327" s="524"/>
      <c r="AW327" s="524"/>
      <c r="AX327" s="518"/>
    </row>
    <row r="328" spans="1:50" ht="24" customHeight="1">
      <c r="A328" s="517">
        <v>5</v>
      </c>
      <c r="B328" s="517">
        <v>1</v>
      </c>
      <c r="C328" s="522"/>
      <c r="D328" s="522"/>
      <c r="E328" s="522"/>
      <c r="F328" s="522"/>
      <c r="G328" s="522"/>
      <c r="H328" s="522"/>
      <c r="I328" s="522"/>
      <c r="J328" s="522"/>
      <c r="K328" s="522"/>
      <c r="L328" s="522"/>
      <c r="M328" s="522"/>
      <c r="N328" s="522"/>
      <c r="O328" s="522"/>
      <c r="P328" s="522"/>
      <c r="Q328" s="522"/>
      <c r="R328" s="522"/>
      <c r="S328" s="522"/>
      <c r="T328" s="522"/>
      <c r="U328" s="522"/>
      <c r="V328" s="522"/>
      <c r="W328" s="522"/>
      <c r="X328" s="522"/>
      <c r="Y328" s="522"/>
      <c r="Z328" s="522"/>
      <c r="AA328" s="522"/>
      <c r="AB328" s="522"/>
      <c r="AC328" s="522"/>
      <c r="AD328" s="522"/>
      <c r="AE328" s="522"/>
      <c r="AF328" s="522"/>
      <c r="AG328" s="522"/>
      <c r="AH328" s="522"/>
      <c r="AI328" s="522"/>
      <c r="AJ328" s="522"/>
      <c r="AK328" s="525"/>
      <c r="AL328" s="522"/>
      <c r="AM328" s="522"/>
      <c r="AN328" s="522"/>
      <c r="AO328" s="522"/>
      <c r="AP328" s="522"/>
      <c r="AQ328" s="522"/>
      <c r="AR328" s="522"/>
      <c r="AS328" s="522"/>
      <c r="AT328" s="522"/>
      <c r="AU328" s="523"/>
      <c r="AV328" s="524"/>
      <c r="AW328" s="524"/>
      <c r="AX328" s="518"/>
    </row>
    <row r="329" spans="1:50" ht="24" customHeight="1">
      <c r="A329" s="517">
        <v>6</v>
      </c>
      <c r="B329" s="517">
        <v>1</v>
      </c>
      <c r="C329" s="522"/>
      <c r="D329" s="522"/>
      <c r="E329" s="522"/>
      <c r="F329" s="522"/>
      <c r="G329" s="522"/>
      <c r="H329" s="522"/>
      <c r="I329" s="522"/>
      <c r="J329" s="522"/>
      <c r="K329" s="522"/>
      <c r="L329" s="522"/>
      <c r="M329" s="522"/>
      <c r="N329" s="522"/>
      <c r="O329" s="522"/>
      <c r="P329" s="522"/>
      <c r="Q329" s="522"/>
      <c r="R329" s="522"/>
      <c r="S329" s="522"/>
      <c r="T329" s="522"/>
      <c r="U329" s="522"/>
      <c r="V329" s="522"/>
      <c r="W329" s="522"/>
      <c r="X329" s="522"/>
      <c r="Y329" s="522"/>
      <c r="Z329" s="522"/>
      <c r="AA329" s="522"/>
      <c r="AB329" s="522"/>
      <c r="AC329" s="522"/>
      <c r="AD329" s="522"/>
      <c r="AE329" s="522"/>
      <c r="AF329" s="522"/>
      <c r="AG329" s="522"/>
      <c r="AH329" s="522"/>
      <c r="AI329" s="522"/>
      <c r="AJ329" s="522"/>
      <c r="AK329" s="525"/>
      <c r="AL329" s="522"/>
      <c r="AM329" s="522"/>
      <c r="AN329" s="522"/>
      <c r="AO329" s="522"/>
      <c r="AP329" s="522"/>
      <c r="AQ329" s="522"/>
      <c r="AR329" s="522"/>
      <c r="AS329" s="522"/>
      <c r="AT329" s="522"/>
      <c r="AU329" s="523"/>
      <c r="AV329" s="524"/>
      <c r="AW329" s="524"/>
      <c r="AX329" s="518"/>
    </row>
    <row r="330" spans="1:50" ht="24" customHeight="1">
      <c r="A330" s="517">
        <v>7</v>
      </c>
      <c r="B330" s="517">
        <v>1</v>
      </c>
      <c r="C330" s="522"/>
      <c r="D330" s="522"/>
      <c r="E330" s="522"/>
      <c r="F330" s="522"/>
      <c r="G330" s="522"/>
      <c r="H330" s="522"/>
      <c r="I330" s="522"/>
      <c r="J330" s="522"/>
      <c r="K330" s="522"/>
      <c r="L330" s="522"/>
      <c r="M330" s="522"/>
      <c r="N330" s="522"/>
      <c r="O330" s="522"/>
      <c r="P330" s="522"/>
      <c r="Q330" s="522"/>
      <c r="R330" s="522"/>
      <c r="S330" s="522"/>
      <c r="T330" s="522"/>
      <c r="U330" s="522"/>
      <c r="V330" s="522"/>
      <c r="W330" s="522"/>
      <c r="X330" s="522"/>
      <c r="Y330" s="522"/>
      <c r="Z330" s="522"/>
      <c r="AA330" s="522"/>
      <c r="AB330" s="522"/>
      <c r="AC330" s="522"/>
      <c r="AD330" s="522"/>
      <c r="AE330" s="522"/>
      <c r="AF330" s="522"/>
      <c r="AG330" s="522"/>
      <c r="AH330" s="522"/>
      <c r="AI330" s="522"/>
      <c r="AJ330" s="522"/>
      <c r="AK330" s="525"/>
      <c r="AL330" s="522"/>
      <c r="AM330" s="522"/>
      <c r="AN330" s="522"/>
      <c r="AO330" s="522"/>
      <c r="AP330" s="522"/>
      <c r="AQ330" s="522"/>
      <c r="AR330" s="522"/>
      <c r="AS330" s="522"/>
      <c r="AT330" s="522"/>
      <c r="AU330" s="523"/>
      <c r="AV330" s="524"/>
      <c r="AW330" s="524"/>
      <c r="AX330" s="518"/>
    </row>
    <row r="331" spans="1:50" ht="24" customHeight="1">
      <c r="A331" s="517">
        <v>8</v>
      </c>
      <c r="B331" s="517">
        <v>1</v>
      </c>
      <c r="C331" s="522"/>
      <c r="D331" s="522"/>
      <c r="E331" s="522"/>
      <c r="F331" s="522"/>
      <c r="G331" s="522"/>
      <c r="H331" s="522"/>
      <c r="I331" s="522"/>
      <c r="J331" s="522"/>
      <c r="K331" s="522"/>
      <c r="L331" s="522"/>
      <c r="M331" s="522"/>
      <c r="N331" s="522"/>
      <c r="O331" s="522"/>
      <c r="P331" s="522"/>
      <c r="Q331" s="522"/>
      <c r="R331" s="522"/>
      <c r="S331" s="522"/>
      <c r="T331" s="522"/>
      <c r="U331" s="522"/>
      <c r="V331" s="522"/>
      <c r="W331" s="522"/>
      <c r="X331" s="522"/>
      <c r="Y331" s="522"/>
      <c r="Z331" s="522"/>
      <c r="AA331" s="522"/>
      <c r="AB331" s="522"/>
      <c r="AC331" s="522"/>
      <c r="AD331" s="522"/>
      <c r="AE331" s="522"/>
      <c r="AF331" s="522"/>
      <c r="AG331" s="522"/>
      <c r="AH331" s="522"/>
      <c r="AI331" s="522"/>
      <c r="AJ331" s="522"/>
      <c r="AK331" s="525"/>
      <c r="AL331" s="522"/>
      <c r="AM331" s="522"/>
      <c r="AN331" s="522"/>
      <c r="AO331" s="522"/>
      <c r="AP331" s="522"/>
      <c r="AQ331" s="522"/>
      <c r="AR331" s="522"/>
      <c r="AS331" s="522"/>
      <c r="AT331" s="522"/>
      <c r="AU331" s="523"/>
      <c r="AV331" s="524"/>
      <c r="AW331" s="524"/>
      <c r="AX331" s="518"/>
    </row>
    <row r="332" spans="1:50" ht="24" customHeight="1">
      <c r="A332" s="517">
        <v>9</v>
      </c>
      <c r="B332" s="517">
        <v>1</v>
      </c>
      <c r="C332" s="522"/>
      <c r="D332" s="522"/>
      <c r="E332" s="522"/>
      <c r="F332" s="522"/>
      <c r="G332" s="522"/>
      <c r="H332" s="522"/>
      <c r="I332" s="522"/>
      <c r="J332" s="522"/>
      <c r="K332" s="522"/>
      <c r="L332" s="522"/>
      <c r="M332" s="522"/>
      <c r="N332" s="522"/>
      <c r="O332" s="522"/>
      <c r="P332" s="522"/>
      <c r="Q332" s="522"/>
      <c r="R332" s="522"/>
      <c r="S332" s="522"/>
      <c r="T332" s="522"/>
      <c r="U332" s="522"/>
      <c r="V332" s="522"/>
      <c r="W332" s="522"/>
      <c r="X332" s="522"/>
      <c r="Y332" s="522"/>
      <c r="Z332" s="522"/>
      <c r="AA332" s="522"/>
      <c r="AB332" s="522"/>
      <c r="AC332" s="522"/>
      <c r="AD332" s="522"/>
      <c r="AE332" s="522"/>
      <c r="AF332" s="522"/>
      <c r="AG332" s="522"/>
      <c r="AH332" s="522"/>
      <c r="AI332" s="522"/>
      <c r="AJ332" s="522"/>
      <c r="AK332" s="525"/>
      <c r="AL332" s="522"/>
      <c r="AM332" s="522"/>
      <c r="AN332" s="522"/>
      <c r="AO332" s="522"/>
      <c r="AP332" s="522"/>
      <c r="AQ332" s="522"/>
      <c r="AR332" s="522"/>
      <c r="AS332" s="522"/>
      <c r="AT332" s="522"/>
      <c r="AU332" s="523"/>
      <c r="AV332" s="524"/>
      <c r="AW332" s="524"/>
      <c r="AX332" s="518"/>
    </row>
    <row r="333" spans="1:50" ht="24" customHeight="1">
      <c r="A333" s="517">
        <v>10</v>
      </c>
      <c r="B333" s="517">
        <v>1</v>
      </c>
      <c r="C333" s="522"/>
      <c r="D333" s="522"/>
      <c r="E333" s="522"/>
      <c r="F333" s="522"/>
      <c r="G333" s="522"/>
      <c r="H333" s="522"/>
      <c r="I333" s="522"/>
      <c r="J333" s="522"/>
      <c r="K333" s="522"/>
      <c r="L333" s="522"/>
      <c r="M333" s="522"/>
      <c r="N333" s="522"/>
      <c r="O333" s="522"/>
      <c r="P333" s="522"/>
      <c r="Q333" s="522"/>
      <c r="R333" s="522"/>
      <c r="S333" s="522"/>
      <c r="T333" s="522"/>
      <c r="U333" s="522"/>
      <c r="V333" s="522"/>
      <c r="W333" s="522"/>
      <c r="X333" s="522"/>
      <c r="Y333" s="522"/>
      <c r="Z333" s="522"/>
      <c r="AA333" s="522"/>
      <c r="AB333" s="522"/>
      <c r="AC333" s="522"/>
      <c r="AD333" s="522"/>
      <c r="AE333" s="522"/>
      <c r="AF333" s="522"/>
      <c r="AG333" s="522"/>
      <c r="AH333" s="522"/>
      <c r="AI333" s="522"/>
      <c r="AJ333" s="522"/>
      <c r="AK333" s="525"/>
      <c r="AL333" s="522"/>
      <c r="AM333" s="522"/>
      <c r="AN333" s="522"/>
      <c r="AO333" s="522"/>
      <c r="AP333" s="522"/>
      <c r="AQ333" s="522"/>
      <c r="AR333" s="522"/>
      <c r="AS333" s="522"/>
      <c r="AT333" s="522"/>
      <c r="AU333" s="523"/>
      <c r="AV333" s="524"/>
      <c r="AW333" s="524"/>
      <c r="AX333" s="518"/>
    </row>
    <row r="334" spans="1:50" ht="24"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c r="AA334" s="419"/>
      <c r="AB334" s="419"/>
      <c r="AC334" s="419"/>
      <c r="AD334" s="419"/>
      <c r="AE334" s="419"/>
      <c r="AF334" s="419"/>
      <c r="AG334" s="419"/>
      <c r="AH334" s="419"/>
      <c r="AI334" s="419"/>
      <c r="AJ334" s="419"/>
      <c r="AK334" s="531"/>
      <c r="AL334" s="419"/>
      <c r="AM334" s="419"/>
      <c r="AN334" s="419"/>
      <c r="AO334" s="419"/>
      <c r="AP334" s="419"/>
      <c r="AQ334" s="419"/>
      <c r="AR334" s="419"/>
      <c r="AS334" s="419"/>
      <c r="AT334" s="419"/>
      <c r="AU334" s="419"/>
      <c r="AV334" s="419"/>
      <c r="AW334" s="419"/>
      <c r="AX334" s="419"/>
    </row>
    <row r="335" spans="1:50" ht="24"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c r="Y335" s="419"/>
      <c r="Z335" s="419"/>
      <c r="AA335" s="419"/>
      <c r="AB335" s="419"/>
      <c r="AC335" s="419"/>
      <c r="AD335" s="419"/>
      <c r="AE335" s="419"/>
      <c r="AF335" s="419"/>
      <c r="AG335" s="419"/>
      <c r="AH335" s="419"/>
      <c r="AI335" s="419"/>
      <c r="AJ335" s="419"/>
      <c r="AK335" s="531"/>
      <c r="AL335" s="419"/>
      <c r="AM335" s="419"/>
      <c r="AN335" s="419"/>
      <c r="AO335" s="419"/>
      <c r="AP335" s="419"/>
      <c r="AQ335" s="419"/>
      <c r="AR335" s="419"/>
      <c r="AS335" s="419"/>
      <c r="AT335" s="419"/>
      <c r="AU335" s="419"/>
      <c r="AV335" s="419"/>
      <c r="AW335" s="419"/>
      <c r="AX335" s="419"/>
    </row>
    <row r="336" spans="1:50" ht="24"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c r="Y336" s="419"/>
      <c r="Z336" s="419"/>
      <c r="AA336" s="419"/>
      <c r="AB336" s="419"/>
      <c r="AC336" s="419"/>
      <c r="AD336" s="419"/>
      <c r="AE336" s="419"/>
      <c r="AF336" s="419"/>
      <c r="AG336" s="419"/>
      <c r="AH336" s="419"/>
      <c r="AI336" s="419"/>
      <c r="AJ336" s="419"/>
      <c r="AK336" s="531"/>
      <c r="AL336" s="419"/>
      <c r="AM336" s="419"/>
      <c r="AN336" s="419"/>
      <c r="AO336" s="419"/>
      <c r="AP336" s="419"/>
      <c r="AQ336" s="419"/>
      <c r="AR336" s="419"/>
      <c r="AS336" s="419"/>
      <c r="AT336" s="419"/>
      <c r="AU336" s="419"/>
      <c r="AV336" s="419"/>
      <c r="AW336" s="419"/>
      <c r="AX336" s="419"/>
    </row>
    <row r="337" spans="1:50" ht="24"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c r="Y337" s="419"/>
      <c r="Z337" s="419"/>
      <c r="AA337" s="419"/>
      <c r="AB337" s="419"/>
      <c r="AC337" s="419"/>
      <c r="AD337" s="419"/>
      <c r="AE337" s="419"/>
      <c r="AF337" s="419"/>
      <c r="AG337" s="419"/>
      <c r="AH337" s="419"/>
      <c r="AI337" s="419"/>
      <c r="AJ337" s="419"/>
      <c r="AK337" s="531"/>
      <c r="AL337" s="419"/>
      <c r="AM337" s="419"/>
      <c r="AN337" s="419"/>
      <c r="AO337" s="419"/>
      <c r="AP337" s="419"/>
      <c r="AQ337" s="419"/>
      <c r="AR337" s="419"/>
      <c r="AS337" s="419"/>
      <c r="AT337" s="419"/>
      <c r="AU337" s="419"/>
      <c r="AV337" s="419"/>
      <c r="AW337" s="419"/>
      <c r="AX337" s="419"/>
    </row>
    <row r="338" spans="1:50" ht="24"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c r="Y338" s="419"/>
      <c r="Z338" s="419"/>
      <c r="AA338" s="419"/>
      <c r="AB338" s="419"/>
      <c r="AC338" s="419"/>
      <c r="AD338" s="419"/>
      <c r="AE338" s="419"/>
      <c r="AF338" s="419"/>
      <c r="AG338" s="419"/>
      <c r="AH338" s="419"/>
      <c r="AI338" s="419"/>
      <c r="AJ338" s="419"/>
      <c r="AK338" s="531"/>
      <c r="AL338" s="419"/>
      <c r="AM338" s="419"/>
      <c r="AN338" s="419"/>
      <c r="AO338" s="419"/>
      <c r="AP338" s="419"/>
      <c r="AQ338" s="419"/>
      <c r="AR338" s="419"/>
      <c r="AS338" s="419"/>
      <c r="AT338" s="419"/>
      <c r="AU338" s="419"/>
      <c r="AV338" s="419"/>
      <c r="AW338" s="419"/>
      <c r="AX338" s="419"/>
    </row>
    <row r="339" spans="1:50" ht="24"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c r="Y339" s="419"/>
      <c r="Z339" s="419"/>
      <c r="AA339" s="419"/>
      <c r="AB339" s="419"/>
      <c r="AC339" s="419"/>
      <c r="AD339" s="419"/>
      <c r="AE339" s="419"/>
      <c r="AF339" s="419"/>
      <c r="AG339" s="419"/>
      <c r="AH339" s="419"/>
      <c r="AI339" s="419"/>
      <c r="AJ339" s="419"/>
      <c r="AK339" s="531"/>
      <c r="AL339" s="419"/>
      <c r="AM339" s="419"/>
      <c r="AN339" s="419"/>
      <c r="AO339" s="419"/>
      <c r="AP339" s="419"/>
      <c r="AQ339" s="419"/>
      <c r="AR339" s="419"/>
      <c r="AS339" s="419"/>
      <c r="AT339" s="419"/>
      <c r="AU339" s="419"/>
      <c r="AV339" s="419"/>
      <c r="AW339" s="419"/>
      <c r="AX339" s="419"/>
    </row>
    <row r="340" spans="1:50" ht="24"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c r="Y340" s="419"/>
      <c r="Z340" s="419"/>
      <c r="AA340" s="419"/>
      <c r="AB340" s="419"/>
      <c r="AC340" s="419"/>
      <c r="AD340" s="419"/>
      <c r="AE340" s="419"/>
      <c r="AF340" s="419"/>
      <c r="AG340" s="419"/>
      <c r="AH340" s="419"/>
      <c r="AI340" s="419"/>
      <c r="AJ340" s="419"/>
      <c r="AK340" s="531"/>
      <c r="AL340" s="419"/>
      <c r="AM340" s="419"/>
      <c r="AN340" s="419"/>
      <c r="AO340" s="419"/>
      <c r="AP340" s="419"/>
      <c r="AQ340" s="419"/>
      <c r="AR340" s="419"/>
      <c r="AS340" s="419"/>
      <c r="AT340" s="419"/>
      <c r="AU340" s="419"/>
      <c r="AV340" s="419"/>
      <c r="AW340" s="419"/>
      <c r="AX340" s="419"/>
    </row>
    <row r="341" spans="1:50" ht="24"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c r="Y341" s="419"/>
      <c r="Z341" s="419"/>
      <c r="AA341" s="419"/>
      <c r="AB341" s="419"/>
      <c r="AC341" s="419"/>
      <c r="AD341" s="419"/>
      <c r="AE341" s="419"/>
      <c r="AF341" s="419"/>
      <c r="AG341" s="419"/>
      <c r="AH341" s="419"/>
      <c r="AI341" s="419"/>
      <c r="AJ341" s="419"/>
      <c r="AK341" s="531"/>
      <c r="AL341" s="419"/>
      <c r="AM341" s="419"/>
      <c r="AN341" s="419"/>
      <c r="AO341" s="419"/>
      <c r="AP341" s="419"/>
      <c r="AQ341" s="419"/>
      <c r="AR341" s="419"/>
      <c r="AS341" s="419"/>
      <c r="AT341" s="419"/>
      <c r="AU341" s="419"/>
      <c r="AV341" s="419"/>
      <c r="AW341" s="419"/>
      <c r="AX341" s="419"/>
    </row>
  </sheetData>
  <mergeCells count="1306">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40:AX140"/>
    <mergeCell ref="G141:K141"/>
    <mergeCell ref="L141:X141"/>
    <mergeCell ref="Y141:AB141"/>
    <mergeCell ref="AC141:AG141"/>
    <mergeCell ref="AH141:AT141"/>
    <mergeCell ref="AU141:AX141"/>
    <mergeCell ref="L139:X139"/>
    <mergeCell ref="Y139:AB139"/>
    <mergeCell ref="AC139:AG139"/>
    <mergeCell ref="AH139:AT139"/>
    <mergeCell ref="AU139:AX139"/>
    <mergeCell ref="G140:K140"/>
    <mergeCell ref="L140:X140"/>
    <mergeCell ref="Y140:AB140"/>
    <mergeCell ref="AC140:AG140"/>
    <mergeCell ref="AH140:AT140"/>
    <mergeCell ref="A137:F180"/>
    <mergeCell ref="G137:AB137"/>
    <mergeCell ref="AC137:AX137"/>
    <mergeCell ref="G138:K138"/>
    <mergeCell ref="L138:X138"/>
    <mergeCell ref="Y138:AB138"/>
    <mergeCell ref="AC138:AG138"/>
    <mergeCell ref="AH138:AT138"/>
    <mergeCell ref="AU138:AX138"/>
    <mergeCell ref="G139:K139"/>
    <mergeCell ref="AL112:AW112"/>
    <mergeCell ref="AL113:AW113"/>
    <mergeCell ref="AM114:AV115"/>
    <mergeCell ref="W126:AH126"/>
    <mergeCell ref="W127:AH127"/>
    <mergeCell ref="H132:I132"/>
    <mergeCell ref="J132:AJ133"/>
    <mergeCell ref="Y102:AH103"/>
    <mergeCell ref="AM102:AV103"/>
    <mergeCell ref="AP105:AQ105"/>
    <mergeCell ref="AL106:AW106"/>
    <mergeCell ref="AL107:AW107"/>
    <mergeCell ref="AM108:AV109"/>
    <mergeCell ref="X95:AI95"/>
    <mergeCell ref="Y96:AH97"/>
    <mergeCell ref="X100:AI100"/>
    <mergeCell ref="AL100:AW100"/>
    <mergeCell ref="X101:AI101"/>
    <mergeCell ref="AL101:AW101"/>
    <mergeCell ref="AI76:AP76"/>
    <mergeCell ref="AQ76:AX76"/>
    <mergeCell ref="A78:F135"/>
    <mergeCell ref="X88:AI88"/>
    <mergeCell ref="X89:AI89"/>
    <mergeCell ref="H90:Q91"/>
    <mergeCell ref="Y90:AH91"/>
    <mergeCell ref="H92:Q93"/>
    <mergeCell ref="AB93:AC93"/>
    <mergeCell ref="X94:AI94"/>
    <mergeCell ref="A72:E72"/>
    <mergeCell ref="F72:AX72"/>
    <mergeCell ref="A73:AX73"/>
    <mergeCell ref="A74:AX74"/>
    <mergeCell ref="A75:AX75"/>
    <mergeCell ref="A76:B76"/>
    <mergeCell ref="C76:J76"/>
    <mergeCell ref="K76:R76"/>
    <mergeCell ref="S76:Z76"/>
    <mergeCell ref="AA76:AH76"/>
    <mergeCell ref="A67:AX67"/>
    <mergeCell ref="A68:AX68"/>
    <mergeCell ref="A69:AX69"/>
    <mergeCell ref="A70:E70"/>
    <mergeCell ref="F70:AX70"/>
    <mergeCell ref="A71:AX71"/>
    <mergeCell ref="C64:F64"/>
    <mergeCell ref="G64:S64"/>
    <mergeCell ref="T64:AF64"/>
    <mergeCell ref="A65:B66"/>
    <mergeCell ref="C65:F65"/>
    <mergeCell ref="G65:AX65"/>
    <mergeCell ref="C66:F66"/>
    <mergeCell ref="G66:AX66"/>
    <mergeCell ref="A61:B64"/>
    <mergeCell ref="C61:AC61"/>
    <mergeCell ref="AD61:AF61"/>
    <mergeCell ref="AG61:AX64"/>
    <mergeCell ref="C62:F62"/>
    <mergeCell ref="G62:S62"/>
    <mergeCell ref="T62:AF62"/>
    <mergeCell ref="C63:F63"/>
    <mergeCell ref="G63:S63"/>
    <mergeCell ref="T63:AF63"/>
    <mergeCell ref="A58:B60"/>
    <mergeCell ref="C58:AC58"/>
    <mergeCell ref="AD58:AF58"/>
    <mergeCell ref="AG58:AX60"/>
    <mergeCell ref="C59:AC59"/>
    <mergeCell ref="AD59:AF59"/>
    <mergeCell ref="C60:AC60"/>
    <mergeCell ref="AD60:AF60"/>
    <mergeCell ref="C55:AC55"/>
    <mergeCell ref="AD55:AF55"/>
    <mergeCell ref="C56:AC56"/>
    <mergeCell ref="AD56:AF56"/>
    <mergeCell ref="C57:AC57"/>
    <mergeCell ref="AD57:AF57"/>
    <mergeCell ref="C51:AC51"/>
    <mergeCell ref="AD51:AF51"/>
    <mergeCell ref="A52:B57"/>
    <mergeCell ref="C52:AC52"/>
    <mergeCell ref="AD52:AF52"/>
    <mergeCell ref="AG52:AX57"/>
    <mergeCell ref="C53:AC53"/>
    <mergeCell ref="AD53:AF53"/>
    <mergeCell ref="C54:AC54"/>
    <mergeCell ref="AD54:AF54"/>
    <mergeCell ref="A47:AX47"/>
    <mergeCell ref="C48:AC48"/>
    <mergeCell ref="AD48:AF48"/>
    <mergeCell ref="AG48:AX48"/>
    <mergeCell ref="A49:B51"/>
    <mergeCell ref="C49:AC49"/>
    <mergeCell ref="AD49:AF49"/>
    <mergeCell ref="AG49:AX51"/>
    <mergeCell ref="C50:AC50"/>
    <mergeCell ref="AD50:AF50"/>
    <mergeCell ref="C44:K44"/>
    <mergeCell ref="L44:Q44"/>
    <mergeCell ref="R44:W44"/>
    <mergeCell ref="X44:AX44"/>
    <mergeCell ref="C45:K45"/>
    <mergeCell ref="L45:Q45"/>
    <mergeCell ref="R45:W45"/>
    <mergeCell ref="X45:AX45"/>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5"/>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9:AX29"/>
    <mergeCell ref="Y30:AA30"/>
    <mergeCell ref="AB30:AD30"/>
    <mergeCell ref="AE30:AI30"/>
    <mergeCell ref="AJ30:AN30"/>
    <mergeCell ref="AO30:AS30"/>
    <mergeCell ref="AT30:AX30"/>
    <mergeCell ref="AE28:AI28"/>
    <mergeCell ref="AJ28:AN28"/>
    <mergeCell ref="AO28:AS28"/>
    <mergeCell ref="AT28:AX28"/>
    <mergeCell ref="G29:X30"/>
    <mergeCell ref="Y29:AA29"/>
    <mergeCell ref="AB29:AD29"/>
    <mergeCell ref="AE29:AI29"/>
    <mergeCell ref="AJ29:AN29"/>
    <mergeCell ref="AO29:AS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32"/>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086</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2014-06-25T05:02:42Z</dcterms:created>
  <dcterms:modified xsi:type="dcterms:W3CDTF">2014-06-25T05:02:44Z</dcterms:modified>
</cp:coreProperties>
</file>