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75" windowWidth="10005" windowHeight="11895" tabRatio="673"/>
  </bookViews>
  <sheets>
    <sheet name="26-002" sheetId="16" r:id="rId1"/>
  </sheets>
  <definedNames>
    <definedName name="_xlnm.Print_Area" localSheetId="0">'26-002'!$A$2:$AY$178</definedName>
  </definedNames>
  <calcPr calcId="125725"/>
</workbook>
</file>

<file path=xl/calcChain.xml><?xml version="1.0" encoding="utf-8"?>
<calcChain xmlns="http://schemas.openxmlformats.org/spreadsheetml/2006/main">
  <c r="AL144" i="16"/>
  <c r="AV123"/>
  <c r="Y123"/>
  <c r="AV112"/>
  <c r="Y112"/>
  <c r="AV101"/>
  <c r="Y101"/>
  <c r="AV90"/>
  <c r="Y90"/>
  <c r="AU37"/>
  <c r="AP37"/>
  <c r="AK37"/>
  <c r="AF37"/>
  <c r="AQ30"/>
  <c r="AH30"/>
  <c r="X30"/>
  <c r="O30"/>
  <c r="AQ27"/>
  <c r="AH27"/>
  <c r="X27"/>
  <c r="O27"/>
  <c r="AV26"/>
  <c r="AQ26"/>
  <c r="AQ28" s="1"/>
  <c r="AM26"/>
  <c r="AH26"/>
  <c r="AH28" s="1"/>
  <c r="AD26"/>
  <c r="X26"/>
  <c r="X28" s="1"/>
  <c r="T26"/>
  <c r="O26"/>
  <c r="O28" s="1"/>
  <c r="AV21"/>
  <c r="AQ21"/>
  <c r="AM21"/>
  <c r="AH21"/>
  <c r="AD21"/>
  <c r="X21"/>
  <c r="T21"/>
  <c r="O21"/>
  <c r="AV20"/>
  <c r="AQ20"/>
  <c r="AQ25" s="1"/>
  <c r="AQ29" s="1"/>
  <c r="AM20"/>
  <c r="AH20"/>
  <c r="AH25" s="1"/>
  <c r="AH29" s="1"/>
  <c r="AD20"/>
  <c r="X20"/>
  <c r="X25" s="1"/>
  <c r="X29" s="1"/>
  <c r="T20"/>
  <c r="O20"/>
  <c r="O25" s="1"/>
  <c r="O29" s="1"/>
</calcChain>
</file>

<file path=xl/sharedStrings.xml><?xml version="1.0" encoding="utf-8"?>
<sst xmlns="http://schemas.openxmlformats.org/spreadsheetml/2006/main" count="283" uniqueCount="169">
  <si>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</si>
  <si>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</si>
  <si>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</si>
  <si>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</si>
  <si>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</si>
  <si>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</si>
  <si>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</si>
  <si>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</si>
  <si>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</si>
  <si>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</si>
  <si>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</si>
  <si>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</si>
  <si>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</si>
  <si>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</si>
  <si>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</si>
  <si>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</si>
  <si>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活動指標及び活動実績
（アウトプット）</t>
    <rPh sb="0" eb="2">
      <t>カツドウ</t>
    </rPh>
    <rPh sb="2" eb="4">
      <t>シヒョウ</t>
    </rPh>
    <rPh sb="4" eb="5">
      <t>オヨ</t>
    </rPh>
    <rPh sb="6" eb="8">
      <t>カツドウ</t>
    </rPh>
    <rPh sb="8" eb="10">
      <t>ジッセキ</t>
    </rPh>
    <phoneticPr fontId="3"/>
  </si>
  <si>
    <t>収入</t>
    <rPh sb="0" eb="2">
      <t>シュウニュウ</t>
    </rPh>
    <phoneticPr fontId="3"/>
  </si>
  <si>
    <t>事業費等</t>
    <rPh sb="0" eb="2">
      <t>ジギョウ</t>
    </rPh>
    <rPh sb="2" eb="3">
      <t>ヒ</t>
    </rPh>
    <rPh sb="3" eb="4">
      <t>トウ</t>
    </rPh>
    <phoneticPr fontId="3"/>
  </si>
  <si>
    <t>管理費</t>
    <rPh sb="0" eb="3">
      <t>カンリヒ</t>
    </rPh>
    <phoneticPr fontId="3"/>
  </si>
  <si>
    <t>補記</t>
    <rPh sb="0" eb="2">
      <t>ホキ</t>
    </rPh>
    <phoneticPr fontId="3"/>
  </si>
  <si>
    <t>年度</t>
    <rPh sb="0" eb="2">
      <t>ネンド</t>
    </rPh>
    <phoneticPr fontId="3"/>
  </si>
  <si>
    <t>目的</t>
    <rPh sb="0" eb="2">
      <t>モクテキ</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</si>
  <si>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</si>
  <si>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</si>
  <si>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国庫納付の経緯①</t>
    <rPh sb="0" eb="2">
      <t>コッコ</t>
    </rPh>
    <rPh sb="2" eb="4">
      <t>ノウフ</t>
    </rPh>
    <rPh sb="5" eb="7">
      <t>ケイイ</t>
    </rPh>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</si>
  <si>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</si>
  <si>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</si>
  <si>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</si>
  <si>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</si>
  <si>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</si>
  <si>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</si>
  <si>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</si>
  <si>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</si>
  <si>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国庫納付額
（単位:百万円）</t>
    <rPh sb="0" eb="2">
      <t>コッコ</t>
    </rPh>
    <rPh sb="2" eb="4">
      <t>ノウフ</t>
    </rPh>
    <rPh sb="4" eb="5">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</si>
  <si>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</si>
  <si>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</si>
  <si>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</si>
  <si>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</si>
  <si>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</si>
  <si>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</si>
  <si>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</si>
  <si>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</si>
  <si>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</si>
  <si>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</si>
  <si>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</si>
  <si>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</si>
  <si>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</si>
  <si>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</si>
  <si>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</si>
  <si>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</si>
  <si>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</si>
  <si>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t>(マイナス)返納額</t>
    <rPh sb="6" eb="9">
      <t>ヘンノウガク</t>
    </rPh>
    <phoneticPr fontId="3"/>
  </si>
  <si>
    <t>(うち国費相当額）</t>
    <rPh sb="3" eb="5">
      <t>コクヒ</t>
    </rPh>
    <rPh sb="5" eb="7">
      <t>ソウトウ</t>
    </rPh>
    <rPh sb="7" eb="8">
      <t>ガク</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</si>
  <si>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</si>
  <si>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</si>
  <si>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</si>
  <si>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</si>
  <si>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</si>
  <si>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</si>
  <si>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</si>
  <si>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</si>
  <si>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</si>
  <si>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</si>
  <si>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</si>
  <si>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利子助成等</t>
    <rPh sb="0" eb="2">
      <t>リシ</t>
    </rPh>
    <rPh sb="2" eb="4">
      <t>ジョセイ</t>
    </rPh>
    <rPh sb="4" eb="5">
      <t>トウ</t>
    </rPh>
    <phoneticPr fontId="3"/>
  </si>
  <si>
    <t>補助・
補てん</t>
    <rPh sb="0" eb="2">
      <t>ホジョ</t>
    </rPh>
    <rPh sb="4" eb="5">
      <t>ホ</t>
    </rPh>
    <phoneticPr fontId="3"/>
  </si>
  <si>
    <t>調査等</t>
    <rPh sb="0" eb="2">
      <t>チョウサ</t>
    </rPh>
    <rPh sb="2" eb="3">
      <t>トウ</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</si>
  <si>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</si>
  <si>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</si>
  <si>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</si>
  <si>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</si>
  <si>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</si>
  <si>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</si>
  <si>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</si>
  <si>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</si>
  <si>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</si>
  <si>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</si>
  <si>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</si>
  <si>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</si>
  <si>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</si>
  <si>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</si>
  <si>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</si>
  <si>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 xml:space="preserve">：   </t>
    <phoneticPr fontId="3"/>
  </si>
  <si>
    <t>(        ：              )</t>
    <phoneticPr fontId="3"/>
  </si>
  <si>
    <t>目標値</t>
    <rPh sb="0" eb="2">
      <t>モクヒョウ</t>
    </rPh>
    <rPh sb="2" eb="3">
      <t>チ</t>
    </rPh>
    <phoneticPr fontId="3"/>
  </si>
  <si>
    <t>信用・指導基金</t>
    <phoneticPr fontId="3"/>
  </si>
  <si>
    <t>土地・建設産業局</t>
    <rPh sb="0" eb="2">
      <t>トチ</t>
    </rPh>
    <rPh sb="3" eb="5">
      <t>ケンセツ</t>
    </rPh>
    <rPh sb="5" eb="8">
      <t>サンギョウキョク</t>
    </rPh>
    <phoneticPr fontId="3"/>
  </si>
  <si>
    <t>不動産業課</t>
    <rPh sb="0" eb="5">
      <t>フドウサンギョウカ</t>
    </rPh>
    <phoneticPr fontId="3"/>
  </si>
  <si>
    <t>公益財団法人 不動産流通近代化センター</t>
    <phoneticPr fontId="3"/>
  </si>
  <si>
    <t>不動産流通近代化促進費補助金交付要綱</t>
    <phoneticPr fontId="3"/>
  </si>
  <si>
    <t>清瀬　和彦</t>
    <rPh sb="0" eb="2">
      <t>キヨセ</t>
    </rPh>
    <rPh sb="3" eb="4">
      <t>ワ</t>
    </rPh>
    <rPh sb="4" eb="5">
      <t>ヒコ</t>
    </rPh>
    <phoneticPr fontId="3"/>
  </si>
  <si>
    <t>Ⅰ「①地域の再生、振興、活性化等を図る地域再生事業等の資金、Ⅰ②不動産の証券化を目的として設置される特別目的会社が特定資産取得の協業化事業円滑化資金及びⅠ③不動産流通市場の整備・近代化等に必要な共同施設設置事業資金や転貸資金」の借り入れの債務保証。
Ⅱ①流通機構の整備・充実及び業務処理方法の適正化に関する調査研究・指導等を行う「調査研究・指導事業」、Ⅱ②不動産取引に関する消費者及び不動産業者の啓発を図るための「広報・出版事業」、Ⅱ③登録実務講習、登録講習、不動産コンサルティングに必要な知識及び技能に関する講習等を行う「教育講習事業」、「Ⅱ④不動産取引に関する消費者等からの無料相談を行う「相談事業」、Ⅱ⑤「債務保証・利子助成事業」</t>
    <rPh sb="160" eb="161">
      <t>トウ</t>
    </rPh>
    <rPh sb="162" eb="163">
      <t>オコナ</t>
    </rPh>
    <rPh sb="172" eb="174">
      <t>ジギョウ</t>
    </rPh>
    <rPh sb="212" eb="214">
      <t>ジギョウ</t>
    </rPh>
    <rPh sb="262" eb="264">
      <t>キョウイク</t>
    </rPh>
    <rPh sb="266" eb="268">
      <t>ジギョウ</t>
    </rPh>
    <rPh sb="294" eb="295">
      <t>オコナ</t>
    </rPh>
    <rPh sb="315" eb="317">
      <t>ジギョウ</t>
    </rPh>
    <phoneticPr fontId="3"/>
  </si>
  <si>
    <t>昭和５５年度</t>
    <rPh sb="0" eb="2">
      <t>ショウワ</t>
    </rPh>
    <rPh sb="4" eb="5">
      <t>ネン</t>
    </rPh>
    <rPh sb="5" eb="6">
      <t>ド</t>
    </rPh>
    <phoneticPr fontId="3"/>
  </si>
  <si>
    <t>当初</t>
    <rPh sb="0" eb="2">
      <t>トウショ</t>
    </rPh>
    <phoneticPr fontId="3"/>
  </si>
  <si>
    <t>　円滑かつ合理的な不動産流通市場の整備・近代化及び安全・安心な不動産取引を実現する不動産業の健全な発達に関する支援を行い、一般消費者の利益の擁護と増進を図り、不動産業の振興と国民生活の安定向上に寄与することを目的とする。</t>
    <rPh sb="104" eb="106">
      <t>モクテキ</t>
    </rPh>
    <phoneticPr fontId="3"/>
  </si>
  <si>
    <t>平成１９年度</t>
    <rPh sb="0" eb="2">
      <t>ヘイセイ</t>
    </rPh>
    <rPh sb="4" eb="6">
      <t>ネンド</t>
    </rPh>
    <phoneticPr fontId="3"/>
  </si>
  <si>
    <t>債務保証対象の追加・廃止を行うとともに、債務保証限度額及び債務保証割合を引き下げる取扱いとしたことに伴い使用見込みのない資金に相当する額を国庫に納付。</t>
    <rPh sb="0" eb="2">
      <t>サイム</t>
    </rPh>
    <rPh sb="2" eb="4">
      <t>ホショウ</t>
    </rPh>
    <rPh sb="4" eb="6">
      <t>タイショウ</t>
    </rPh>
    <rPh sb="7" eb="9">
      <t>ツイカ</t>
    </rPh>
    <rPh sb="10" eb="12">
      <t>ハイシ</t>
    </rPh>
    <rPh sb="13" eb="14">
      <t>オコナ</t>
    </rPh>
    <rPh sb="20" eb="22">
      <t>サイム</t>
    </rPh>
    <rPh sb="22" eb="24">
      <t>ホショウ</t>
    </rPh>
    <rPh sb="24" eb="27">
      <t>ゲンドガク</t>
    </rPh>
    <rPh sb="27" eb="28">
      <t>オヨ</t>
    </rPh>
    <rPh sb="29" eb="31">
      <t>サイム</t>
    </rPh>
    <rPh sb="31" eb="33">
      <t>ホショウ</t>
    </rPh>
    <rPh sb="33" eb="35">
      <t>ワリアイ</t>
    </rPh>
    <rPh sb="36" eb="37">
      <t>ヒ</t>
    </rPh>
    <rPh sb="38" eb="39">
      <t>サ</t>
    </rPh>
    <rPh sb="41" eb="43">
      <t>トリアツカ</t>
    </rPh>
    <rPh sb="50" eb="51">
      <t>トモナ</t>
    </rPh>
    <rPh sb="52" eb="54">
      <t>シヨウ</t>
    </rPh>
    <rPh sb="54" eb="56">
      <t>ミコ</t>
    </rPh>
    <rPh sb="60" eb="62">
      <t>シキン</t>
    </rPh>
    <rPh sb="63" eb="65">
      <t>ソウトウ</t>
    </rPh>
    <rPh sb="67" eb="68">
      <t>ガク</t>
    </rPh>
    <rPh sb="69" eb="71">
      <t>コッコ</t>
    </rPh>
    <rPh sb="72" eb="74">
      <t>ノウフ</t>
    </rPh>
    <phoneticPr fontId="3"/>
  </si>
  <si>
    <t xml:space="preserve">        4件：　1,059</t>
    <rPh sb="9" eb="10">
      <t>ケン</t>
    </rPh>
    <phoneticPr fontId="3"/>
  </si>
  <si>
    <t xml:space="preserve">        4件：　1,034</t>
    <rPh sb="9" eb="10">
      <t>ケン</t>
    </rPh>
    <phoneticPr fontId="3"/>
  </si>
  <si>
    <t xml:space="preserve">        2件：　1,002</t>
    <rPh sb="9" eb="10">
      <t>ケン</t>
    </rPh>
    <phoneticPr fontId="3"/>
  </si>
  <si>
    <t xml:space="preserve">4件：　1,059   </t>
    <phoneticPr fontId="3"/>
  </si>
  <si>
    <t>5件：　1,700</t>
    <rPh sb="1" eb="2">
      <t>ケン</t>
    </rPh>
    <phoneticPr fontId="3"/>
  </si>
  <si>
    <t xml:space="preserve">4件：　1,034   </t>
    <phoneticPr fontId="3"/>
  </si>
  <si>
    <t xml:space="preserve"> 2件：　1,002   </t>
    <phoneticPr fontId="3"/>
  </si>
  <si>
    <t>円滑かつ合理的な不動産流通市場の整備・近代化及び安全・安心な不動産取引を実現する不動産業の健全な発達に関する支援を行い、一般消費者の利益の擁護と増進を図ることを目的とする公益財団法人不動産流通近代化センターの基金造成に要する経費の一部を補助することにより、不動産業の振興と国民生活の安定向上に寄与することを目的としている。</t>
    <phoneticPr fontId="3"/>
  </si>
  <si>
    <t>（株）ｴﾇ･ﾃｨ･ﾃｨ･ﾃﾞｰﾀ</t>
    <rPh sb="0" eb="3">
      <t>カブ</t>
    </rPh>
    <phoneticPr fontId="3"/>
  </si>
  <si>
    <t>1,700,000,000円÷５件</t>
    <rPh sb="13" eb="14">
      <t>エン</t>
    </rPh>
    <rPh sb="16" eb="17">
      <t>ケン</t>
    </rPh>
    <phoneticPr fontId="3"/>
  </si>
  <si>
    <t>事業費</t>
    <rPh sb="0" eb="2">
      <t>ジギョウ</t>
    </rPh>
    <rPh sb="2" eb="3">
      <t>ヒ</t>
    </rPh>
    <phoneticPr fontId="3"/>
  </si>
  <si>
    <t>（国土交通省）</t>
    <rPh sb="1" eb="3">
      <t>コクド</t>
    </rPh>
    <rPh sb="3" eb="6">
      <t>コウツウショウ</t>
    </rPh>
    <phoneticPr fontId="3"/>
  </si>
  <si>
    <t>不動産流通近代化センターHP
http://www.kindaika.jp/center/koukai</t>
    <rPh sb="0" eb="3">
      <t>フドウサン</t>
    </rPh>
    <rPh sb="3" eb="5">
      <t>リュウツウ</t>
    </rPh>
    <rPh sb="5" eb="8">
      <t>キンダイカ</t>
    </rPh>
    <phoneticPr fontId="3"/>
  </si>
  <si>
    <t>　340,000,000（円／件）</t>
    <rPh sb="13" eb="14">
      <t>エン</t>
    </rPh>
    <rPh sb="15" eb="16">
      <t>ケン</t>
    </rPh>
    <phoneticPr fontId="3"/>
  </si>
  <si>
    <t>債務保証件数</t>
    <phoneticPr fontId="3"/>
  </si>
  <si>
    <t>保証料収入
（うち国費見合額）</t>
    <rPh sb="0" eb="3">
      <t>ホショウリョウ</t>
    </rPh>
    <phoneticPr fontId="3"/>
  </si>
  <si>
    <t>事業費
（うち国費見合額）</t>
    <rPh sb="0" eb="3">
      <t>ジギョウヒ</t>
    </rPh>
    <phoneticPr fontId="3"/>
  </si>
  <si>
    <t>　不動産証券化市場規模
　当該目標は、「国土交通省政策評価基本計画」（毎年度７月頃公表）において、５年毎に設定している行政指標の目標値を設定しており、現在の目標値は、平成２８年度の７５兆円である。</t>
    <phoneticPr fontId="3"/>
  </si>
  <si>
    <t>兆円</t>
    <rPh sb="0" eb="2">
      <t>チョウエン</t>
    </rPh>
    <phoneticPr fontId="3"/>
  </si>
  <si>
    <t>債務保証等基金にいる事業については、市場におけるニーズ等を考慮し、適宜見直しをしている。
不動産流通市場の活性化に向けて引き続き適正に管理していく。</t>
    <rPh sb="4" eb="5">
      <t>トウ</t>
    </rPh>
    <rPh sb="5" eb="7">
      <t>キキン</t>
    </rPh>
    <rPh sb="10" eb="12">
      <t>ジギョウ</t>
    </rPh>
    <rPh sb="18" eb="20">
      <t>シジョウ</t>
    </rPh>
    <rPh sb="27" eb="28">
      <t>トウ</t>
    </rPh>
    <rPh sb="29" eb="31">
      <t>コウリョ</t>
    </rPh>
    <rPh sb="33" eb="35">
      <t>テキギ</t>
    </rPh>
    <rPh sb="35" eb="37">
      <t>ミナオ</t>
    </rPh>
    <rPh sb="45" eb="48">
      <t>フドウサン</t>
    </rPh>
    <rPh sb="48" eb="50">
      <t>リュウツウ</t>
    </rPh>
    <rPh sb="50" eb="52">
      <t>シジョウ</t>
    </rPh>
    <rPh sb="53" eb="56">
      <t>カッセイカ</t>
    </rPh>
    <rPh sb="57" eb="58">
      <t>ム</t>
    </rPh>
    <rPh sb="60" eb="61">
      <t>ヒ</t>
    </rPh>
    <rPh sb="62" eb="63">
      <t>ツヅ</t>
    </rPh>
    <rPh sb="64" eb="66">
      <t>テキセイ</t>
    </rPh>
    <rPh sb="67" eb="69">
      <t>カンリ</t>
    </rPh>
    <phoneticPr fontId="3"/>
  </si>
  <si>
    <t>【基金の終了予定時期】　　　　　「基金基準」において、平成２７年度までとされている。
【新規申請の受付終了時期】　　未定</t>
    <rPh sb="1" eb="3">
      <t>キキン</t>
    </rPh>
    <rPh sb="4" eb="6">
      <t>シュウリョウ</t>
    </rPh>
    <rPh sb="6" eb="8">
      <t>ヨテイ</t>
    </rPh>
    <rPh sb="8" eb="10">
      <t>ジキ</t>
    </rPh>
    <rPh sb="44" eb="46">
      <t>シンキ</t>
    </rPh>
    <rPh sb="46" eb="48">
      <t>シンセイ</t>
    </rPh>
    <rPh sb="49" eb="51">
      <t>ウケツケ</t>
    </rPh>
    <rPh sb="51" eb="53">
      <t>シュウリョウ</t>
    </rPh>
    <rPh sb="53" eb="55">
      <t>ジキ</t>
    </rPh>
    <rPh sb="58" eb="60">
      <t>ミテイ</t>
    </rPh>
    <phoneticPr fontId="3"/>
  </si>
  <si>
    <t>他の施策の効果もあいまって、目標達成に向け順調に推移している。
当基金の活用を通じて、更なる進捗を目指す。</t>
    <rPh sb="0" eb="1">
      <t>タ</t>
    </rPh>
    <rPh sb="2" eb="4">
      <t>セサク</t>
    </rPh>
    <rPh sb="5" eb="7">
      <t>コウカ</t>
    </rPh>
    <rPh sb="14" eb="16">
      <t>モクヒョウ</t>
    </rPh>
    <rPh sb="16" eb="18">
      <t>タッセイ</t>
    </rPh>
    <rPh sb="19" eb="20">
      <t>ム</t>
    </rPh>
    <rPh sb="21" eb="23">
      <t>ジュンチョウ</t>
    </rPh>
    <rPh sb="24" eb="26">
      <t>スイイ</t>
    </rPh>
    <rPh sb="32" eb="33">
      <t>トウ</t>
    </rPh>
    <rPh sb="33" eb="35">
      <t>キキン</t>
    </rPh>
    <rPh sb="36" eb="38">
      <t>カツヨウ</t>
    </rPh>
    <rPh sb="39" eb="40">
      <t>ツウ</t>
    </rPh>
    <rPh sb="43" eb="44">
      <t>サラ</t>
    </rPh>
    <rPh sb="46" eb="48">
      <t>シンチョク</t>
    </rPh>
    <rPh sb="49" eb="51">
      <t>メザ</t>
    </rPh>
    <phoneticPr fontId="3"/>
  </si>
  <si>
    <t>　算出に用いた方式及び数値については、以下の通り
（算出に用いた方式）
　保有割合＝（基金の運用益＋保証料収入)÷（事業費）
（算出に用いた数値）
　平成２５年度基金の運用益：１２７百万円
　平成２５年度保証料収入：９百万円
　平成２５年度事業費：１３６百万円</t>
    <rPh sb="46" eb="49">
      <t>ウンヨウエキ</t>
    </rPh>
    <rPh sb="50" eb="53">
      <t>ホショウリョウ</t>
    </rPh>
    <rPh sb="53" eb="55">
      <t>シュウニュウ</t>
    </rPh>
    <rPh sb="58" eb="61">
      <t>ジギョウヒ</t>
    </rPh>
    <rPh sb="75" eb="77">
      <t>ヘイセイ</t>
    </rPh>
    <rPh sb="79" eb="81">
      <t>ネンド</t>
    </rPh>
    <rPh sb="84" eb="87">
      <t>ウンヨウエキ</t>
    </rPh>
    <rPh sb="104" eb="105">
      <t>リョウ</t>
    </rPh>
    <rPh sb="105" eb="107">
      <t>シュウニュウ</t>
    </rPh>
    <rPh sb="120" eb="123">
      <t>ジギョウヒ</t>
    </rPh>
    <phoneticPr fontId="3"/>
  </si>
  <si>
    <t>26-002</t>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</si>
  <si>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</si>
  <si>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  9件 ： 1,600   )</t>
    <rPh sb="4" eb="5">
      <t>ケン</t>
    </rPh>
    <phoneticPr fontId="3"/>
  </si>
  <si>
    <t>(   7件 ： 2,200 )</t>
    <rPh sb="5" eb="6">
      <t>ケン</t>
    </rPh>
    <phoneticPr fontId="3"/>
  </si>
  <si>
    <t>( 5件 ：  1,700   )</t>
    <rPh sb="3" eb="4">
      <t>ケン</t>
    </rPh>
    <phoneticPr fontId="3"/>
  </si>
  <si>
    <t>( 5件 ：1,700 )</t>
    <rPh sb="3" eb="4">
      <t>ケン</t>
    </rPh>
    <phoneticPr fontId="3"/>
  </si>
  <si>
    <t>●●●●</t>
    <phoneticPr fontId="3"/>
  </si>
  <si>
    <t>●●●</t>
    <phoneticPr fontId="3"/>
  </si>
  <si>
    <t>A. （公財）不動産流通近代化センター</t>
    <rPh sb="4" eb="5">
      <t>コウ</t>
    </rPh>
    <rPh sb="5" eb="6">
      <t>ザイ</t>
    </rPh>
    <rPh sb="7" eb="10">
      <t>フドウサン</t>
    </rPh>
    <rPh sb="10" eb="12">
      <t>リュウツウ</t>
    </rPh>
    <rPh sb="12" eb="15">
      <t>キンダイカ</t>
    </rPh>
    <phoneticPr fontId="3"/>
  </si>
  <si>
    <t>平成25年度会計検査において、運用・債務保証料収入により行う事業につき、自己財源で行う事業と区分経理するとともに、基金基準による見直しにおいても公表する必要があるとされたところ。
運用収入の使途については、会計検査院の指摘を踏まえ、他の費用と区分して計上するとともに、基金基準による見直し結果の公表においても運用収入において実施している事業を明らかにすることとする。</t>
    <rPh sb="0" eb="2">
      <t>ヘイセイ</t>
    </rPh>
    <rPh sb="4" eb="6">
      <t>ネンド</t>
    </rPh>
    <rPh sb="6" eb="8">
      <t>カイケイ</t>
    </rPh>
    <rPh sb="8" eb="10">
      <t>ケンサ</t>
    </rPh>
    <rPh sb="18" eb="20">
      <t>サイム</t>
    </rPh>
    <rPh sb="20" eb="23">
      <t>ホショウリョウ</t>
    </rPh>
    <rPh sb="23" eb="25">
      <t>シュウニュウ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</si>
  <si>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</si>
  <si>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１８年閣議決定を踏まえ、平成１９年度に協業化事業円滑化資金に関する債務保証のメニューを追加したり、活用されていないメニューの廃止を行うとともに、債務保証限度額及び債務保証割合を引き下げる取扱いとしたことに伴い使用見込みのない資金に相当する額を国庫に納付した。
平成２３年度には、共同施設設置資金、設備資金や運転資金に係る転貸資金及び協業化事業円滑化資金に関する債務保証事業を対象としているところであるが、これらに加えて、地域の再生、振興、高齢者の居住安定等を図るため、不動産業者団体の複数の構成員（不動産業者）が、不動産の改修、コンバージョン、新築等の実施あるいは賃貸事業等を協働で行うために必要となる資金を対象とする地域再生事業等支援制度を新たに追加した。今後とも基金基準に適合するよう指導監督を実施。</t>
    <phoneticPr fontId="3"/>
  </si>
  <si>
    <r>
      <t xml:space="preserve">事業概要
</t>
    </r>
    <r>
      <rPr>
        <sz val="11"/>
        <color theme="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</si>
  <si>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r>
      <t xml:space="preserve">収入・事業費等
</t>
    </r>
    <r>
      <rPr>
        <sz val="9"/>
        <color theme="1"/>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</si>
  <si>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r>
      <t xml:space="preserve">運用収入
</t>
    </r>
    <r>
      <rPr>
        <b/>
        <sz val="9"/>
        <color theme="1"/>
        <rFont val="ＭＳ Ｐゴシック"/>
        <family val="3"/>
        <charset val="128"/>
      </rPr>
      <t>（うち国費見合額）</t>
    </r>
    <rPh sb="0" eb="2">
      <t>ウンヨウ</t>
    </rPh>
    <rPh sb="2" eb="4">
      <t>シュウニュウ</t>
    </rPh>
    <rPh sb="8" eb="10">
      <t>コクヒ</t>
    </rPh>
    <rPh sb="10" eb="12">
      <t>ミア</t>
    </rPh>
    <rPh sb="12" eb="13">
      <t>ガク</t>
    </rPh>
    <phoneticPr fontId="3"/>
  </si>
  <si>
    <r>
      <t>基金残高(</t>
    </r>
    <r>
      <rPr>
        <b/>
        <sz val="8"/>
        <color theme="1"/>
        <rFont val="ＭＳ ゴシック"/>
        <family val="3"/>
        <charset val="128"/>
      </rPr>
      <t>a-b)</t>
    </r>
    <rPh sb="0" eb="2">
      <t>キキン</t>
    </rPh>
    <rPh sb="2" eb="4">
      <t>ザンダカ</t>
    </rPh>
    <phoneticPr fontId="3"/>
  </si>
  <si>
    <r>
      <t xml:space="preserve">貸付、債務保証、出資の残高
</t>
    </r>
    <r>
      <rPr>
        <sz val="9"/>
        <color theme="1"/>
        <rFont val="ＭＳ ゴシック"/>
        <family val="3"/>
        <charset val="128"/>
      </rPr>
      <t>（単位：百万円）</t>
    </r>
    <rPh sb="0" eb="2">
      <t>カシツケ</t>
    </rPh>
    <rPh sb="3" eb="5">
      <t>サイム</t>
    </rPh>
    <rPh sb="5" eb="7">
      <t>ホショウ</t>
    </rPh>
    <rPh sb="8" eb="10">
      <t>シュッシ</t>
    </rPh>
    <rPh sb="11" eb="13">
      <t>ザンダカ</t>
    </rPh>
    <phoneticPr fontId="3"/>
  </si>
  <si>
    <r>
      <t>活動実績（当初見込み）</t>
    </r>
    <r>
      <rPr>
        <sz val="9"/>
        <color theme="1"/>
        <rFont val="ＭＳ Ｐゴシック"/>
        <family val="3"/>
        <charset val="128"/>
      </rPr>
      <t>（単位：百万円）</t>
    </r>
    <rPh sb="0" eb="2">
      <t>カツドウ</t>
    </rPh>
    <rPh sb="2" eb="4">
      <t>ジッセキ</t>
    </rPh>
    <rPh sb="5" eb="7">
      <t>トウショ</t>
    </rPh>
    <rPh sb="7" eb="9">
      <t>ミコ</t>
    </rPh>
    <rPh sb="12" eb="14">
      <t>タンイ</t>
    </rPh>
    <rPh sb="15" eb="18">
      <t>ヒャクマンエン</t>
    </rPh>
    <phoneticPr fontId="3"/>
  </si>
  <si>
    <r>
      <t>保有割合
（</t>
    </r>
    <r>
      <rPr>
        <b/>
        <sz val="8"/>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</si>
  <si>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１．０</t>
    <phoneticPr fontId="3"/>
  </si>
  <si>
    <t xml:space="preserve"> </t>
    <phoneticPr fontId="3"/>
  </si>
  <si>
    <t>平成１８年閣議決定を踏まえ、平成１９年度に協業化事業円滑化資金に関する債務保証のメニューを追加したり、活用されていないメニューの廃止を行うとともに、債務保証限度額及び債務保証割合を引き下げる取扱いとしたことに伴い使用見込みのない資金に相当する額を国庫に納付した。
　平成２３年度には、共同施設設置資金、設備資金や運転資金に係る転貸資金及び協業化事業円滑化資金に関する債務保証事業を対象としているところであるが、これらに加えて、地域の再生、振興、高齢者の居住安定等を図るため、不動産業者団体の複数の構成員（不動産業者）が、不動産の改修、コンバージョン、新築等の実施あるいは賃貸事業等を協働で行うために必要となる資金を対象とする地域再生事業等支援制度を新たに追加した。今後とも基金基準に適合するよう指導監督を実施。</t>
    <phoneticPr fontId="3"/>
  </si>
  <si>
    <t xml:space="preserve">所見/対応状況
</t>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</si>
  <si>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</si>
  <si>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</si>
  <si>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</si>
  <si>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Ｂ. （株）ｴﾇ･ﾃｨ･ﾃｨ･ﾃﾞｰﾀ</t>
    <phoneticPr fontId="3"/>
  </si>
  <si>
    <t>F.</t>
    <phoneticPr fontId="3"/>
  </si>
  <si>
    <t>不動産ジャパン運用保守業務</t>
    <phoneticPr fontId="3"/>
  </si>
  <si>
    <t xml:space="preserve">C. </t>
    <phoneticPr fontId="3"/>
  </si>
  <si>
    <t>G.</t>
    <phoneticPr fontId="3"/>
  </si>
  <si>
    <t>D.</t>
    <phoneticPr fontId="3"/>
  </si>
  <si>
    <t>H.</t>
    <phoneticPr fontId="3"/>
  </si>
  <si>
    <t>支出先上位１０者リスト</t>
    <phoneticPr fontId="3"/>
  </si>
  <si>
    <t>A.</t>
    <phoneticPr fontId="3"/>
  </si>
  <si>
    <t>支　出　先</t>
    <phoneticPr fontId="3"/>
  </si>
  <si>
    <t>支　出　額
（百万円）</t>
    <phoneticPr fontId="3"/>
  </si>
  <si>
    <r>
      <t xml:space="preserve">役員総数
</t>
    </r>
    <r>
      <rPr>
        <sz val="10"/>
        <color theme="1"/>
        <rFont val="ＭＳ Ｐゴシック"/>
        <family val="3"/>
        <charset val="128"/>
      </rPr>
      <t>（官庁OB/役員数）</t>
    </r>
    <rPh sb="0" eb="2">
      <t>ヤクイン</t>
    </rPh>
    <rPh sb="2" eb="4">
      <t>ソウスウ</t>
    </rPh>
    <rPh sb="6" eb="8">
      <t>カンチョウ</t>
    </rPh>
    <rPh sb="11" eb="14">
      <t>ヤクインスウ</t>
    </rPh>
    <phoneticPr fontId="3"/>
  </si>
  <si>
    <t>/</t>
    <phoneticPr fontId="3"/>
  </si>
  <si>
    <t>B.</t>
    <phoneticPr fontId="3"/>
  </si>
  <si>
    <t>支　出　先</t>
    <phoneticPr fontId="3"/>
  </si>
  <si>
    <t>支　出　額
（百万円）</t>
    <phoneticPr fontId="3"/>
  </si>
  <si>
    <r>
      <t>（不動産統合サイト整備推進費）</t>
    </r>
    <r>
      <rPr>
        <sz val="11"/>
        <color theme="1"/>
        <rFont val="ＭＳ Ｐゴシック"/>
        <family val="3"/>
        <charset val="128"/>
      </rPr>
      <t>不動産ジャパン運用保守業務　　　　　公募型競争</t>
    </r>
    <rPh sb="15" eb="18">
      <t>フドウサン</t>
    </rPh>
    <rPh sb="22" eb="24">
      <t>ウンヨウ</t>
    </rPh>
    <rPh sb="24" eb="26">
      <t>ホシュ</t>
    </rPh>
    <rPh sb="26" eb="28">
      <t>ギョウム</t>
    </rPh>
    <rPh sb="33" eb="36">
      <t>コウボガタ</t>
    </rPh>
    <rPh sb="36" eb="38">
      <t>キョウソウ</t>
    </rPh>
    <phoneticPr fontId="3"/>
  </si>
  <si>
    <t>C</t>
    <phoneticPr fontId="3"/>
  </si>
  <si>
    <t>合同会社ａ</t>
    <phoneticPr fontId="3"/>
  </si>
  <si>
    <t>債務保証</t>
    <phoneticPr fontId="3"/>
  </si>
  <si>
    <t>ｂ合同会社</t>
    <phoneticPr fontId="3"/>
  </si>
  <si>
    <t>D</t>
    <phoneticPr fontId="3"/>
  </si>
</sst>
</file>

<file path=xl/styles.xml><?xml version="1.0" encoding="utf-8"?>
<styleSheet xmlns="http://schemas.openxmlformats.org/spreadsheetml/2006/main">
  <numFmts count="5">
    <numFmt numFmtId="176" formatCode="#,##0_ "/>
    <numFmt numFmtId="177" formatCode="0.0_ "/>
    <numFmt numFmtId="178" formatCode="0_ "/>
    <numFmt numFmtId="179" formatCode="&quot;（　　&quot;#,##0&quot;）&quot;"/>
    <numFmt numFmtId="180" formatCode="&quot;（　　  &quot;#,##0&quot;）&quot;"/>
  </numFmts>
  <fonts count="23">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color theme="1"/>
      <name val="ＭＳ ゴシック"/>
      <family val="3"/>
      <charset val="128"/>
    </font>
    <font>
      <sz val="11"/>
      <color theme="1"/>
      <name val="ＭＳ Ｐゴシック"/>
      <family val="3"/>
      <charset val="128"/>
    </font>
    <font>
      <b/>
      <sz val="11"/>
      <color theme="1"/>
      <name val="ＭＳ ゴシック"/>
      <family val="3"/>
      <charset val="128"/>
    </font>
    <font>
      <sz val="9"/>
      <color theme="1"/>
      <name val="ＭＳ ゴシック"/>
      <family val="3"/>
      <charset val="128"/>
    </font>
    <font>
      <b/>
      <sz val="11"/>
      <color theme="1"/>
      <name val="ＭＳ Ｐゴシック"/>
      <family val="3"/>
      <charset val="128"/>
    </font>
    <font>
      <b/>
      <sz val="9"/>
      <color theme="1"/>
      <name val="ＭＳ Ｐゴシック"/>
      <family val="3"/>
      <charset val="128"/>
    </font>
    <font>
      <b/>
      <sz val="9"/>
      <color theme="1"/>
      <name val="ＭＳ ゴシック"/>
      <family val="3"/>
      <charset val="128"/>
    </font>
    <font>
      <sz val="11"/>
      <color theme="1"/>
      <name val="ＭＳ ゴシック"/>
      <family val="3"/>
      <charset val="128"/>
    </font>
    <font>
      <b/>
      <sz val="10"/>
      <color theme="1"/>
      <name val="ＭＳ Ｐゴシック"/>
      <family val="3"/>
      <charset val="128"/>
    </font>
    <font>
      <sz val="10"/>
      <color theme="1"/>
      <name val="ＭＳ Ｐゴシック"/>
      <family val="3"/>
      <charset val="128"/>
    </font>
    <font>
      <b/>
      <sz val="10"/>
      <color theme="1"/>
      <name val="ＭＳ ゴシック"/>
      <family val="3"/>
      <charset val="128"/>
    </font>
    <font>
      <b/>
      <sz val="8"/>
      <color theme="1"/>
      <name val="ＭＳ ゴシック"/>
      <family val="3"/>
      <charset val="128"/>
    </font>
    <font>
      <sz val="9"/>
      <color theme="1"/>
      <name val="ＭＳ Ｐゴシック"/>
      <family val="3"/>
      <charset val="128"/>
    </font>
    <font>
      <b/>
      <sz val="8"/>
      <color theme="1"/>
      <name val="ＭＳ Ｐ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10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style="double">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436">
    <xf numFmtId="0" fontId="0" fillId="0" borderId="0" xfId="0">
      <alignment vertical="center"/>
    </xf>
    <xf numFmtId="0" fontId="14" fillId="0" borderId="5" xfId="2" applyFont="1" applyFill="1" applyBorder="1" applyAlignment="1" applyProtection="1">
      <alignment vertical="top"/>
    </xf>
    <xf numFmtId="0" fontId="14" fillId="0" borderId="2" xfId="2" applyFont="1" applyFill="1" applyBorder="1" applyAlignment="1" applyProtection="1">
      <alignment vertical="top"/>
    </xf>
    <xf numFmtId="0" fontId="14" fillId="0" borderId="6" xfId="2" applyFont="1" applyFill="1" applyBorder="1" applyAlignment="1" applyProtection="1">
      <alignment vertical="top"/>
    </xf>
    <xf numFmtId="0" fontId="14" fillId="0" borderId="3" xfId="2" applyFont="1" applyFill="1" applyBorder="1" applyAlignment="1" applyProtection="1">
      <alignment vertical="top"/>
    </xf>
    <xf numFmtId="0" fontId="14" fillId="0" borderId="0" xfId="2" applyFont="1" applyFill="1" applyBorder="1" applyAlignment="1" applyProtection="1">
      <alignment vertical="top"/>
    </xf>
    <xf numFmtId="0" fontId="14" fillId="0" borderId="4" xfId="2" applyFont="1" applyFill="1" applyBorder="1" applyAlignment="1" applyProtection="1">
      <alignment vertical="top"/>
    </xf>
    <xf numFmtId="0" fontId="6" fillId="0" borderId="0" xfId="0" applyFont="1">
      <alignment vertical="center"/>
    </xf>
    <xf numFmtId="0" fontId="14" fillId="0" borderId="7" xfId="2" applyFont="1" applyFill="1" applyBorder="1" applyAlignment="1" applyProtection="1">
      <alignment vertical="top"/>
    </xf>
    <xf numFmtId="0" fontId="14" fillId="0" borderId="1" xfId="2" applyFont="1" applyFill="1" applyBorder="1" applyAlignment="1" applyProtection="1">
      <alignment vertical="top"/>
    </xf>
    <xf numFmtId="0" fontId="14" fillId="0" borderId="8" xfId="2" applyFont="1" applyFill="1" applyBorder="1" applyAlignment="1" applyProtection="1">
      <alignment vertical="top"/>
    </xf>
    <xf numFmtId="0" fontId="21" fillId="0" borderId="0" xfId="0" applyFont="1">
      <alignment vertical="center"/>
    </xf>
    <xf numFmtId="0" fontId="6" fillId="2" borderId="10" xfId="0" applyFont="1" applyFill="1" applyBorder="1" applyAlignment="1">
      <alignment vertical="center"/>
    </xf>
    <xf numFmtId="0" fontId="6" fillId="2" borderId="9" xfId="0" applyFont="1" applyFill="1" applyBorder="1" applyAlignment="1">
      <alignment vertical="center"/>
    </xf>
    <xf numFmtId="0" fontId="6" fillId="2" borderId="11" xfId="0" applyFont="1" applyFill="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2" borderId="10" xfId="0" applyFont="1" applyFill="1" applyBorder="1" applyAlignment="1">
      <alignment vertical="center" wrapText="1"/>
    </xf>
    <xf numFmtId="0" fontId="4"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5" fillId="2" borderId="71" xfId="3" applyFont="1" applyFill="1" applyBorder="1" applyAlignment="1" applyProtection="1">
      <alignment horizontal="center" vertical="center"/>
    </xf>
    <xf numFmtId="0" fontId="6" fillId="0" borderId="69" xfId="0" applyFont="1" applyBorder="1" applyAlignment="1">
      <alignment vertical="center"/>
    </xf>
    <xf numFmtId="0" fontId="5" fillId="3" borderId="69"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7" fillId="3" borderId="14" xfId="3" applyFont="1" applyFill="1" applyBorder="1" applyAlignment="1" applyProtection="1">
      <alignment horizontal="center" vertical="center"/>
    </xf>
    <xf numFmtId="0" fontId="7" fillId="3" borderId="28" xfId="3" applyFont="1" applyFill="1" applyBorder="1" applyAlignment="1" applyProtection="1">
      <alignment horizontal="center" vertical="center"/>
    </xf>
    <xf numFmtId="0" fontId="8" fillId="0" borderId="65" xfId="2" applyFont="1" applyFill="1" applyBorder="1" applyAlignment="1" applyProtection="1">
      <alignment horizontal="center" vertical="center" wrapText="1" shrinkToFit="1"/>
    </xf>
    <xf numFmtId="0" fontId="8" fillId="0" borderId="60" xfId="2" applyFont="1" applyFill="1" applyBorder="1" applyAlignment="1" applyProtection="1">
      <alignment horizontal="center" vertical="center" wrapText="1" shrinkToFit="1"/>
    </xf>
    <xf numFmtId="0" fontId="9" fillId="3" borderId="60" xfId="0" applyFont="1" applyFill="1" applyBorder="1" applyAlignment="1">
      <alignment horizontal="center" vertical="center"/>
    </xf>
    <xf numFmtId="0" fontId="6" fillId="0" borderId="60" xfId="0" applyFont="1" applyFill="1" applyBorder="1" applyAlignment="1">
      <alignment horizontal="center" vertical="center"/>
    </xf>
    <xf numFmtId="0" fontId="9" fillId="3" borderId="64" xfId="0" applyFont="1" applyFill="1" applyBorder="1" applyAlignment="1">
      <alignment horizontal="center" vertical="center"/>
    </xf>
    <xf numFmtId="0" fontId="12" fillId="0" borderId="42" xfId="2" applyFont="1" applyFill="1" applyBorder="1" applyAlignment="1" applyProtection="1">
      <alignment horizontal="center" vertical="center" wrapText="1"/>
    </xf>
    <xf numFmtId="0" fontId="12" fillId="0" borderId="62" xfId="2" applyFont="1" applyFill="1" applyBorder="1" applyAlignment="1" applyProtection="1">
      <alignment horizontal="center" vertical="center" wrapText="1"/>
    </xf>
    <xf numFmtId="0" fontId="13" fillId="3" borderId="44"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4" fillId="0" borderId="24" xfId="2" applyFont="1" applyFill="1" applyBorder="1" applyAlignment="1" applyProtection="1">
      <alignment horizontal="left" vertical="center" wrapText="1" shrinkToFit="1"/>
    </xf>
    <xf numFmtId="0" fontId="14" fillId="0" borderId="9" xfId="2" applyFont="1" applyFill="1" applyBorder="1" applyAlignment="1" applyProtection="1">
      <alignment horizontal="left" vertical="center" wrapText="1" shrinkToFit="1"/>
    </xf>
    <xf numFmtId="0" fontId="14" fillId="0" borderId="12" xfId="2" applyFont="1" applyFill="1" applyBorder="1" applyAlignment="1" applyProtection="1">
      <alignment horizontal="left" vertical="center" wrapText="1" shrinkToFit="1"/>
    </xf>
    <xf numFmtId="0" fontId="7" fillId="2" borderId="46"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3"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6" fillId="0" borderId="53" xfId="2" applyFont="1" applyFill="1" applyBorder="1" applyAlignment="1" applyProtection="1">
      <alignment vertical="center" wrapText="1"/>
    </xf>
    <xf numFmtId="0" fontId="6" fillId="0" borderId="47" xfId="2" applyFont="1" applyFill="1" applyBorder="1" applyAlignment="1" applyProtection="1">
      <alignment vertical="center" wrapText="1"/>
    </xf>
    <xf numFmtId="0" fontId="6" fillId="0" borderId="63" xfId="2" applyFont="1" applyFill="1" applyBorder="1" applyAlignment="1" applyProtection="1">
      <alignment vertical="center" wrapText="1"/>
    </xf>
    <xf numFmtId="0" fontId="6" fillId="0" borderId="3" xfId="2" applyFont="1" applyFill="1" applyBorder="1" applyAlignment="1" applyProtection="1">
      <alignment vertical="center" wrapText="1"/>
    </xf>
    <xf numFmtId="0" fontId="6" fillId="0" borderId="0" xfId="2" applyFont="1" applyFill="1" applyBorder="1" applyAlignment="1" applyProtection="1">
      <alignment vertical="center" wrapText="1"/>
    </xf>
    <xf numFmtId="0" fontId="6" fillId="0" borderId="4" xfId="2" applyFont="1" applyFill="1" applyBorder="1" applyAlignment="1" applyProtection="1">
      <alignment vertical="center" wrapText="1"/>
    </xf>
    <xf numFmtId="0" fontId="14" fillId="0" borderId="56" xfId="2" applyFont="1" applyFill="1" applyBorder="1" applyAlignment="1" applyProtection="1">
      <alignment vertical="top" wrapText="1"/>
    </xf>
    <xf numFmtId="0" fontId="14" fillId="0" borderId="28" xfId="2" applyFont="1" applyFill="1" applyBorder="1" applyAlignment="1" applyProtection="1">
      <alignment vertical="top" wrapText="1"/>
    </xf>
    <xf numFmtId="0" fontId="14" fillId="0" borderId="0" xfId="2" applyFont="1" applyFill="1" applyBorder="1" applyAlignment="1" applyProtection="1">
      <alignment vertical="top" wrapText="1"/>
    </xf>
    <xf numFmtId="0" fontId="14" fillId="0" borderId="87" xfId="2" applyFont="1" applyFill="1" applyBorder="1" applyAlignment="1" applyProtection="1">
      <alignment vertical="top" wrapText="1"/>
    </xf>
    <xf numFmtId="0" fontId="7" fillId="3" borderId="44" xfId="3" applyFont="1" applyFill="1" applyBorder="1" applyAlignment="1" applyProtection="1">
      <alignment horizontal="center" vertical="center" wrapText="1" shrinkToFit="1"/>
    </xf>
    <xf numFmtId="0" fontId="7" fillId="3" borderId="9" xfId="3" applyFont="1" applyFill="1" applyBorder="1" applyAlignment="1" applyProtection="1">
      <alignment horizontal="center" vertical="center" shrinkToFit="1"/>
    </xf>
    <xf numFmtId="0" fontId="7" fillId="3" borderId="45" xfId="3" applyFont="1" applyFill="1" applyBorder="1" applyAlignment="1" applyProtection="1">
      <alignment horizontal="center" vertical="center" shrinkToFit="1"/>
    </xf>
    <xf numFmtId="0" fontId="8" fillId="0" borderId="61" xfId="2" applyFont="1" applyFill="1" applyBorder="1" applyAlignment="1" applyProtection="1">
      <alignment horizontal="center" vertical="center" wrapText="1" shrinkToFit="1"/>
    </xf>
    <xf numFmtId="0" fontId="8" fillId="0" borderId="42" xfId="2" applyFont="1" applyFill="1" applyBorder="1" applyAlignment="1" applyProtection="1">
      <alignment horizontal="center" vertical="center" wrapText="1" shrinkToFit="1"/>
    </xf>
    <xf numFmtId="0" fontId="9" fillId="3" borderId="42" xfId="0" applyFont="1" applyFill="1" applyBorder="1" applyAlignment="1">
      <alignment horizontal="center" vertical="center"/>
    </xf>
    <xf numFmtId="0" fontId="6" fillId="0" borderId="42"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62" xfId="0" applyFont="1" applyFill="1" applyBorder="1" applyAlignment="1">
      <alignment horizontal="center" vertical="center"/>
    </xf>
    <xf numFmtId="0" fontId="10" fillId="3" borderId="44"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1" fillId="3" borderId="42" xfId="2" applyNumberFormat="1" applyFont="1" applyFill="1" applyBorder="1" applyAlignment="1" applyProtection="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1" fillId="3" borderId="42" xfId="2" applyFont="1" applyFill="1" applyBorder="1" applyAlignment="1" applyProtection="1">
      <alignment horizontal="center" vertical="center" wrapText="1"/>
    </xf>
    <xf numFmtId="0" fontId="14" fillId="0" borderId="10" xfId="2" applyFont="1" applyFill="1" applyBorder="1" applyAlignment="1" applyProtection="1">
      <alignment horizontal="center" vertical="center" wrapText="1"/>
    </xf>
    <xf numFmtId="0" fontId="14" fillId="0" borderId="9" xfId="2" applyFont="1" applyFill="1" applyBorder="1" applyAlignment="1" applyProtection="1">
      <alignment horizontal="center" vertical="center" wrapText="1"/>
    </xf>
    <xf numFmtId="0" fontId="14" fillId="0" borderId="12" xfId="2" applyFont="1" applyFill="1" applyBorder="1" applyAlignment="1" applyProtection="1">
      <alignment horizontal="center" vertical="center" wrapText="1"/>
    </xf>
    <xf numFmtId="0" fontId="13" fillId="3" borderId="24" xfId="2" applyFont="1" applyFill="1" applyBorder="1" applyAlignment="1" applyProtection="1">
      <alignment horizontal="center" vertical="center" wrapText="1"/>
    </xf>
    <xf numFmtId="0" fontId="13" fillId="3" borderId="9" xfId="2" applyFont="1" applyFill="1" applyBorder="1" applyAlignment="1" applyProtection="1">
      <alignment horizontal="center" vertical="center" wrapText="1"/>
    </xf>
    <xf numFmtId="0" fontId="13" fillId="3" borderId="11" xfId="2" applyFont="1" applyFill="1" applyBorder="1" applyAlignment="1" applyProtection="1">
      <alignment horizontal="center" vertical="center" wrapText="1"/>
    </xf>
    <xf numFmtId="0" fontId="14" fillId="0" borderId="10" xfId="2" applyFont="1" applyFill="1" applyBorder="1" applyAlignment="1" applyProtection="1">
      <alignment horizontal="left" vertical="top" wrapText="1"/>
    </xf>
    <xf numFmtId="0" fontId="14" fillId="0" borderId="9" xfId="2" applyFont="1" applyFill="1" applyBorder="1" applyAlignment="1" applyProtection="1">
      <alignment horizontal="left" vertical="top" wrapText="1"/>
    </xf>
    <xf numFmtId="0" fontId="14" fillId="0" borderId="12" xfId="2" applyFont="1" applyFill="1" applyBorder="1" applyAlignment="1" applyProtection="1">
      <alignment horizontal="left" vertical="top" wrapText="1"/>
    </xf>
    <xf numFmtId="0" fontId="15" fillId="2" borderId="46"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0" xfId="3" applyFont="1" applyFill="1" applyBorder="1" applyAlignment="1" applyProtection="1">
      <alignment horizontal="center" vertical="center" wrapText="1"/>
    </xf>
    <xf numFmtId="0" fontId="15" fillId="2" borderId="13" xfId="3" applyFont="1" applyFill="1" applyBorder="1" applyAlignment="1" applyProtection="1">
      <alignment horizontal="center" vertical="center" wrapText="1"/>
    </xf>
    <xf numFmtId="0" fontId="14" fillId="0" borderId="11" xfId="2" applyFont="1" applyFill="1" applyBorder="1" applyAlignment="1" applyProtection="1">
      <alignment horizontal="center" vertical="center" wrapText="1"/>
    </xf>
    <xf numFmtId="0" fontId="13" fillId="3" borderId="10" xfId="2" applyFont="1" applyFill="1" applyBorder="1" applyAlignment="1" applyProtection="1">
      <alignment horizontal="center" vertical="top" wrapText="1"/>
    </xf>
    <xf numFmtId="0" fontId="13" fillId="3" borderId="9" xfId="2" applyFont="1" applyFill="1" applyBorder="1" applyAlignment="1" applyProtection="1">
      <alignment horizontal="center" vertical="top" wrapText="1"/>
    </xf>
    <xf numFmtId="0" fontId="13" fillId="3" borderId="11" xfId="2" applyFont="1" applyFill="1" applyBorder="1" applyAlignment="1" applyProtection="1">
      <alignment horizontal="center" vertical="top" wrapText="1"/>
    </xf>
    <xf numFmtId="0" fontId="15" fillId="2" borderId="14" xfId="3" applyFont="1" applyFill="1" applyBorder="1" applyAlignment="1" applyProtection="1">
      <alignment horizontal="center" vertical="center" wrapText="1"/>
    </xf>
    <xf numFmtId="0" fontId="15" fillId="2" borderId="28" xfId="3" applyFont="1" applyFill="1" applyBorder="1" applyAlignment="1" applyProtection="1">
      <alignment horizontal="center" vertical="center" wrapText="1"/>
    </xf>
    <xf numFmtId="0" fontId="15" fillId="2" borderId="29"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0" fontId="15" fillId="2" borderId="9"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4" fillId="0" borderId="24" xfId="2" applyFont="1" applyFill="1" applyBorder="1" applyAlignment="1" applyProtection="1">
      <alignment horizontal="left" vertical="center" wrapText="1"/>
    </xf>
    <xf numFmtId="0" fontId="13" fillId="0" borderId="9" xfId="2" applyFont="1" applyFill="1" applyBorder="1" applyAlignment="1" applyProtection="1">
      <alignment horizontal="left" vertical="center" wrapText="1"/>
    </xf>
    <xf numFmtId="0" fontId="13" fillId="0" borderId="12" xfId="2" applyFont="1" applyFill="1" applyBorder="1" applyAlignment="1" applyProtection="1">
      <alignment horizontal="left" vertical="center" wrapText="1"/>
    </xf>
    <xf numFmtId="0" fontId="14" fillId="0" borderId="9" xfId="2" applyFont="1" applyFill="1" applyBorder="1" applyAlignment="1" applyProtection="1">
      <alignment horizontal="left" vertical="center" wrapText="1"/>
    </xf>
    <xf numFmtId="0" fontId="14" fillId="0" borderId="12" xfId="2" applyFont="1" applyFill="1" applyBorder="1" applyAlignment="1" applyProtection="1">
      <alignment horizontal="left" vertical="center" wrapText="1"/>
    </xf>
    <xf numFmtId="0" fontId="7" fillId="2" borderId="63" xfId="3" applyFont="1" applyFill="1" applyBorder="1" applyAlignment="1" applyProtection="1">
      <alignment horizontal="center" vertical="center" wrapText="1"/>
    </xf>
    <xf numFmtId="0" fontId="7" fillId="2" borderId="4" xfId="3" applyFont="1" applyFill="1" applyBorder="1" applyAlignment="1" applyProtection="1">
      <alignment horizontal="center" vertical="center" wrapText="1"/>
    </xf>
    <xf numFmtId="0" fontId="7" fillId="2" borderId="66"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0" borderId="26" xfId="3" applyFont="1" applyFill="1" applyBorder="1" applyAlignment="1" applyProtection="1">
      <alignment horizontal="center" vertical="center" wrapText="1"/>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13" fillId="3" borderId="42" xfId="0" applyFont="1" applyFill="1" applyBorder="1" applyAlignment="1">
      <alignment horizontal="center" vertical="center" wrapText="1"/>
    </xf>
    <xf numFmtId="0" fontId="13" fillId="3" borderId="42" xfId="0" applyFont="1" applyFill="1" applyBorder="1" applyAlignment="1">
      <alignment horizontal="center" vertical="center"/>
    </xf>
    <xf numFmtId="38" fontId="9" fillId="0" borderId="10" xfId="1" applyFont="1" applyFill="1" applyBorder="1" applyAlignment="1">
      <alignment horizontal="right" vertical="center"/>
    </xf>
    <xf numFmtId="38" fontId="9" fillId="0" borderId="9" xfId="1" applyFont="1" applyFill="1" applyBorder="1" applyAlignment="1">
      <alignment horizontal="right" vertical="center"/>
    </xf>
    <xf numFmtId="179" fontId="9" fillId="0" borderId="9" xfId="1" applyNumberFormat="1" applyFont="1" applyFill="1" applyBorder="1" applyAlignment="1">
      <alignment horizontal="center" vertical="center"/>
    </xf>
    <xf numFmtId="179" fontId="6" fillId="0" borderId="9" xfId="0" applyNumberFormat="1" applyFont="1" applyBorder="1" applyAlignment="1">
      <alignment horizontal="center" vertical="center"/>
    </xf>
    <xf numFmtId="179" fontId="6" fillId="0" borderId="11" xfId="0" applyNumberFormat="1" applyFont="1" applyBorder="1" applyAlignment="1">
      <alignment horizontal="center" vertical="center"/>
    </xf>
    <xf numFmtId="179" fontId="6" fillId="0" borderId="12" xfId="0" applyNumberFormat="1" applyFont="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center" vertical="center"/>
    </xf>
    <xf numFmtId="180" fontId="9" fillId="0" borderId="9" xfId="1" applyNumberFormat="1" applyFont="1" applyFill="1" applyBorder="1" applyAlignment="1">
      <alignment horizontal="center" vertical="center"/>
    </xf>
    <xf numFmtId="180" fontId="6" fillId="0" borderId="9" xfId="0" applyNumberFormat="1" applyFont="1" applyBorder="1" applyAlignment="1">
      <alignment horizontal="center" vertical="center"/>
    </xf>
    <xf numFmtId="180" fontId="6" fillId="0" borderId="11" xfId="0" applyNumberFormat="1" applyFont="1" applyBorder="1" applyAlignment="1">
      <alignment horizontal="center" vertical="center"/>
    </xf>
    <xf numFmtId="38" fontId="9" fillId="0" borderId="10" xfId="1" applyNumberFormat="1" applyFont="1" applyFill="1" applyBorder="1" applyAlignment="1">
      <alignment horizontal="right" vertical="center"/>
    </xf>
    <xf numFmtId="38" fontId="9" fillId="0" borderId="9" xfId="1" applyNumberFormat="1" applyFont="1" applyFill="1" applyBorder="1" applyAlignment="1">
      <alignment horizontal="right" vertical="center"/>
    </xf>
    <xf numFmtId="180" fontId="6" fillId="0" borderId="12" xfId="0" applyNumberFormat="1" applyFont="1" applyBorder="1" applyAlignment="1">
      <alignment horizontal="center" vertical="center"/>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38" fontId="9" fillId="0" borderId="9" xfId="1" applyFont="1" applyFill="1" applyBorder="1" applyAlignment="1">
      <alignment horizontal="center" vertical="center"/>
    </xf>
    <xf numFmtId="38" fontId="9" fillId="0" borderId="11" xfId="1" applyFont="1" applyFill="1" applyBorder="1" applyAlignment="1">
      <alignment horizontal="center" vertical="center"/>
    </xf>
    <xf numFmtId="38" fontId="9" fillId="0" borderId="10" xfId="1" applyFont="1" applyFill="1" applyBorder="1" applyAlignment="1">
      <alignment horizontal="center" vertical="center"/>
    </xf>
    <xf numFmtId="38" fontId="9" fillId="0" borderId="12" xfId="1" applyFont="1" applyFill="1" applyBorder="1" applyAlignment="1">
      <alignment horizontal="center" vertical="center"/>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1" xfId="0" applyFont="1" applyBorder="1" applyAlignment="1">
      <alignment horizontal="center" vertical="center"/>
    </xf>
    <xf numFmtId="178" fontId="9" fillId="0" borderId="10" xfId="0" applyNumberFormat="1" applyFont="1" applyFill="1" applyBorder="1" applyAlignment="1">
      <alignment horizontal="center" vertical="center"/>
    </xf>
    <xf numFmtId="0" fontId="6" fillId="0" borderId="12" xfId="0" applyFont="1" applyBorder="1" applyAlignment="1">
      <alignment horizontal="center" vertical="center"/>
    </xf>
    <xf numFmtId="0" fontId="9" fillId="3" borderId="2" xfId="0" applyFont="1" applyFill="1" applyBorder="1" applyAlignment="1">
      <alignment horizontal="center" vertical="center" textRotation="255"/>
    </xf>
    <xf numFmtId="0" fontId="9" fillId="3" borderId="91" xfId="0" applyFont="1" applyFill="1" applyBorder="1" applyAlignment="1">
      <alignment horizontal="center" vertical="center" textRotation="255"/>
    </xf>
    <xf numFmtId="0" fontId="9" fillId="3" borderId="0" xfId="0" applyFont="1" applyFill="1" applyBorder="1" applyAlignment="1">
      <alignment horizontal="center" vertical="center" textRotation="255"/>
    </xf>
    <xf numFmtId="0" fontId="9" fillId="3" borderId="55" xfId="0" applyFont="1" applyFill="1" applyBorder="1" applyAlignment="1">
      <alignment horizontal="center" vertical="center" textRotation="255"/>
    </xf>
    <xf numFmtId="0" fontId="9" fillId="3" borderId="1" xfId="0" applyFont="1" applyFill="1" applyBorder="1" applyAlignment="1">
      <alignment horizontal="center" vertical="center" textRotation="255"/>
    </xf>
    <xf numFmtId="0" fontId="9" fillId="3" borderId="95" xfId="0" applyFont="1" applyFill="1" applyBorder="1" applyAlignment="1">
      <alignment horizontal="center" vertical="center" textRotation="255"/>
    </xf>
    <xf numFmtId="0" fontId="13" fillId="3" borderId="67"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68" xfId="0" applyFont="1" applyFill="1" applyBorder="1" applyAlignment="1">
      <alignment horizontal="center" vertical="center" wrapText="1"/>
    </xf>
    <xf numFmtId="3" fontId="9" fillId="0" borderId="10" xfId="1" applyNumberFormat="1" applyFont="1" applyFill="1" applyBorder="1" applyAlignment="1">
      <alignment horizontal="right" vertical="center"/>
    </xf>
    <xf numFmtId="3" fontId="9" fillId="0" borderId="9" xfId="1" applyNumberFormat="1" applyFont="1" applyFill="1" applyBorder="1" applyAlignment="1">
      <alignment horizontal="right" vertical="center"/>
    </xf>
    <xf numFmtId="0" fontId="9" fillId="3" borderId="47" xfId="0" applyFont="1" applyFill="1" applyBorder="1" applyAlignment="1">
      <alignment horizontal="center" vertical="center" textRotation="255"/>
    </xf>
    <xf numFmtId="0" fontId="15" fillId="2" borderId="1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0" fontId="13" fillId="3" borderId="10"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9" fillId="0" borderId="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96" xfId="0" applyFont="1" applyFill="1" applyBorder="1" applyAlignment="1">
      <alignment horizontal="center" vertical="center" wrapText="1"/>
    </xf>
    <xf numFmtId="0" fontId="13" fillId="3" borderId="39" xfId="0" applyFont="1" applyFill="1" applyBorder="1" applyAlignment="1">
      <alignment horizontal="center" vertical="center" wrapText="1"/>
    </xf>
    <xf numFmtId="38" fontId="9" fillId="0" borderId="38" xfId="1" applyFont="1" applyFill="1" applyBorder="1" applyAlignment="1">
      <alignment horizontal="center" vertical="center"/>
    </xf>
    <xf numFmtId="38" fontId="9" fillId="0" borderId="39" xfId="1" applyFont="1" applyFill="1" applyBorder="1" applyAlignment="1">
      <alignment horizontal="center" vertical="center"/>
    </xf>
    <xf numFmtId="38" fontId="9" fillId="0" borderId="40" xfId="1"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52" xfId="0" applyFont="1" applyFill="1" applyBorder="1" applyAlignment="1">
      <alignment horizontal="center" vertical="center"/>
    </xf>
    <xf numFmtId="178" fontId="9" fillId="0" borderId="33" xfId="0" applyNumberFormat="1" applyFont="1" applyFill="1" applyBorder="1" applyAlignment="1">
      <alignment horizontal="center" vertical="center"/>
    </xf>
    <xf numFmtId="178" fontId="9" fillId="0" borderId="52" xfId="0" applyNumberFormat="1" applyFont="1" applyFill="1" applyBorder="1" applyAlignment="1">
      <alignment horizontal="center" vertical="center"/>
    </xf>
    <xf numFmtId="178" fontId="9" fillId="0" borderId="32" xfId="0" applyNumberFormat="1" applyFont="1" applyFill="1" applyBorder="1" applyAlignment="1">
      <alignment horizontal="center" vertical="center"/>
    </xf>
    <xf numFmtId="38" fontId="9" fillId="0" borderId="33" xfId="1" applyFont="1" applyFill="1" applyBorder="1" applyAlignment="1">
      <alignment horizontal="center" vertical="center"/>
    </xf>
    <xf numFmtId="38" fontId="9" fillId="0" borderId="52" xfId="1" applyFont="1" applyFill="1" applyBorder="1" applyAlignment="1">
      <alignment horizontal="center" vertical="center"/>
    </xf>
    <xf numFmtId="178" fontId="9" fillId="0" borderId="34" xfId="0" applyNumberFormat="1" applyFont="1" applyFill="1" applyBorder="1" applyAlignment="1">
      <alignment horizontal="center" vertical="center"/>
    </xf>
    <xf numFmtId="0" fontId="7" fillId="3" borderId="91" xfId="3" applyFont="1" applyFill="1" applyBorder="1" applyAlignment="1" applyProtection="1">
      <alignment horizontal="center" vertical="center" wrapText="1"/>
    </xf>
    <xf numFmtId="0" fontId="7" fillId="3" borderId="97" xfId="3" applyFont="1" applyFill="1" applyBorder="1" applyAlignment="1" applyProtection="1">
      <alignment horizontal="center" vertical="center" wrapText="1"/>
    </xf>
    <xf numFmtId="38" fontId="9" fillId="0" borderId="2" xfId="1" applyFont="1" applyFill="1" applyBorder="1" applyAlignment="1">
      <alignment horizontal="center" vertical="center"/>
    </xf>
    <xf numFmtId="38" fontId="9" fillId="0" borderId="91" xfId="1" applyFont="1" applyFill="1" applyBorder="1" applyAlignment="1">
      <alignment horizontal="center" vertical="center"/>
    </xf>
    <xf numFmtId="38" fontId="9" fillId="0" borderId="90"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91" xfId="0" applyFont="1" applyFill="1" applyBorder="1" applyAlignment="1">
      <alignment horizontal="center" vertical="center"/>
    </xf>
    <xf numFmtId="178" fontId="9" fillId="0" borderId="92" xfId="0" applyNumberFormat="1" applyFont="1" applyFill="1" applyBorder="1" applyAlignment="1">
      <alignment horizontal="center" vertical="center"/>
    </xf>
    <xf numFmtId="178" fontId="9" fillId="0" borderId="93" xfId="0" applyNumberFormat="1" applyFont="1" applyFill="1" applyBorder="1" applyAlignment="1">
      <alignment horizontal="center" vertical="center"/>
    </xf>
    <xf numFmtId="178" fontId="9" fillId="0" borderId="94" xfId="0" applyNumberFormat="1"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13" fillId="3" borderId="24" xfId="0" applyFont="1" applyFill="1" applyBorder="1" applyAlignment="1">
      <alignment horizontal="center" vertical="center" wrapText="1"/>
    </xf>
    <xf numFmtId="0" fontId="9" fillId="3" borderId="8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13" fillId="3" borderId="77"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91" xfId="0" applyFont="1" applyFill="1" applyBorder="1" applyAlignment="1">
      <alignment horizontal="center" vertical="center" wrapText="1"/>
    </xf>
    <xf numFmtId="0" fontId="6" fillId="0" borderId="68" xfId="0" applyFont="1" applyFill="1" applyBorder="1" applyAlignment="1">
      <alignment horizontal="center" vertical="center"/>
    </xf>
    <xf numFmtId="0" fontId="6" fillId="0" borderId="67"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2"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1" xfId="0" applyFont="1" applyFill="1" applyBorder="1" applyAlignment="1">
      <alignment horizontal="center" vertical="center"/>
    </xf>
    <xf numFmtId="0" fontId="14" fillId="0" borderId="53"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57" xfId="0" applyFont="1" applyFill="1" applyBorder="1" applyAlignment="1">
      <alignment horizontal="left" vertical="center" wrapText="1"/>
    </xf>
    <xf numFmtId="177" fontId="6" fillId="0" borderId="9"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177" fontId="6" fillId="0" borderId="12" xfId="0" applyNumberFormat="1" applyFont="1" applyFill="1" applyBorder="1" applyAlignment="1">
      <alignment horizontal="center" vertical="center"/>
    </xf>
    <xf numFmtId="0" fontId="7" fillId="2" borderId="44"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14" fillId="0" borderId="24"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9" fillId="2" borderId="46"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2" borderId="42" xfId="0" applyFont="1" applyFill="1" applyBorder="1" applyAlignment="1">
      <alignment horizontal="center" vertical="center"/>
    </xf>
    <xf numFmtId="0" fontId="13" fillId="2" borderId="42" xfId="0" applyFont="1" applyFill="1" applyBorder="1" applyAlignment="1">
      <alignment horizontal="center" vertical="center" wrapText="1" shrinkToFit="1"/>
    </xf>
    <xf numFmtId="0" fontId="13" fillId="2" borderId="62" xfId="0" applyFont="1" applyFill="1" applyBorder="1" applyAlignment="1">
      <alignment horizontal="center" vertical="center" wrapText="1" shrinkToFit="1"/>
    </xf>
    <xf numFmtId="0" fontId="6" fillId="0" borderId="53" xfId="0" applyFont="1" applyBorder="1" applyAlignment="1">
      <alignment horizontal="left" vertical="center" wrapText="1"/>
    </xf>
    <xf numFmtId="0" fontId="6" fillId="0" borderId="47" xfId="0" applyFont="1" applyBorder="1" applyAlignment="1">
      <alignment horizontal="left" vertical="center" wrapText="1"/>
    </xf>
    <xf numFmtId="0" fontId="6" fillId="0" borderId="54"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6" fillId="0" borderId="28" xfId="0" applyFont="1" applyBorder="1" applyAlignment="1">
      <alignment horizontal="left" vertical="center" wrapText="1"/>
    </xf>
    <xf numFmtId="0" fontId="6" fillId="0" borderId="57" xfId="0" applyFont="1" applyBorder="1" applyAlignment="1">
      <alignment horizontal="left" vertical="center" wrapText="1"/>
    </xf>
    <xf numFmtId="0" fontId="9" fillId="3" borderId="42" xfId="0" applyFont="1" applyFill="1" applyBorder="1" applyAlignment="1">
      <alignment horizontal="center" vertical="center" textRotation="255" wrapText="1"/>
    </xf>
    <xf numFmtId="0" fontId="9" fillId="3" borderId="42" xfId="0" applyFont="1" applyFill="1" applyBorder="1" applyAlignment="1">
      <alignment horizontal="center" vertical="center" wrapText="1"/>
    </xf>
    <xf numFmtId="0" fontId="6" fillId="0" borderId="42" xfId="0" applyFont="1" applyBorder="1" applyAlignment="1">
      <alignment horizontal="center" vertical="center" wrapText="1"/>
    </xf>
    <xf numFmtId="0" fontId="6" fillId="0" borderId="88" xfId="0" applyFont="1" applyFill="1" applyBorder="1" applyAlignment="1">
      <alignment horizontal="center" vertical="center" wrapText="1" shrinkToFit="1"/>
    </xf>
    <xf numFmtId="0" fontId="6" fillId="0" borderId="100" xfId="0" applyFont="1" applyFill="1" applyBorder="1" applyAlignment="1">
      <alignment horizontal="center" vertical="center" wrapText="1" shrinkToFit="1"/>
    </xf>
    <xf numFmtId="0" fontId="6" fillId="0" borderId="89" xfId="0" applyFont="1" applyBorder="1" applyAlignment="1">
      <alignment horizontal="center" vertical="center" wrapText="1"/>
    </xf>
    <xf numFmtId="0" fontId="6" fillId="0" borderId="101" xfId="0" applyFont="1" applyBorder="1" applyAlignment="1">
      <alignment horizontal="center" vertical="center" wrapText="1"/>
    </xf>
    <xf numFmtId="0" fontId="9" fillId="2" borderId="47" xfId="0" applyFont="1" applyFill="1" applyBorder="1" applyAlignment="1">
      <alignment horizontal="center" vertical="center"/>
    </xf>
    <xf numFmtId="0" fontId="6" fillId="0" borderId="2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2" borderId="10"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3" fontId="6" fillId="0" borderId="10" xfId="0" applyNumberFormat="1"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2" xfId="0" applyFont="1" applyFill="1" applyBorder="1" applyAlignment="1">
      <alignment horizontal="left" vertical="center" shrinkToFit="1"/>
    </xf>
    <xf numFmtId="49" fontId="6" fillId="0" borderId="24"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0" fontId="9" fillId="2" borderId="11" xfId="0" applyFont="1" applyFill="1" applyBorder="1" applyAlignment="1">
      <alignment horizontal="center" vertical="center" shrinkToFit="1"/>
    </xf>
    <xf numFmtId="0" fontId="6" fillId="0" borderId="10" xfId="0" applyFont="1" applyFill="1" applyBorder="1" applyAlignment="1">
      <alignment horizontal="left" vertical="center" wrapText="1" shrinkToFit="1"/>
    </xf>
    <xf numFmtId="0" fontId="19" fillId="3" borderId="24"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9" fillId="3" borderId="12"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9"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87" xfId="0" applyFont="1" applyFill="1" applyBorder="1" applyAlignment="1">
      <alignment horizontal="left" vertical="center" wrapText="1"/>
    </xf>
    <xf numFmtId="0" fontId="9" fillId="2" borderId="44" xfId="0" applyFont="1" applyFill="1" applyBorder="1" applyAlignment="1">
      <alignment horizontal="center" vertical="center" wrapText="1"/>
    </xf>
    <xf numFmtId="0" fontId="6" fillId="0" borderId="45" xfId="0" applyFont="1" applyBorder="1" applyAlignment="1">
      <alignment horizontal="center" vertical="center"/>
    </xf>
    <xf numFmtId="0" fontId="6" fillId="0" borderId="24" xfId="0" applyFont="1" applyFill="1" applyBorder="1" applyAlignment="1">
      <alignment horizontal="left" vertical="center" wrapText="1"/>
    </xf>
    <xf numFmtId="0" fontId="9" fillId="2" borderId="58" xfId="0" applyFont="1" applyFill="1" applyBorder="1" applyAlignment="1">
      <alignment horizontal="center" vertical="center" wrapText="1"/>
    </xf>
    <xf numFmtId="0" fontId="9" fillId="2" borderId="33" xfId="0" applyFont="1" applyFill="1" applyBorder="1" applyAlignment="1">
      <alignment horizontal="center" vertical="center"/>
    </xf>
    <xf numFmtId="0" fontId="9" fillId="2" borderId="59" xfId="0" applyFont="1" applyFill="1" applyBorder="1" applyAlignment="1">
      <alignment horizontal="center" vertical="center"/>
    </xf>
    <xf numFmtId="0" fontId="6" fillId="0" borderId="72"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0" fontId="6" fillId="0" borderId="84"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176" fontId="6" fillId="0" borderId="20" xfId="0" applyNumberFormat="1" applyFont="1" applyBorder="1" applyAlignment="1">
      <alignment horizontal="right" vertical="center"/>
    </xf>
    <xf numFmtId="176" fontId="6" fillId="0" borderId="21" xfId="0" applyNumberFormat="1" applyFont="1" applyBorder="1" applyAlignment="1">
      <alignment horizontal="right" vertical="center"/>
    </xf>
    <xf numFmtId="176" fontId="6" fillId="0" borderId="22" xfId="0" applyNumberFormat="1" applyFont="1" applyBorder="1" applyAlignment="1">
      <alignment horizontal="right" vertical="center"/>
    </xf>
    <xf numFmtId="0" fontId="14" fillId="0" borderId="20" xfId="0" applyFont="1" applyBorder="1" applyAlignment="1">
      <alignment horizontal="left" vertical="center" wrapText="1"/>
    </xf>
    <xf numFmtId="176" fontId="6" fillId="0" borderId="86" xfId="0" applyNumberFormat="1" applyFont="1" applyBorder="1" applyAlignment="1">
      <alignment horizontal="right" vertical="center"/>
    </xf>
    <xf numFmtId="176" fontId="6" fillId="0" borderId="47" xfId="0" applyNumberFormat="1" applyFont="1" applyBorder="1" applyAlignment="1">
      <alignment horizontal="right" vertical="center"/>
    </xf>
    <xf numFmtId="176" fontId="6" fillId="0" borderId="63" xfId="0" applyNumberFormat="1" applyFont="1" applyBorder="1" applyAlignment="1">
      <alignment horizontal="right" vertical="center"/>
    </xf>
    <xf numFmtId="0" fontId="7" fillId="2" borderId="98"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99" xfId="3" applyFont="1" applyFill="1" applyBorder="1" applyAlignment="1" applyProtection="1">
      <alignment horizontal="center" vertical="center" wrapText="1"/>
    </xf>
    <xf numFmtId="0" fontId="7" fillId="2" borderId="76" xfId="3" applyFont="1" applyFill="1" applyBorder="1" applyAlignment="1" applyProtection="1">
      <alignment horizontal="center" vertical="center" wrapText="1"/>
    </xf>
    <xf numFmtId="0" fontId="9" fillId="2" borderId="6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20" fillId="0" borderId="77"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6" fillId="0" borderId="24" xfId="0" applyFont="1" applyFill="1" applyBorder="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6" fillId="0" borderId="53" xfId="0" applyFont="1" applyFill="1" applyBorder="1" applyAlignment="1">
      <alignment horizontal="center" vertical="center"/>
    </xf>
    <xf numFmtId="0" fontId="6" fillId="0" borderId="47" xfId="0" applyFont="1" applyBorder="1" applyAlignment="1">
      <alignment horizontal="center" vertical="center"/>
    </xf>
    <xf numFmtId="0" fontId="14" fillId="0" borderId="12"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14" fillId="0" borderId="16"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176" fontId="6" fillId="0" borderId="16" xfId="0" applyNumberFormat="1" applyFont="1" applyBorder="1" applyAlignment="1">
      <alignment horizontal="right" vertical="center"/>
    </xf>
    <xf numFmtId="176" fontId="6" fillId="0" borderId="17" xfId="0" applyNumberFormat="1" applyFont="1" applyBorder="1" applyAlignment="1">
      <alignment horizontal="right" vertical="center"/>
    </xf>
    <xf numFmtId="176" fontId="6" fillId="0" borderId="80" xfId="0" applyNumberFormat="1" applyFont="1" applyBorder="1" applyAlignment="1">
      <alignment horizontal="right" vertical="center"/>
    </xf>
    <xf numFmtId="0" fontId="6" fillId="0" borderId="7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176" fontId="6" fillId="0" borderId="19" xfId="0" applyNumberFormat="1" applyFont="1" applyBorder="1" applyAlignment="1">
      <alignment horizontal="right" vertical="center"/>
    </xf>
    <xf numFmtId="176" fontId="6" fillId="0" borderId="85" xfId="0" applyNumberFormat="1" applyFont="1" applyBorder="1" applyAlignment="1">
      <alignment horizontal="right" vertical="center"/>
    </xf>
    <xf numFmtId="176" fontId="6" fillId="0" borderId="0" xfId="0" applyNumberFormat="1" applyFont="1" applyBorder="1" applyAlignment="1">
      <alignment horizontal="right" vertical="center"/>
    </xf>
    <xf numFmtId="176" fontId="6" fillId="0" borderId="55" xfId="0" applyNumberFormat="1" applyFont="1" applyBorder="1" applyAlignment="1">
      <alignment horizontal="right" vertical="center"/>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6" fillId="0" borderId="24" xfId="0" applyFont="1" applyBorder="1" applyAlignment="1">
      <alignment horizontal="center" vertical="center"/>
    </xf>
    <xf numFmtId="0" fontId="14" fillId="0" borderId="25" xfId="0" applyFont="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176" fontId="6" fillId="0" borderId="10" xfId="0" applyNumberFormat="1" applyFont="1" applyBorder="1" applyAlignment="1">
      <alignment horizontal="right" vertical="center"/>
    </xf>
    <xf numFmtId="176" fontId="6" fillId="0" borderId="9" xfId="0" applyNumberFormat="1" applyFont="1" applyBorder="1" applyAlignment="1">
      <alignment horizontal="right" vertical="center"/>
    </xf>
    <xf numFmtId="176" fontId="6" fillId="0" borderId="11" xfId="0" applyNumberFormat="1" applyFont="1" applyBorder="1" applyAlignment="1">
      <alignment horizontal="right" vertical="center"/>
    </xf>
    <xf numFmtId="176" fontId="6" fillId="0" borderId="12" xfId="0" applyNumberFormat="1" applyFont="1" applyBorder="1" applyAlignment="1">
      <alignment horizontal="right" vertical="center"/>
    </xf>
    <xf numFmtId="0" fontId="6" fillId="0" borderId="81"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14" fillId="0" borderId="35" xfId="0" applyFont="1" applyBorder="1" applyAlignment="1">
      <alignment horizontal="left" vertical="center" wrapText="1"/>
    </xf>
    <xf numFmtId="0" fontId="6" fillId="0" borderId="36" xfId="0" applyFont="1" applyBorder="1" applyAlignment="1">
      <alignment horizontal="left" vertical="center"/>
    </xf>
    <xf numFmtId="0" fontId="6" fillId="0" borderId="37" xfId="0" applyFont="1" applyBorder="1" applyAlignment="1">
      <alignment horizontal="left" vertical="center"/>
    </xf>
    <xf numFmtId="176" fontId="6" fillId="0" borderId="35" xfId="0" applyNumberFormat="1" applyFont="1" applyBorder="1" applyAlignment="1">
      <alignment horizontal="right" vertical="center"/>
    </xf>
    <xf numFmtId="176" fontId="6" fillId="0" borderId="36" xfId="0" applyNumberFormat="1" applyFont="1" applyBorder="1" applyAlignment="1">
      <alignment horizontal="right" vertical="center"/>
    </xf>
    <xf numFmtId="176" fontId="6" fillId="0" borderId="43" xfId="0" applyNumberFormat="1" applyFont="1" applyBorder="1" applyAlignment="1">
      <alignment horizontal="right" vertical="center"/>
    </xf>
    <xf numFmtId="176" fontId="6" fillId="0" borderId="23" xfId="0" applyNumberFormat="1" applyFont="1" applyBorder="1" applyAlignment="1">
      <alignment horizontal="right" vertical="center"/>
    </xf>
    <xf numFmtId="0" fontId="20" fillId="0" borderId="24" xfId="0" applyFont="1" applyFill="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176" fontId="6" fillId="0" borderId="83" xfId="0" applyNumberFormat="1" applyFont="1" applyBorder="1" applyAlignment="1">
      <alignment horizontal="right" vertical="center"/>
    </xf>
    <xf numFmtId="0" fontId="20" fillId="0" borderId="9"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12"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176" fontId="6" fillId="0" borderId="45" xfId="0" applyNumberFormat="1" applyFont="1" applyBorder="1" applyAlignment="1">
      <alignment horizontal="right" vertical="center"/>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176" fontId="6" fillId="0" borderId="82" xfId="0" applyNumberFormat="1" applyFont="1" applyBorder="1" applyAlignment="1">
      <alignment horizontal="right" vertical="center"/>
    </xf>
    <xf numFmtId="0" fontId="6" fillId="0" borderId="72" xfId="0" applyFont="1" applyBorder="1" applyAlignment="1">
      <alignment horizontal="center" vertical="center"/>
    </xf>
    <xf numFmtId="0" fontId="6" fillId="0" borderId="33" xfId="0" applyFont="1" applyBorder="1" applyAlignment="1">
      <alignment horizontal="center" vertical="center"/>
    </xf>
    <xf numFmtId="0" fontId="6" fillId="0" borderId="52" xfId="0" applyFont="1" applyBorder="1" applyAlignment="1">
      <alignment horizontal="center" vertical="center"/>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176" fontId="6" fillId="0" borderId="32" xfId="0" applyNumberFormat="1" applyFont="1" applyBorder="1" applyAlignment="1">
      <alignment horizontal="right" vertical="center"/>
    </xf>
    <xf numFmtId="176" fontId="6" fillId="0" borderId="33" xfId="0" applyNumberFormat="1" applyFont="1" applyBorder="1" applyAlignment="1">
      <alignment horizontal="right" vertical="center"/>
    </xf>
    <xf numFmtId="176" fontId="6" fillId="0" borderId="59" xfId="0" applyNumberFormat="1" applyFont="1" applyBorder="1" applyAlignment="1">
      <alignment horizontal="right" vertical="center"/>
    </xf>
    <xf numFmtId="176" fontId="6" fillId="0" borderId="34" xfId="0" applyNumberFormat="1" applyFont="1" applyBorder="1" applyAlignment="1">
      <alignment horizontal="righ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0" borderId="10"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3" fontId="6" fillId="0" borderId="10"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3" fontId="6" fillId="0" borderId="11"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42" xfId="0" applyFont="1" applyBorder="1" applyAlignment="1">
      <alignment vertical="center"/>
    </xf>
    <xf numFmtId="0" fontId="22" fillId="0" borderId="42" xfId="0" applyFont="1" applyBorder="1" applyAlignment="1">
      <alignment vertical="center"/>
    </xf>
    <xf numFmtId="178" fontId="6" fillId="0" borderId="10" xfId="0" applyNumberFormat="1" applyFont="1" applyBorder="1" applyAlignment="1">
      <alignment horizontal="center" vertical="center" wrapText="1"/>
    </xf>
    <xf numFmtId="178" fontId="6" fillId="0" borderId="9" xfId="0" applyNumberFormat="1" applyFont="1" applyBorder="1" applyAlignment="1">
      <alignment horizontal="center" vertical="center" wrapText="1"/>
    </xf>
    <xf numFmtId="178" fontId="6" fillId="0" borderId="11" xfId="0" applyNumberFormat="1" applyFont="1" applyBorder="1" applyAlignment="1">
      <alignment horizontal="center" vertical="center" wrapText="1"/>
    </xf>
    <xf numFmtId="0" fontId="6" fillId="2" borderId="10" xfId="0" applyFont="1" applyFill="1" applyBorder="1" applyAlignment="1">
      <alignment horizontal="right" vertical="center"/>
    </xf>
    <xf numFmtId="0" fontId="6" fillId="2" borderId="11" xfId="0" applyFont="1" applyFill="1" applyBorder="1" applyAlignment="1">
      <alignment horizontal="right" vertical="center"/>
    </xf>
    <xf numFmtId="0" fontId="6" fillId="0" borderId="10" xfId="0" applyFont="1" applyBorder="1" applyAlignment="1">
      <alignment horizontal="center" vertical="center"/>
    </xf>
    <xf numFmtId="38" fontId="6" fillId="0" borderId="10" xfId="1" applyFont="1" applyBorder="1" applyAlignment="1">
      <alignment horizontal="center" vertical="center" wrapText="1"/>
    </xf>
    <xf numFmtId="38" fontId="6" fillId="0" borderId="9" xfId="1" applyFont="1" applyBorder="1" applyAlignment="1">
      <alignment horizontal="center" vertical="center" wrapText="1"/>
    </xf>
    <xf numFmtId="38" fontId="6" fillId="0" borderId="11" xfId="1" applyFont="1" applyBorder="1" applyAlignment="1">
      <alignment horizontal="center" vertical="center" wrapText="1"/>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0" borderId="11" xfId="0" applyFont="1" applyBorder="1" applyAlignment="1">
      <alignment horizontal="left" vertical="center"/>
    </xf>
  </cellXfs>
  <cellStyles count="5">
    <cellStyle name="桁区切り" xfId="1" builtinId="6"/>
    <cellStyle name="標準" xfId="0" builtinId="0"/>
    <cellStyle name="標準 2" xfId="4"/>
    <cellStyle name="標準_01【みんまち】（地区まちづくり推進事業）"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25483</xdr:colOff>
      <xdr:row>67</xdr:row>
      <xdr:rowOff>454972</xdr:rowOff>
    </xdr:from>
    <xdr:to>
      <xdr:col>19</xdr:col>
      <xdr:colOff>25483</xdr:colOff>
      <xdr:row>67</xdr:row>
      <xdr:rowOff>1154727</xdr:rowOff>
    </xdr:to>
    <xdr:sp macro="" textlink="">
      <xdr:nvSpPr>
        <xdr:cNvPr id="2" name="テキスト ボックス 1"/>
        <xdr:cNvSpPr txBox="1"/>
      </xdr:nvSpPr>
      <xdr:spPr>
        <a:xfrm>
          <a:off x="1549483" y="30849247"/>
          <a:ext cx="2095500" cy="69975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21</xdr:col>
      <xdr:colOff>0</xdr:colOff>
      <xdr:row>6</xdr:row>
      <xdr:rowOff>742950</xdr:rowOff>
    </xdr:from>
    <xdr:to>
      <xdr:col>21</xdr:col>
      <xdr:colOff>171450</xdr:colOff>
      <xdr:row>7</xdr:row>
      <xdr:rowOff>180975</xdr:rowOff>
    </xdr:to>
    <xdr:sp macro="" textlink="">
      <xdr:nvSpPr>
        <xdr:cNvPr id="6" name="Text Box 1693"/>
        <xdr:cNvSpPr txBox="1">
          <a:spLocks noChangeArrowheads="1"/>
        </xdr:cNvSpPr>
      </xdr:nvSpPr>
      <xdr:spPr bwMode="auto">
        <a:xfrm>
          <a:off x="4000500" y="3200400"/>
          <a:ext cx="171450" cy="190500"/>
        </a:xfrm>
        <a:prstGeom prst="rect">
          <a:avLst/>
        </a:prstGeom>
        <a:noFill/>
        <a:ln w="9525">
          <a:noFill/>
          <a:miter lim="800000"/>
          <a:headEnd/>
          <a:tailEnd/>
        </a:ln>
      </xdr:spPr>
      <xdr:txBody>
        <a:bodyPr vertOverflow="clip" wrap="square" lIns="36576" tIns="18288" rIns="0" bIns="0" anchor="t" upright="1"/>
        <a:lstStyle/>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19</xdr:col>
      <xdr:colOff>47625</xdr:colOff>
      <xdr:row>7</xdr:row>
      <xdr:rowOff>228600</xdr:rowOff>
    </xdr:from>
    <xdr:to>
      <xdr:col>20</xdr:col>
      <xdr:colOff>28575</xdr:colOff>
      <xdr:row>8</xdr:row>
      <xdr:rowOff>171450</xdr:rowOff>
    </xdr:to>
    <xdr:sp macro="" textlink="">
      <xdr:nvSpPr>
        <xdr:cNvPr id="7" name="Text Box 1693"/>
        <xdr:cNvSpPr txBox="1">
          <a:spLocks noChangeArrowheads="1"/>
        </xdr:cNvSpPr>
      </xdr:nvSpPr>
      <xdr:spPr bwMode="auto">
        <a:xfrm>
          <a:off x="3667125" y="3438525"/>
          <a:ext cx="171450" cy="190500"/>
        </a:xfrm>
        <a:prstGeom prst="rect">
          <a:avLst/>
        </a:prstGeom>
        <a:noFill/>
        <a:ln w="9525">
          <a:noFill/>
          <a:miter lim="800000"/>
          <a:headEnd/>
          <a:tailEnd/>
        </a:ln>
      </xdr:spPr>
      <xdr:txBody>
        <a:bodyPr vertOverflow="clip" wrap="square" lIns="36576" tIns="18288" rIns="0" bIns="0" anchor="t" upright="1"/>
        <a:lstStyle/>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17</xdr:col>
      <xdr:colOff>74193</xdr:colOff>
      <xdr:row>75</xdr:row>
      <xdr:rowOff>184571</xdr:rowOff>
    </xdr:from>
    <xdr:to>
      <xdr:col>17</xdr:col>
      <xdr:colOff>78888</xdr:colOff>
      <xdr:row>77</xdr:row>
      <xdr:rowOff>378059</xdr:rowOff>
    </xdr:to>
    <xdr:cxnSp macro="">
      <xdr:nvCxnSpPr>
        <xdr:cNvPr id="9" name="直線矢印コネクタ 8"/>
        <xdr:cNvCxnSpPr/>
      </xdr:nvCxnSpPr>
      <xdr:spPr>
        <a:xfrm flipH="1">
          <a:off x="3312693" y="40884896"/>
          <a:ext cx="4695" cy="228898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47625</xdr:colOff>
      <xdr:row>69</xdr:row>
      <xdr:rowOff>1257300</xdr:rowOff>
    </xdr:from>
    <xdr:to>
      <xdr:col>42</xdr:col>
      <xdr:colOff>9525</xdr:colOff>
      <xdr:row>71</xdr:row>
      <xdr:rowOff>800099</xdr:rowOff>
    </xdr:to>
    <xdr:sp macro="" textlink="">
      <xdr:nvSpPr>
        <xdr:cNvPr id="10" name="テキスト ボックス 1"/>
        <xdr:cNvSpPr txBox="1">
          <a:spLocks noChangeArrowheads="1"/>
        </xdr:cNvSpPr>
      </xdr:nvSpPr>
      <xdr:spPr bwMode="auto">
        <a:xfrm>
          <a:off x="2714625" y="33775650"/>
          <a:ext cx="5295900" cy="4076699"/>
        </a:xfrm>
        <a:prstGeom prst="rect">
          <a:avLst/>
        </a:prstGeom>
        <a:solidFill>
          <a:srgbClr val="FFFFFF"/>
        </a:solidFill>
        <a:ln w="12700">
          <a:solidFill>
            <a:srgbClr val="000000"/>
          </a:solidFill>
          <a:miter lim="800000"/>
          <a:headEnd/>
          <a:tailEnd/>
        </a:ln>
      </xdr:spPr>
    </xdr:sp>
    <xdr:clientData/>
  </xdr:twoCellAnchor>
  <xdr:twoCellAnchor>
    <xdr:from>
      <xdr:col>16</xdr:col>
      <xdr:colOff>33556</xdr:colOff>
      <xdr:row>69</xdr:row>
      <xdr:rowOff>1720850</xdr:rowOff>
    </xdr:from>
    <xdr:to>
      <xdr:col>38</xdr:col>
      <xdr:colOff>185956</xdr:colOff>
      <xdr:row>69</xdr:row>
      <xdr:rowOff>2743200</xdr:rowOff>
    </xdr:to>
    <xdr:sp macro="" textlink="">
      <xdr:nvSpPr>
        <xdr:cNvPr id="11" name="テキスト ボックス 1"/>
        <xdr:cNvSpPr txBox="1">
          <a:spLocks noChangeArrowheads="1"/>
        </xdr:cNvSpPr>
      </xdr:nvSpPr>
      <xdr:spPr bwMode="auto">
        <a:xfrm>
          <a:off x="3081556" y="34239200"/>
          <a:ext cx="4343400" cy="1022350"/>
        </a:xfrm>
        <a:prstGeom prst="rect">
          <a:avLst/>
        </a:prstGeom>
        <a:solidFill>
          <a:srgbClr val="FFFFFF"/>
        </a:solidFill>
        <a:ln w="25400">
          <a:noFill/>
          <a:miter lim="800000"/>
          <a:headEnd/>
          <a:tailEnd/>
        </a:ln>
      </xdr:spPr>
      <xdr:txBody>
        <a:bodyPr vertOverflow="clip" wrap="square" lIns="45720" tIns="32004" rIns="45720" bIns="32004" anchor="t" upright="1"/>
        <a:lstStyle/>
        <a:p>
          <a:pPr algn="ctr" rtl="0">
            <a:lnSpc>
              <a:spcPts val="2900"/>
            </a:lnSpc>
            <a:defRPr sz="1000"/>
          </a:pPr>
          <a:r>
            <a:rPr lang="ja-JP" altLang="en-US" sz="2400" b="0" i="0" u="none" strike="noStrike" baseline="0">
              <a:solidFill>
                <a:srgbClr val="000000"/>
              </a:solidFill>
              <a:latin typeface="ＭＳ Ｐゴシック"/>
              <a:ea typeface="ＭＳ Ｐゴシック"/>
            </a:rPr>
            <a:t>信用・指導基金</a:t>
          </a:r>
        </a:p>
        <a:p>
          <a:pPr algn="ctr" rtl="0">
            <a:lnSpc>
              <a:spcPts val="2900"/>
            </a:lnSpc>
            <a:defRPr sz="1000"/>
          </a:pPr>
          <a:endParaRPr lang="ja-JP" altLang="en-US" sz="2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（※うち国庫補助金</a:t>
          </a:r>
          <a:r>
            <a:rPr lang="ja-JP" altLang="en-US" sz="1400" b="0" i="0" u="none" strike="noStrike" baseline="0">
              <a:solidFill>
                <a:srgbClr val="000000"/>
              </a:solidFill>
              <a:latin typeface="Calibri"/>
              <a:ea typeface="ＭＳ Ｐゴシック"/>
            </a:rPr>
            <a:t>800</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26</xdr:col>
      <xdr:colOff>161925</xdr:colOff>
      <xdr:row>77</xdr:row>
      <xdr:rowOff>422274</xdr:rowOff>
    </xdr:from>
    <xdr:to>
      <xdr:col>49</xdr:col>
      <xdr:colOff>180975</xdr:colOff>
      <xdr:row>78</xdr:row>
      <xdr:rowOff>571500</xdr:rowOff>
    </xdr:to>
    <xdr:sp macro="" textlink="">
      <xdr:nvSpPr>
        <xdr:cNvPr id="12" name="テキスト ボックス 40"/>
        <xdr:cNvSpPr txBox="1">
          <a:spLocks noChangeArrowheads="1"/>
        </xdr:cNvSpPr>
      </xdr:nvSpPr>
      <xdr:spPr bwMode="auto">
        <a:xfrm>
          <a:off x="5114925" y="43218099"/>
          <a:ext cx="4400550" cy="749301"/>
        </a:xfrm>
        <a:prstGeom prst="rect">
          <a:avLst/>
        </a:prstGeom>
        <a:solidFill>
          <a:srgbClr val="FFFFFF"/>
        </a:solidFill>
        <a:ln w="25400">
          <a:solidFill>
            <a:srgbClr val="000000"/>
          </a:solidFill>
          <a:miter lim="800000"/>
          <a:headEnd/>
          <a:tailEnd/>
        </a:ln>
      </xdr:spPr>
      <xdr:txBody>
        <a:bodyPr vertOverflow="clip" wrap="square" lIns="45720" tIns="27432" rIns="45720" bIns="27432" anchor="ctr" upright="1"/>
        <a:lstStyle/>
        <a:p>
          <a:pPr algn="l" rtl="0">
            <a:defRPr sz="1000"/>
          </a:pPr>
          <a:r>
            <a:rPr lang="en-US" altLang="ja-JP" sz="2000" b="0" i="0" u="none" strike="noStrike" baseline="0">
              <a:solidFill>
                <a:srgbClr val="000000"/>
              </a:solidFill>
              <a:latin typeface="ＭＳ Ｐゴシック"/>
              <a:ea typeface="ＭＳ Ｐゴシック"/>
            </a:rPr>
            <a:t>C</a:t>
          </a:r>
          <a:r>
            <a:rPr lang="ja-JP" altLang="en-US" sz="2000" b="0" i="0" u="none" strike="noStrike" baseline="0">
              <a:solidFill>
                <a:srgbClr val="000000"/>
              </a:solidFill>
              <a:latin typeface="ＭＳ Ｐゴシック"/>
              <a:ea typeface="ＭＳ Ｐゴシック"/>
            </a:rPr>
            <a:t>．一定の不動産業者　２事業者</a:t>
          </a:r>
          <a:endParaRPr lang="en-US" altLang="ja-JP" sz="2000" b="0" i="0" u="none" strike="noStrike" baseline="0">
            <a:solidFill>
              <a:srgbClr val="000000"/>
            </a:solidFill>
            <a:latin typeface="ＭＳ Ｐゴシック"/>
            <a:ea typeface="ＭＳ Ｐゴシック"/>
          </a:endParaRPr>
        </a:p>
        <a:p>
          <a:pPr algn="l" rtl="0">
            <a:defRPr sz="1000"/>
          </a:pPr>
          <a:r>
            <a:rPr lang="ja-JP" altLang="en-US" sz="2000" b="0" i="0" u="none" strike="noStrike" baseline="0">
              <a:solidFill>
                <a:srgbClr val="000000"/>
              </a:solidFill>
              <a:latin typeface="ＭＳ Ｐゴシック"/>
              <a:ea typeface="ＭＳ Ｐゴシック"/>
            </a:rPr>
            <a:t>　　　　　　　　</a:t>
          </a:r>
        </a:p>
      </xdr:txBody>
    </xdr:sp>
    <xdr:clientData/>
  </xdr:twoCellAnchor>
  <xdr:twoCellAnchor>
    <xdr:from>
      <xdr:col>10</xdr:col>
      <xdr:colOff>170522</xdr:colOff>
      <xdr:row>69</xdr:row>
      <xdr:rowOff>885716</xdr:rowOff>
    </xdr:from>
    <xdr:to>
      <xdr:col>20</xdr:col>
      <xdr:colOff>168342</xdr:colOff>
      <xdr:row>69</xdr:row>
      <xdr:rowOff>882331</xdr:rowOff>
    </xdr:to>
    <xdr:sp macro="" textlink="">
      <xdr:nvSpPr>
        <xdr:cNvPr id="13" name="テキスト ボックス 12"/>
        <xdr:cNvSpPr txBox="1"/>
      </xdr:nvSpPr>
      <xdr:spPr>
        <a:xfrm>
          <a:off x="2075522" y="33404066"/>
          <a:ext cx="1902820" cy="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保証料</a:t>
          </a:r>
          <a:r>
            <a:rPr lang="en-US" altLang="ja-JP" sz="1800" b="0" i="0" u="none" strike="noStrike" baseline="0">
              <a:solidFill>
                <a:srgbClr val="000000"/>
              </a:solidFill>
              <a:latin typeface="ＭＳ Ｐゴシック"/>
              <a:ea typeface="ＭＳ Ｐゴシック"/>
            </a:rPr>
            <a:t>】</a:t>
          </a:r>
        </a:p>
        <a:p>
          <a:pPr algn="ctr" rtl="0">
            <a:defRPr sz="1000"/>
          </a:pPr>
          <a:r>
            <a:rPr lang="en-US" altLang="ja-JP" sz="1800" b="0" i="0" u="none" strike="noStrike" baseline="0">
              <a:solidFill>
                <a:srgbClr val="000000"/>
              </a:solidFill>
              <a:latin typeface="ＭＳ Ｐゴシック"/>
              <a:ea typeface="ＭＳ Ｐゴシック"/>
            </a:rPr>
            <a:t>       8</a:t>
          </a:r>
        </a:p>
      </xdr:txBody>
    </xdr:sp>
    <xdr:clientData/>
  </xdr:twoCellAnchor>
  <xdr:twoCellAnchor>
    <xdr:from>
      <xdr:col>24</xdr:col>
      <xdr:colOff>19050</xdr:colOff>
      <xdr:row>75</xdr:row>
      <xdr:rowOff>330200</xdr:rowOff>
    </xdr:from>
    <xdr:to>
      <xdr:col>32</xdr:col>
      <xdr:colOff>57150</xdr:colOff>
      <xdr:row>75</xdr:row>
      <xdr:rowOff>739775</xdr:rowOff>
    </xdr:to>
    <xdr:sp macro="" textlink="">
      <xdr:nvSpPr>
        <xdr:cNvPr id="14" name="テキスト ボックス 61"/>
        <xdr:cNvSpPr txBox="1">
          <a:spLocks noChangeArrowheads="1"/>
        </xdr:cNvSpPr>
      </xdr:nvSpPr>
      <xdr:spPr bwMode="auto">
        <a:xfrm>
          <a:off x="4591050" y="41030525"/>
          <a:ext cx="1562100" cy="409575"/>
        </a:xfrm>
        <a:prstGeom prst="rect">
          <a:avLst/>
        </a:prstGeom>
        <a:noFill/>
        <a:ln w="25400">
          <a:no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債務保証</a:t>
          </a:r>
          <a:r>
            <a:rPr lang="en-US" altLang="ja-JP" sz="1800" b="0" i="0" u="none" strike="noStrike" baseline="0">
              <a:solidFill>
                <a:srgbClr val="000000"/>
              </a:solidFill>
              <a:latin typeface="ＭＳ Ｐゴシック"/>
              <a:ea typeface="ＭＳ Ｐゴシック"/>
            </a:rPr>
            <a:t>】</a:t>
          </a:r>
        </a:p>
      </xdr:txBody>
    </xdr:sp>
    <xdr:clientData/>
  </xdr:twoCellAnchor>
  <xdr:twoCellAnchor>
    <xdr:from>
      <xdr:col>25</xdr:col>
      <xdr:colOff>73816</xdr:colOff>
      <xdr:row>75</xdr:row>
      <xdr:rowOff>536364</xdr:rowOff>
    </xdr:from>
    <xdr:to>
      <xdr:col>32</xdr:col>
      <xdr:colOff>100831</xdr:colOff>
      <xdr:row>75</xdr:row>
      <xdr:rowOff>1000973</xdr:rowOff>
    </xdr:to>
    <xdr:sp macro="" textlink="">
      <xdr:nvSpPr>
        <xdr:cNvPr id="15" name="テキスト ボックス 27"/>
        <xdr:cNvSpPr txBox="1"/>
      </xdr:nvSpPr>
      <xdr:spPr>
        <a:xfrm>
          <a:off x="4836316" y="41236689"/>
          <a:ext cx="1360515" cy="464609"/>
        </a:xfrm>
        <a:prstGeom prst="rect">
          <a:avLst/>
        </a:prstGeom>
        <a:noFill/>
        <a:ln w="25400" cmpd="sng">
          <a:noFill/>
        </a:ln>
        <a:effectLst/>
      </xdr:spPr>
      <xdr:txBody>
        <a:bodyPr vertOverflow="clip" horzOverflow="clip" wrap="square" rtlCol="0" anchor="ctr"/>
        <a:lstStyle/>
        <a:p>
          <a:pPr algn="ctr" rtl="0">
            <a:defRPr sz="1000"/>
          </a:pPr>
          <a:r>
            <a:rPr lang="ja-JP" altLang="en-US" sz="1800" b="0" i="0" u="none" strike="noStrike" baseline="0">
              <a:solidFill>
                <a:srgbClr val="000000"/>
              </a:solidFill>
              <a:latin typeface="Calibri"/>
            </a:rPr>
            <a:t>1,002</a:t>
          </a:r>
        </a:p>
      </xdr:txBody>
    </xdr:sp>
    <xdr:clientData/>
  </xdr:twoCellAnchor>
  <xdr:twoCellAnchor>
    <xdr:from>
      <xdr:col>9</xdr:col>
      <xdr:colOff>11258</xdr:colOff>
      <xdr:row>77</xdr:row>
      <xdr:rowOff>389948</xdr:rowOff>
    </xdr:from>
    <xdr:to>
      <xdr:col>25</xdr:col>
      <xdr:colOff>32396</xdr:colOff>
      <xdr:row>78</xdr:row>
      <xdr:rowOff>571500</xdr:rowOff>
    </xdr:to>
    <xdr:sp macro="" textlink="">
      <xdr:nvSpPr>
        <xdr:cNvPr id="16" name="Rectangle 1714"/>
        <xdr:cNvSpPr>
          <a:spLocks noChangeArrowheads="1"/>
        </xdr:cNvSpPr>
      </xdr:nvSpPr>
      <xdr:spPr bwMode="auto">
        <a:xfrm>
          <a:off x="1725758" y="43185773"/>
          <a:ext cx="3069138" cy="781627"/>
        </a:xfrm>
        <a:prstGeom prst="rect">
          <a:avLst/>
        </a:prstGeom>
        <a:solidFill>
          <a:schemeClr val="bg1"/>
        </a:solidFill>
        <a:ln w="25400">
          <a:solidFill>
            <a:srgbClr val="000000"/>
          </a:solidFill>
          <a:miter lim="800000"/>
          <a:headEnd/>
          <a:tailEnd/>
        </a:ln>
      </xdr:spPr>
      <xdr:txBody>
        <a:bodyPr anchor="ctr" anchorCtr="0"/>
        <a:lstStyle/>
        <a:p>
          <a:pPr algn="l" rtl="0">
            <a:defRPr sz="1000"/>
          </a:pPr>
          <a:r>
            <a:rPr lang="en-US" altLang="ja-JP" sz="2000" b="0" i="0" u="none" strike="noStrike" baseline="0">
              <a:solidFill>
                <a:srgbClr val="000000"/>
              </a:solidFill>
              <a:latin typeface="ＭＳ Ｐゴシック"/>
              <a:ea typeface="ＭＳ Ｐゴシック"/>
            </a:rPr>
            <a:t>B</a:t>
          </a:r>
          <a:r>
            <a:rPr lang="ja-JP" altLang="en-US" sz="2000" b="0" i="0" u="none" strike="noStrike" baseline="0">
              <a:solidFill>
                <a:srgbClr val="000000"/>
              </a:solidFill>
              <a:latin typeface="ＭＳ Ｐゴシック"/>
              <a:ea typeface="ＭＳ Ｐゴシック"/>
            </a:rPr>
            <a:t>．（株）ｴﾇ･ﾃｨ･ﾃｨ･ﾃﾞｰﾀ</a:t>
          </a:r>
          <a:endParaRPr lang="en-US" altLang="ja-JP" sz="2000" b="0" i="0" u="none" strike="noStrike" baseline="0">
            <a:solidFill>
              <a:srgbClr val="000000"/>
            </a:solidFill>
            <a:latin typeface="ＭＳ Ｐゴシック"/>
            <a:ea typeface="ＭＳ Ｐゴシック"/>
          </a:endParaRPr>
        </a:p>
        <a:p>
          <a:pPr algn="l" rtl="0">
            <a:defRPr sz="1000"/>
          </a:pPr>
          <a:r>
            <a:rPr lang="ja-JP" altLang="en-US" sz="2000" b="0" i="0" u="none" strike="noStrike" baseline="0">
              <a:solidFill>
                <a:srgbClr val="000000"/>
              </a:solidFill>
              <a:latin typeface="ＭＳ Ｐゴシック"/>
              <a:ea typeface="ＭＳ Ｐゴシック"/>
            </a:rPr>
            <a:t>　　　　　　　</a:t>
          </a:r>
          <a:r>
            <a:rPr lang="en-US" altLang="ja-JP" sz="2000" b="0" i="0" u="none" strike="noStrike" baseline="0">
              <a:solidFill>
                <a:srgbClr val="000000"/>
              </a:solidFill>
              <a:latin typeface="ＭＳ Ｐゴシック"/>
              <a:ea typeface="ＭＳ Ｐゴシック"/>
            </a:rPr>
            <a:t>27</a:t>
          </a:r>
          <a:r>
            <a:rPr lang="ja-JP" altLang="en-US" sz="2000" b="0" i="0" u="none" strike="noStrike" baseline="0">
              <a:solidFill>
                <a:srgbClr val="000000"/>
              </a:solidFill>
              <a:latin typeface="ＭＳ Ｐゴシック"/>
              <a:ea typeface="ＭＳ Ｐゴシック"/>
            </a:rPr>
            <a:t>百万円</a:t>
          </a:r>
        </a:p>
      </xdr:txBody>
    </xdr:sp>
    <xdr:clientData/>
  </xdr:twoCellAnchor>
  <xdr:twoCellAnchor>
    <xdr:from>
      <xdr:col>20</xdr:col>
      <xdr:colOff>121095</xdr:colOff>
      <xdr:row>69</xdr:row>
      <xdr:rowOff>840921</xdr:rowOff>
    </xdr:from>
    <xdr:to>
      <xdr:col>30</xdr:col>
      <xdr:colOff>118915</xdr:colOff>
      <xdr:row>69</xdr:row>
      <xdr:rowOff>837559</xdr:rowOff>
    </xdr:to>
    <xdr:sp macro="" textlink="">
      <xdr:nvSpPr>
        <xdr:cNvPr id="17" name="テキスト ボックス 16"/>
        <xdr:cNvSpPr txBox="1"/>
      </xdr:nvSpPr>
      <xdr:spPr>
        <a:xfrm>
          <a:off x="3931095" y="33359271"/>
          <a:ext cx="1902820" cy="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ja-JP" altLang="en-US" sz="1800" b="0" i="0" u="none" strike="noStrike" baseline="0">
              <a:solidFill>
                <a:srgbClr val="000000"/>
              </a:solidFill>
              <a:latin typeface="ＭＳ Ｐゴシック"/>
              <a:ea typeface="ＭＳ Ｐゴシック"/>
            </a:rPr>
            <a:t>【保証料】</a:t>
          </a:r>
        </a:p>
        <a:p>
          <a:pPr algn="ctr" rtl="0">
            <a:defRPr sz="1000"/>
          </a:pPr>
          <a:r>
            <a:rPr lang="ja-JP" altLang="en-US" sz="1800" b="0" i="0" u="none" strike="noStrike" baseline="0">
              <a:solidFill>
                <a:srgbClr val="000000"/>
              </a:solidFill>
              <a:latin typeface="ＭＳ Ｐゴシック"/>
              <a:ea typeface="ＭＳ Ｐゴシック"/>
            </a:rPr>
            <a:t>       9</a:t>
          </a:r>
        </a:p>
      </xdr:txBody>
    </xdr:sp>
    <xdr:clientData/>
  </xdr:twoCellAnchor>
  <xdr:twoCellAnchor>
    <xdr:from>
      <xdr:col>16</xdr:col>
      <xdr:colOff>154660</xdr:colOff>
      <xdr:row>69</xdr:row>
      <xdr:rowOff>2060575</xdr:rowOff>
    </xdr:from>
    <xdr:to>
      <xdr:col>37</xdr:col>
      <xdr:colOff>157032</xdr:colOff>
      <xdr:row>69</xdr:row>
      <xdr:rowOff>2451100</xdr:rowOff>
    </xdr:to>
    <xdr:sp macro="" textlink="">
      <xdr:nvSpPr>
        <xdr:cNvPr id="18" name="テキスト ボックス 17"/>
        <xdr:cNvSpPr txBox="1"/>
      </xdr:nvSpPr>
      <xdr:spPr>
        <a:xfrm>
          <a:off x="3202660" y="34578925"/>
          <a:ext cx="4002872" cy="39052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前年度基金残高</a:t>
          </a:r>
          <a:r>
            <a:rPr lang="en-US" altLang="ja-JP" sz="1800" b="0" i="0" u="none" strike="noStrike" baseline="0">
              <a:solidFill>
                <a:srgbClr val="000000"/>
              </a:solidFill>
              <a:latin typeface="ＭＳ Ｐゴシック"/>
              <a:ea typeface="ＭＳ Ｐゴシック"/>
            </a:rPr>
            <a:t>】</a:t>
          </a:r>
          <a:r>
            <a:rPr lang="en-US" altLang="ja-JP" sz="1800" b="0" i="0" u="none" strike="noStrike" baseline="0">
              <a:solidFill>
                <a:srgbClr val="000000"/>
              </a:solidFill>
              <a:latin typeface="Calibri"/>
            </a:rPr>
            <a:t>4,052</a:t>
          </a:r>
        </a:p>
      </xdr:txBody>
    </xdr:sp>
    <xdr:clientData/>
  </xdr:twoCellAnchor>
  <xdr:twoCellAnchor>
    <xdr:from>
      <xdr:col>17</xdr:col>
      <xdr:colOff>9525</xdr:colOff>
      <xdr:row>69</xdr:row>
      <xdr:rowOff>1323975</xdr:rowOff>
    </xdr:from>
    <xdr:to>
      <xdr:col>39</xdr:col>
      <xdr:colOff>85725</xdr:colOff>
      <xdr:row>69</xdr:row>
      <xdr:rowOff>1898650</xdr:rowOff>
    </xdr:to>
    <xdr:sp macro="" textlink="">
      <xdr:nvSpPr>
        <xdr:cNvPr id="19" name="テキスト ボックス 39"/>
        <xdr:cNvSpPr txBox="1">
          <a:spLocks noChangeArrowheads="1"/>
        </xdr:cNvSpPr>
      </xdr:nvSpPr>
      <xdr:spPr bwMode="auto">
        <a:xfrm>
          <a:off x="3248025" y="33842325"/>
          <a:ext cx="4267200" cy="574675"/>
        </a:xfrm>
        <a:prstGeom prst="rect">
          <a:avLst/>
        </a:prstGeom>
        <a:noFill/>
        <a:ln>
          <a:noFill/>
        </a:ln>
        <a:extLst/>
      </xdr:spPr>
      <xdr:txBody>
        <a:bodyPr vertOverflow="clip" wrap="square" lIns="36576" tIns="22860" rIns="0" bIns="22860" anchor="ctr"/>
        <a:lstStyle/>
        <a:p>
          <a:pPr algn="l" rtl="0">
            <a:defRPr sz="1000"/>
          </a:pPr>
          <a:r>
            <a:rPr lang="en-US" altLang="ja-JP" sz="1800" b="0" i="0" u="none" strike="noStrike" baseline="0">
              <a:solidFill>
                <a:srgbClr val="000000"/>
              </a:solidFill>
              <a:latin typeface="ＭＳ Ｐゴシック"/>
              <a:ea typeface="ＭＳ Ｐゴシック"/>
            </a:rPr>
            <a:t>A.</a:t>
          </a:r>
          <a:r>
            <a:rPr lang="ja-JP" altLang="en-US" sz="1800" b="0" i="0" u="none" strike="noStrike" baseline="0">
              <a:solidFill>
                <a:srgbClr val="000000"/>
              </a:solidFill>
              <a:latin typeface="ＭＳ Ｐゴシック"/>
              <a:ea typeface="ＭＳ Ｐゴシック"/>
            </a:rPr>
            <a:t>（公財）不動産流通近代化センター</a:t>
          </a:r>
        </a:p>
      </xdr:txBody>
    </xdr:sp>
    <xdr:clientData/>
  </xdr:twoCellAnchor>
  <xdr:twoCellAnchor>
    <xdr:from>
      <xdr:col>9</xdr:col>
      <xdr:colOff>47335</xdr:colOff>
      <xdr:row>75</xdr:row>
      <xdr:rowOff>714376</xdr:rowOff>
    </xdr:from>
    <xdr:to>
      <xdr:col>17</xdr:col>
      <xdr:colOff>99289</xdr:colOff>
      <xdr:row>76</xdr:row>
      <xdr:rowOff>616718</xdr:rowOff>
    </xdr:to>
    <xdr:sp macro="" textlink="">
      <xdr:nvSpPr>
        <xdr:cNvPr id="20" name="テキスト ボックス 19"/>
        <xdr:cNvSpPr txBox="1"/>
      </xdr:nvSpPr>
      <xdr:spPr>
        <a:xfrm>
          <a:off x="1761835" y="41414701"/>
          <a:ext cx="1575954" cy="95009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事業費</a:t>
          </a:r>
          <a:r>
            <a:rPr lang="en-US" altLang="ja-JP" sz="1800" b="0" i="0" u="none" strike="noStrike" baseline="0">
              <a:solidFill>
                <a:srgbClr val="000000"/>
              </a:solidFill>
              <a:latin typeface="ＭＳ Ｐゴシック"/>
              <a:ea typeface="ＭＳ Ｐゴシック"/>
            </a:rPr>
            <a:t>】</a:t>
          </a:r>
        </a:p>
        <a:p>
          <a:pPr algn="ctr" rtl="0">
            <a:lnSpc>
              <a:spcPts val="2000"/>
            </a:lnSpc>
            <a:defRPr sz="1000"/>
          </a:pPr>
          <a:r>
            <a:rPr lang="en-US" altLang="ja-JP" sz="1800" b="0" i="0" u="none" strike="noStrike" baseline="0">
              <a:solidFill>
                <a:srgbClr val="000000"/>
              </a:solidFill>
              <a:latin typeface="+mn-lt"/>
              <a:ea typeface="ＭＳ Ｐゴシック"/>
            </a:rPr>
            <a:t>       27</a:t>
          </a:r>
        </a:p>
      </xdr:txBody>
    </xdr:sp>
    <xdr:clientData/>
  </xdr:twoCellAnchor>
  <xdr:twoCellAnchor>
    <xdr:from>
      <xdr:col>37</xdr:col>
      <xdr:colOff>66675</xdr:colOff>
      <xdr:row>55</xdr:row>
      <xdr:rowOff>85725</xdr:rowOff>
    </xdr:from>
    <xdr:to>
      <xdr:col>38</xdr:col>
      <xdr:colOff>95250</xdr:colOff>
      <xdr:row>55</xdr:row>
      <xdr:rowOff>304800</xdr:rowOff>
    </xdr:to>
    <xdr:sp macro="" textlink="">
      <xdr:nvSpPr>
        <xdr:cNvPr id="21" name="Oval 2690"/>
        <xdr:cNvSpPr>
          <a:spLocks noChangeArrowheads="1"/>
        </xdr:cNvSpPr>
      </xdr:nvSpPr>
      <xdr:spPr bwMode="auto">
        <a:xfrm>
          <a:off x="7115175" y="22174200"/>
          <a:ext cx="219075" cy="219075"/>
        </a:xfrm>
        <a:prstGeom prst="ellipse">
          <a:avLst/>
        </a:prstGeom>
        <a:noFill/>
        <a:ln w="12700">
          <a:solidFill>
            <a:srgbClr val="000000"/>
          </a:solidFill>
          <a:round/>
          <a:headEnd/>
          <a:tailEnd/>
        </a:ln>
      </xdr:spPr>
    </xdr:sp>
    <xdr:clientData/>
  </xdr:twoCellAnchor>
  <xdr:twoCellAnchor>
    <xdr:from>
      <xdr:col>37</xdr:col>
      <xdr:colOff>139702</xdr:colOff>
      <xdr:row>75</xdr:row>
      <xdr:rowOff>152400</xdr:rowOff>
    </xdr:from>
    <xdr:to>
      <xdr:col>37</xdr:col>
      <xdr:colOff>139702</xdr:colOff>
      <xdr:row>77</xdr:row>
      <xdr:rowOff>396688</xdr:rowOff>
    </xdr:to>
    <xdr:cxnSp macro="">
      <xdr:nvCxnSpPr>
        <xdr:cNvPr id="22" name="直線矢印コネクタ 21"/>
        <xdr:cNvCxnSpPr/>
      </xdr:nvCxnSpPr>
      <xdr:spPr>
        <a:xfrm flipH="1">
          <a:off x="7188202" y="40852725"/>
          <a:ext cx="0" cy="2339788"/>
        </a:xfrm>
        <a:prstGeom prst="straightConnector1">
          <a:avLst/>
        </a:prstGeom>
        <a:ln w="2540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78</xdr:row>
      <xdr:rowOff>558800</xdr:rowOff>
    </xdr:from>
    <xdr:to>
      <xdr:col>25</xdr:col>
      <xdr:colOff>12700</xdr:colOff>
      <xdr:row>78</xdr:row>
      <xdr:rowOff>1092200</xdr:rowOff>
    </xdr:to>
    <xdr:sp macro="" textlink="">
      <xdr:nvSpPr>
        <xdr:cNvPr id="23" name="テキスト ボックス 22"/>
        <xdr:cNvSpPr txBox="1"/>
      </xdr:nvSpPr>
      <xdr:spPr>
        <a:xfrm>
          <a:off x="1714500" y="43954700"/>
          <a:ext cx="3060700" cy="5334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mn-ea"/>
            </a:rPr>
            <a:t>不動産ジャパン運用保守業務を実施</a:t>
          </a:r>
          <a:r>
            <a:rPr lang="en-US" altLang="ja-JP" sz="1800" b="0" i="0" u="none" strike="noStrike" baseline="0">
              <a:solidFill>
                <a:srgbClr val="000000"/>
              </a:solidFill>
              <a:latin typeface="ＭＳ Ｐゴシック"/>
              <a:ea typeface="ＭＳ Ｐゴシック"/>
            </a:rPr>
            <a:t>】</a:t>
          </a:r>
        </a:p>
      </xdr:txBody>
    </xdr:sp>
    <xdr:clientData/>
  </xdr:twoCellAnchor>
  <xdr:twoCellAnchor>
    <xdr:from>
      <xdr:col>19</xdr:col>
      <xdr:colOff>0</xdr:colOff>
      <xdr:row>68</xdr:row>
      <xdr:rowOff>0</xdr:rowOff>
    </xdr:from>
    <xdr:to>
      <xdr:col>35</xdr:col>
      <xdr:colOff>123998</xdr:colOff>
      <xdr:row>69</xdr:row>
      <xdr:rowOff>31160</xdr:rowOff>
    </xdr:to>
    <xdr:sp macro="" textlink="">
      <xdr:nvSpPr>
        <xdr:cNvPr id="24" name="テキスト ボックス 23"/>
        <xdr:cNvSpPr txBox="1"/>
      </xdr:nvSpPr>
      <xdr:spPr>
        <a:xfrm>
          <a:off x="3619500" y="31565850"/>
          <a:ext cx="3171998" cy="9836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15</xdr:col>
      <xdr:colOff>114300</xdr:colOff>
      <xdr:row>69</xdr:row>
      <xdr:rowOff>2730500</xdr:rowOff>
    </xdr:from>
    <xdr:to>
      <xdr:col>39</xdr:col>
      <xdr:colOff>161800</xdr:colOff>
      <xdr:row>71</xdr:row>
      <xdr:rowOff>373664</xdr:rowOff>
    </xdr:to>
    <xdr:sp macro="" textlink="">
      <xdr:nvSpPr>
        <xdr:cNvPr id="25" name="正方形/長方形 24"/>
        <xdr:cNvSpPr/>
      </xdr:nvSpPr>
      <xdr:spPr>
        <a:xfrm>
          <a:off x="2971800" y="35248850"/>
          <a:ext cx="4619500" cy="21770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139700</xdr:colOff>
      <xdr:row>69</xdr:row>
      <xdr:rowOff>38100</xdr:rowOff>
    </xdr:from>
    <xdr:to>
      <xdr:col>24</xdr:col>
      <xdr:colOff>107740</xdr:colOff>
      <xdr:row>69</xdr:row>
      <xdr:rowOff>1187239</xdr:rowOff>
    </xdr:to>
    <xdr:sp macro="" textlink="">
      <xdr:nvSpPr>
        <xdr:cNvPr id="26" name="テキスト ボックス 25"/>
        <xdr:cNvSpPr txBox="1"/>
      </xdr:nvSpPr>
      <xdr:spPr>
        <a:xfrm>
          <a:off x="2044700" y="32556450"/>
          <a:ext cx="2635040"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25</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（昭和</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55</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1,000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0</xdr:colOff>
      <xdr:row>69</xdr:row>
      <xdr:rowOff>1</xdr:rowOff>
    </xdr:from>
    <xdr:to>
      <xdr:col>30</xdr:col>
      <xdr:colOff>0</xdr:colOff>
      <xdr:row>69</xdr:row>
      <xdr:rowOff>1231900</xdr:rowOff>
    </xdr:to>
    <xdr:cxnSp macro="">
      <xdr:nvCxnSpPr>
        <xdr:cNvPr id="27" name="直線矢印コネクタ 26"/>
        <xdr:cNvCxnSpPr/>
      </xdr:nvCxnSpPr>
      <xdr:spPr>
        <a:xfrm flipV="1">
          <a:off x="5715000" y="32518351"/>
          <a:ext cx="0" cy="123189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69</xdr:row>
      <xdr:rowOff>38100</xdr:rowOff>
    </xdr:from>
    <xdr:to>
      <xdr:col>23</xdr:col>
      <xdr:colOff>0</xdr:colOff>
      <xdr:row>69</xdr:row>
      <xdr:rowOff>1257300</xdr:rowOff>
    </xdr:to>
    <xdr:cxnSp macro="">
      <xdr:nvCxnSpPr>
        <xdr:cNvPr id="28" name="直線矢印コネクタ 27"/>
        <xdr:cNvCxnSpPr/>
      </xdr:nvCxnSpPr>
      <xdr:spPr>
        <a:xfrm>
          <a:off x="4381500" y="32556450"/>
          <a:ext cx="0" cy="121920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165100</xdr:colOff>
      <xdr:row>69</xdr:row>
      <xdr:rowOff>114300</xdr:rowOff>
    </xdr:from>
    <xdr:to>
      <xdr:col>41</xdr:col>
      <xdr:colOff>119900</xdr:colOff>
      <xdr:row>69</xdr:row>
      <xdr:rowOff>1074867</xdr:rowOff>
    </xdr:to>
    <xdr:sp macro="" textlink="">
      <xdr:nvSpPr>
        <xdr:cNvPr id="29" name="テキスト ボックス 28"/>
        <xdr:cNvSpPr txBox="1"/>
      </xdr:nvSpPr>
      <xdr:spPr>
        <a:xfrm>
          <a:off x="5308600" y="32632650"/>
          <a:ext cx="2621800" cy="96056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19</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baseline="0">
              <a:latin typeface="+mn-lt"/>
              <a:ea typeface="+mn-ea"/>
              <a:cs typeface="+mn-cs"/>
            </a:rPr>
            <a:t>200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12700</xdr:colOff>
      <xdr:row>78</xdr:row>
      <xdr:rowOff>584200</xdr:rowOff>
    </xdr:from>
    <xdr:to>
      <xdr:col>43</xdr:col>
      <xdr:colOff>63500</xdr:colOff>
      <xdr:row>78</xdr:row>
      <xdr:rowOff>1104900</xdr:rowOff>
    </xdr:to>
    <xdr:sp macro="" textlink="">
      <xdr:nvSpPr>
        <xdr:cNvPr id="30" name="テキスト ボックス 29"/>
        <xdr:cNvSpPr txBox="1"/>
      </xdr:nvSpPr>
      <xdr:spPr>
        <a:xfrm>
          <a:off x="5918200" y="43980100"/>
          <a:ext cx="2336800" cy="520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債務保証を実施</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9</xdr:col>
      <xdr:colOff>165100</xdr:colOff>
      <xdr:row>71</xdr:row>
      <xdr:rowOff>863600</xdr:rowOff>
    </xdr:from>
    <xdr:to>
      <xdr:col>46</xdr:col>
      <xdr:colOff>139700</xdr:colOff>
      <xdr:row>75</xdr:row>
      <xdr:rowOff>0</xdr:rowOff>
    </xdr:to>
    <xdr:sp macro="" textlink="">
      <xdr:nvSpPr>
        <xdr:cNvPr id="31" name="大かっこ 30"/>
        <xdr:cNvSpPr/>
      </xdr:nvSpPr>
      <xdr:spPr>
        <a:xfrm>
          <a:off x="1879600" y="37915850"/>
          <a:ext cx="7023100" cy="2784475"/>
        </a:xfrm>
        <a:prstGeom prst="bracketPair">
          <a:avLst>
            <a:gd name="adj" fmla="val 4694"/>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0</xdr:colOff>
      <xdr:row>71</xdr:row>
      <xdr:rowOff>812800</xdr:rowOff>
    </xdr:from>
    <xdr:to>
      <xdr:col>46</xdr:col>
      <xdr:colOff>0</xdr:colOff>
      <xdr:row>75</xdr:row>
      <xdr:rowOff>50800</xdr:rowOff>
    </xdr:to>
    <xdr:sp macro="" textlink="">
      <xdr:nvSpPr>
        <xdr:cNvPr id="32" name="テキスト ボックス 31"/>
        <xdr:cNvSpPr txBox="1"/>
      </xdr:nvSpPr>
      <xdr:spPr>
        <a:xfrm>
          <a:off x="2095500" y="37865050"/>
          <a:ext cx="6667500" cy="288607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kumimoji="1" lang="en-US" altLang="ja-JP" sz="1300"/>
            <a:t>Ⅰ</a:t>
          </a:r>
          <a:r>
            <a:rPr kumimoji="1" lang="ja-JP" altLang="en-US" sz="1300"/>
            <a:t>「①地域の再生、振興、活性化等を図る地域再生事業等の資金、</a:t>
          </a:r>
          <a:r>
            <a:rPr kumimoji="1" lang="en-US" altLang="ja-JP" sz="1300"/>
            <a:t>Ⅰ②</a:t>
          </a:r>
          <a:r>
            <a:rPr kumimoji="1" lang="ja-JP" altLang="en-US" sz="1300"/>
            <a:t>不動産の証券化を目的として設置される特別目的会社が特定資産取得の協業化事業円滑化資金及び</a:t>
          </a:r>
          <a:r>
            <a:rPr kumimoji="1" lang="en-US" altLang="ja-JP" sz="1300"/>
            <a:t>Ⅰ③</a:t>
          </a:r>
          <a:r>
            <a:rPr kumimoji="1" lang="ja-JP" altLang="en-US" sz="1300"/>
            <a:t>不動産流通市場の整備・近代化等に必要な共同施設設置事業資金や転貸資金」の借り入れの債務保証。</a:t>
          </a:r>
        </a:p>
        <a:p>
          <a:pPr algn="l">
            <a:lnSpc>
              <a:spcPts val="2200"/>
            </a:lnSpc>
          </a:pPr>
          <a:r>
            <a:rPr kumimoji="1" lang="en-US" altLang="ja-JP" sz="1300"/>
            <a:t>Ⅱ①</a:t>
          </a:r>
          <a:r>
            <a:rPr kumimoji="1" lang="ja-JP" altLang="en-US" sz="1300"/>
            <a:t>流通機構の整備・充実及び業務処理方法の適正化に関する調査研究・指導等を行う「調査研究・指導事業」、</a:t>
          </a:r>
          <a:r>
            <a:rPr kumimoji="1" lang="en-US" altLang="ja-JP" sz="1300"/>
            <a:t>Ⅱ②</a:t>
          </a:r>
          <a:r>
            <a:rPr kumimoji="1" lang="ja-JP" altLang="en-US" sz="1300"/>
            <a:t>不動産取引に関する消費者及び不動産業者の啓発を図るための「広報・出版事業」、</a:t>
          </a:r>
          <a:r>
            <a:rPr kumimoji="1" lang="en-US" altLang="ja-JP" sz="1300"/>
            <a:t>Ⅱ③</a:t>
          </a:r>
          <a:r>
            <a:rPr kumimoji="1" lang="ja-JP" altLang="en-US" sz="1300"/>
            <a:t>登録実務講習、登録講習、不動産コンサルティングに必要な知識及び技能に関する講習等を行う「教育講習事業」、「</a:t>
          </a:r>
          <a:r>
            <a:rPr kumimoji="1" lang="en-US" altLang="ja-JP" sz="1300"/>
            <a:t>Ⅱ④</a:t>
          </a:r>
          <a:r>
            <a:rPr kumimoji="1" lang="ja-JP" altLang="en-US" sz="1300"/>
            <a:t>不動産取引に関する消費者等からの無料相談を行う「相談事業」、</a:t>
          </a:r>
          <a:r>
            <a:rPr kumimoji="1" lang="en-US" altLang="ja-JP" sz="1300"/>
            <a:t>Ⅱ⑤</a:t>
          </a:r>
          <a:r>
            <a:rPr kumimoji="1" lang="ja-JP" altLang="en-US" sz="1300"/>
            <a:t>「債務保証・利子助成事業」</a:t>
          </a:r>
        </a:p>
      </xdr:txBody>
    </xdr:sp>
    <xdr:clientData/>
  </xdr:twoCellAnchor>
  <xdr:twoCellAnchor>
    <xdr:from>
      <xdr:col>15</xdr:col>
      <xdr:colOff>111125</xdr:colOff>
      <xdr:row>69</xdr:row>
      <xdr:rowOff>2755901</xdr:rowOff>
    </xdr:from>
    <xdr:to>
      <xdr:col>28</xdr:col>
      <xdr:colOff>75499</xdr:colOff>
      <xdr:row>71</xdr:row>
      <xdr:rowOff>343252</xdr:rowOff>
    </xdr:to>
    <xdr:sp macro="" textlink="">
      <xdr:nvSpPr>
        <xdr:cNvPr id="33" name="テキスト ボックス 32"/>
        <xdr:cNvSpPr txBox="1"/>
      </xdr:nvSpPr>
      <xdr:spPr>
        <a:xfrm>
          <a:off x="2968625" y="35274251"/>
          <a:ext cx="2440874" cy="2121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運用収入：</a:t>
          </a:r>
          <a:r>
            <a:rPr kumimoji="1" lang="en-US" altLang="ja-JP" sz="1600"/>
            <a:t>127</a:t>
          </a:r>
        </a:p>
        <a:p>
          <a:pPr algn="l"/>
          <a:r>
            <a:rPr kumimoji="1" lang="ja-JP" altLang="en-US" sz="1600"/>
            <a:t>保証料収入：</a:t>
          </a:r>
          <a:r>
            <a:rPr kumimoji="1" lang="en-US" altLang="ja-JP" sz="1600"/>
            <a:t>9</a:t>
          </a:r>
        </a:p>
        <a:p>
          <a:pPr algn="l">
            <a:lnSpc>
              <a:spcPts val="1900"/>
            </a:lnSpc>
          </a:pPr>
          <a:r>
            <a:rPr kumimoji="1" lang="en-US" altLang="ja-JP" sz="1600"/>
            <a:t>   </a:t>
          </a:r>
        </a:p>
        <a:p>
          <a:pPr algn="l">
            <a:lnSpc>
              <a:spcPts val="1900"/>
            </a:lnSpc>
          </a:pPr>
          <a:endParaRPr kumimoji="1" lang="en-US" altLang="ja-JP" sz="1600"/>
        </a:p>
        <a:p>
          <a:pPr algn="l">
            <a:lnSpc>
              <a:spcPts val="1900"/>
            </a:lnSpc>
          </a:pPr>
          <a:endParaRPr kumimoji="1" lang="en-US" altLang="ja-JP" sz="1600"/>
        </a:p>
        <a:p>
          <a:pPr algn="l"/>
          <a:r>
            <a:rPr kumimoji="1" lang="ja-JP" altLang="en-US" sz="1600"/>
            <a:t>合計：</a:t>
          </a:r>
          <a:r>
            <a:rPr kumimoji="1" lang="en-US" altLang="ja-JP" sz="1600"/>
            <a:t>136</a:t>
          </a:r>
          <a:endParaRPr kumimoji="1" lang="ja-JP" altLang="en-US" sz="1600"/>
        </a:p>
      </xdr:txBody>
    </xdr:sp>
    <xdr:clientData/>
  </xdr:twoCellAnchor>
  <xdr:twoCellAnchor>
    <xdr:from>
      <xdr:col>28</xdr:col>
      <xdr:colOff>149225</xdr:colOff>
      <xdr:row>69</xdr:row>
      <xdr:rowOff>2743200</xdr:rowOff>
    </xdr:from>
    <xdr:to>
      <xdr:col>39</xdr:col>
      <xdr:colOff>125475</xdr:colOff>
      <xdr:row>71</xdr:row>
      <xdr:rowOff>368518</xdr:rowOff>
    </xdr:to>
    <xdr:sp macro="" textlink="">
      <xdr:nvSpPr>
        <xdr:cNvPr id="34" name="テキスト ボックス 33"/>
        <xdr:cNvSpPr txBox="1"/>
      </xdr:nvSpPr>
      <xdr:spPr>
        <a:xfrm>
          <a:off x="5483225" y="35261550"/>
          <a:ext cx="2071750" cy="2159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27</a:t>
          </a:r>
        </a:p>
        <a:p>
          <a:pPr algn="l"/>
          <a:r>
            <a:rPr kumimoji="1" lang="ja-JP" altLang="en-US" sz="1600"/>
            <a:t>管理費：</a:t>
          </a:r>
          <a:r>
            <a:rPr kumimoji="1" lang="en-US" altLang="ja-JP" sz="1600"/>
            <a:t>109</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136</a:t>
          </a:r>
        </a:p>
        <a:p>
          <a:pPr algn="l"/>
          <a:endParaRPr kumimoji="1" lang="ja-JP" altLang="en-US" sz="1600"/>
        </a:p>
      </xdr:txBody>
    </xdr:sp>
    <xdr:clientData/>
  </xdr:twoCellAnchor>
  <xdr:twoCellAnchor>
    <xdr:from>
      <xdr:col>16</xdr:col>
      <xdr:colOff>0</xdr:colOff>
      <xdr:row>70</xdr:row>
      <xdr:rowOff>673100</xdr:rowOff>
    </xdr:from>
    <xdr:to>
      <xdr:col>38</xdr:col>
      <xdr:colOff>70065</xdr:colOff>
      <xdr:row>70</xdr:row>
      <xdr:rowOff>673100</xdr:rowOff>
    </xdr:to>
    <xdr:cxnSp macro="">
      <xdr:nvCxnSpPr>
        <xdr:cNvPr id="35" name="直線コネクタ 34"/>
        <xdr:cNvCxnSpPr/>
      </xdr:nvCxnSpPr>
      <xdr:spPr>
        <a:xfrm>
          <a:off x="3048000" y="36801425"/>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76200</xdr:colOff>
      <xdr:row>71</xdr:row>
      <xdr:rowOff>469900</xdr:rowOff>
    </xdr:from>
    <xdr:ext cx="3606800" cy="447943"/>
    <xdr:sp macro="" textlink="">
      <xdr:nvSpPr>
        <xdr:cNvPr id="36" name="テキスト ボックス 35"/>
        <xdr:cNvSpPr txBox="1"/>
      </xdr:nvSpPr>
      <xdr:spPr>
        <a:xfrm>
          <a:off x="3505200" y="37522150"/>
          <a:ext cx="3606800" cy="447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tx1"/>
              </a:solidFill>
              <a:latin typeface="+mn-lt"/>
              <a:ea typeface="+mn-ea"/>
              <a:cs typeface="+mn-cs"/>
            </a:rPr>
            <a:t>【</a:t>
          </a:r>
          <a:r>
            <a:rPr kumimoji="1" lang="ja-JP" altLang="ja-JP" sz="1800">
              <a:solidFill>
                <a:schemeClr val="tx1"/>
              </a:solidFill>
              <a:latin typeface="+mn-lt"/>
              <a:ea typeface="+mn-ea"/>
              <a:cs typeface="+mn-cs"/>
            </a:rPr>
            <a:t>今年度基金残高</a:t>
          </a:r>
          <a:r>
            <a:rPr kumimoji="1" lang="en-US" altLang="ja-JP" sz="1800">
              <a:solidFill>
                <a:schemeClr val="tx1"/>
              </a:solidFill>
              <a:latin typeface="+mn-lt"/>
              <a:ea typeface="+mn-ea"/>
              <a:cs typeface="+mn-cs"/>
            </a:rPr>
            <a:t>】4,052</a:t>
          </a:r>
          <a:r>
            <a:rPr kumimoji="1" lang="ja-JP" altLang="ja-JP" sz="1800">
              <a:solidFill>
                <a:schemeClr val="tx1"/>
              </a:solidFill>
              <a:latin typeface="+mn-lt"/>
              <a:ea typeface="+mn-ea"/>
              <a:cs typeface="+mn-cs"/>
            </a:rPr>
            <a:t>百万円</a:t>
          </a:r>
          <a:endParaRPr kumimoji="1" lang="en-US" altLang="ja-JP" sz="1800">
            <a:solidFill>
              <a:schemeClr val="tx1"/>
            </a:solidFill>
            <a:latin typeface="+mn-lt"/>
            <a:ea typeface="+mn-ea"/>
            <a:cs typeface="+mn-cs"/>
          </a:endParaRPr>
        </a:p>
        <a:p>
          <a:endParaRPr kumimoji="1" lang="ja-JP" altLang="en-US" sz="1100"/>
        </a:p>
      </xdr:txBody>
    </xdr:sp>
    <xdr:clientData/>
  </xdr:oneCellAnchor>
  <xdr:twoCellAnchor>
    <xdr:from>
      <xdr:col>31</xdr:col>
      <xdr:colOff>38100</xdr:colOff>
      <xdr:row>75</xdr:row>
      <xdr:rowOff>152400</xdr:rowOff>
    </xdr:from>
    <xdr:to>
      <xdr:col>31</xdr:col>
      <xdr:colOff>38100</xdr:colOff>
      <xdr:row>77</xdr:row>
      <xdr:rowOff>396688</xdr:rowOff>
    </xdr:to>
    <xdr:cxnSp macro="">
      <xdr:nvCxnSpPr>
        <xdr:cNvPr id="37" name="直線矢印コネクタ 36"/>
        <xdr:cNvCxnSpPr/>
      </xdr:nvCxnSpPr>
      <xdr:spPr>
        <a:xfrm flipH="1">
          <a:off x="5943600" y="40852725"/>
          <a:ext cx="0" cy="233978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50800</xdr:colOff>
      <xdr:row>76</xdr:row>
      <xdr:rowOff>0</xdr:rowOff>
    </xdr:from>
    <xdr:to>
      <xdr:col>31</xdr:col>
      <xdr:colOff>0</xdr:colOff>
      <xdr:row>76</xdr:row>
      <xdr:rowOff>406400</xdr:rowOff>
    </xdr:to>
    <xdr:sp macro="" textlink="">
      <xdr:nvSpPr>
        <xdr:cNvPr id="38" name="テキスト ボックス 37"/>
        <xdr:cNvSpPr txBox="1"/>
      </xdr:nvSpPr>
      <xdr:spPr>
        <a:xfrm>
          <a:off x="4622800" y="41748075"/>
          <a:ext cx="1282700" cy="4064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金融機関</a:t>
          </a:r>
        </a:p>
      </xdr:txBody>
    </xdr:sp>
    <xdr:clientData/>
  </xdr:twoCellAnchor>
  <xdr:twoCellAnchor>
    <xdr:from>
      <xdr:col>28</xdr:col>
      <xdr:colOff>80896</xdr:colOff>
      <xdr:row>76</xdr:row>
      <xdr:rowOff>406400</xdr:rowOff>
    </xdr:from>
    <xdr:to>
      <xdr:col>28</xdr:col>
      <xdr:colOff>80896</xdr:colOff>
      <xdr:row>77</xdr:row>
      <xdr:rowOff>393700</xdr:rowOff>
    </xdr:to>
    <xdr:cxnSp macro="">
      <xdr:nvCxnSpPr>
        <xdr:cNvPr id="39" name="直線矢印コネクタ 38"/>
        <xdr:cNvCxnSpPr/>
      </xdr:nvCxnSpPr>
      <xdr:spPr>
        <a:xfrm>
          <a:off x="5414896" y="42154475"/>
          <a:ext cx="0" cy="103505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76200</xdr:colOff>
      <xdr:row>75</xdr:row>
      <xdr:rowOff>800100</xdr:rowOff>
    </xdr:from>
    <xdr:to>
      <xdr:col>45</xdr:col>
      <xdr:colOff>114300</xdr:colOff>
      <xdr:row>76</xdr:row>
      <xdr:rowOff>155575</xdr:rowOff>
    </xdr:to>
    <xdr:sp macro="" textlink="">
      <xdr:nvSpPr>
        <xdr:cNvPr id="40" name="テキスト ボックス 39"/>
        <xdr:cNvSpPr txBox="1">
          <a:spLocks noChangeArrowheads="1"/>
        </xdr:cNvSpPr>
      </xdr:nvSpPr>
      <xdr:spPr bwMode="auto">
        <a:xfrm>
          <a:off x="7124700" y="41500425"/>
          <a:ext cx="1562100" cy="403225"/>
        </a:xfrm>
        <a:prstGeom prst="rect">
          <a:avLst/>
        </a:prstGeom>
        <a:noFill/>
        <a:ln w="25400">
          <a:no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債務保証料</a:t>
          </a:r>
          <a:r>
            <a:rPr lang="en-US" altLang="ja-JP" sz="1800" b="0" i="0" u="none" strike="noStrike" baseline="0">
              <a:solidFill>
                <a:srgbClr val="000000"/>
              </a:solidFill>
              <a:latin typeface="ＭＳ Ｐゴシック"/>
              <a:ea typeface="ＭＳ Ｐゴシック"/>
            </a:rPr>
            <a:t>】</a:t>
          </a:r>
        </a:p>
      </xdr:txBody>
    </xdr:sp>
    <xdr:clientData/>
  </xdr:twoCellAnchor>
  <xdr:twoCellAnchor>
    <xdr:from>
      <xdr:col>39</xdr:col>
      <xdr:colOff>101600</xdr:colOff>
      <xdr:row>76</xdr:row>
      <xdr:rowOff>88900</xdr:rowOff>
    </xdr:from>
    <xdr:to>
      <xdr:col>46</xdr:col>
      <xdr:colOff>128615</xdr:colOff>
      <xdr:row>76</xdr:row>
      <xdr:rowOff>553509</xdr:rowOff>
    </xdr:to>
    <xdr:sp macro="" textlink="">
      <xdr:nvSpPr>
        <xdr:cNvPr id="41" name="テキスト ボックス 27"/>
        <xdr:cNvSpPr txBox="1"/>
      </xdr:nvSpPr>
      <xdr:spPr>
        <a:xfrm>
          <a:off x="7531100" y="41836975"/>
          <a:ext cx="1360515" cy="464609"/>
        </a:xfrm>
        <a:prstGeom prst="rect">
          <a:avLst/>
        </a:prstGeom>
        <a:noFill/>
        <a:ln w="25400" cmpd="sng">
          <a:noFill/>
        </a:ln>
        <a:effectLst/>
      </xdr:spPr>
      <xdr:txBody>
        <a:bodyPr vertOverflow="clip" horzOverflow="clip" wrap="square" rtlCol="0" anchor="ctr"/>
        <a:lstStyle/>
        <a:p>
          <a:pPr algn="ctr" rtl="0">
            <a:defRPr sz="1000"/>
          </a:pPr>
          <a:r>
            <a:rPr lang="en-US" altLang="ja-JP" sz="1800" b="0" i="0" u="none" strike="noStrike" baseline="0">
              <a:solidFill>
                <a:srgbClr val="000000"/>
              </a:solidFill>
              <a:latin typeface="Calibri"/>
            </a:rPr>
            <a:t>9</a:t>
          </a:r>
          <a:endParaRPr lang="ja-JP" altLang="en-US" sz="1800" b="0" i="0" u="none" strike="noStrike" baseline="0">
            <a:solidFill>
              <a:srgbClr val="000000"/>
            </a:solidFill>
            <a:latin typeface="Calibri"/>
          </a:endParaRPr>
        </a:p>
      </xdr:txBody>
    </xdr:sp>
    <xdr:clientData/>
  </xdr:twoCellAnchor>
  <xdr:twoCellAnchor>
    <xdr:from>
      <xdr:col>21</xdr:col>
      <xdr:colOff>0</xdr:colOff>
      <xdr:row>6</xdr:row>
      <xdr:rowOff>742950</xdr:rowOff>
    </xdr:from>
    <xdr:to>
      <xdr:col>21</xdr:col>
      <xdr:colOff>171450</xdr:colOff>
      <xdr:row>7</xdr:row>
      <xdr:rowOff>180975</xdr:rowOff>
    </xdr:to>
    <xdr:sp macro="" textlink="">
      <xdr:nvSpPr>
        <xdr:cNvPr id="42" name="Text Box 1693"/>
        <xdr:cNvSpPr txBox="1">
          <a:spLocks noChangeArrowheads="1"/>
        </xdr:cNvSpPr>
      </xdr:nvSpPr>
      <xdr:spPr bwMode="auto">
        <a:xfrm>
          <a:off x="4000500" y="3200400"/>
          <a:ext cx="171450" cy="190500"/>
        </a:xfrm>
        <a:prstGeom prst="rect">
          <a:avLst/>
        </a:prstGeom>
        <a:noFill/>
        <a:ln w="9525">
          <a:noFill/>
          <a:miter lim="800000"/>
          <a:headEnd/>
          <a:tailEnd/>
        </a:ln>
      </xdr:spPr>
      <xdr:txBody>
        <a:bodyPr vertOverflow="clip" wrap="square" lIns="36576" tIns="18288" rIns="0" bIns="0" anchor="t" upright="1"/>
        <a:lstStyle/>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19</xdr:col>
      <xdr:colOff>47625</xdr:colOff>
      <xdr:row>7</xdr:row>
      <xdr:rowOff>228600</xdr:rowOff>
    </xdr:from>
    <xdr:to>
      <xdr:col>20</xdr:col>
      <xdr:colOff>28575</xdr:colOff>
      <xdr:row>8</xdr:row>
      <xdr:rowOff>171450</xdr:rowOff>
    </xdr:to>
    <xdr:sp macro="" textlink="">
      <xdr:nvSpPr>
        <xdr:cNvPr id="43" name="Text Box 1693"/>
        <xdr:cNvSpPr txBox="1">
          <a:spLocks noChangeArrowheads="1"/>
        </xdr:cNvSpPr>
      </xdr:nvSpPr>
      <xdr:spPr bwMode="auto">
        <a:xfrm>
          <a:off x="3667125" y="3438525"/>
          <a:ext cx="171450" cy="190500"/>
        </a:xfrm>
        <a:prstGeom prst="rect">
          <a:avLst/>
        </a:prstGeom>
        <a:noFill/>
        <a:ln w="9525">
          <a:noFill/>
          <a:miter lim="800000"/>
          <a:headEnd/>
          <a:tailEnd/>
        </a:ln>
      </xdr:spPr>
      <xdr:txBody>
        <a:bodyPr vertOverflow="clip" wrap="square" lIns="36576" tIns="18288" rIns="0" bIns="0" anchor="t" upright="1"/>
        <a:lstStyle/>
        <a:p>
          <a:pPr algn="l" rtl="0">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AY178"/>
  <sheetViews>
    <sheetView showGridLines="0" tabSelected="1" showWhiteSpace="0" zoomScale="75" zoomScaleNormal="75" zoomScaleSheetLayoutView="100" zoomScalePageLayoutView="70" workbookViewId="0">
      <selection activeCell="G4" sqref="G4:S4"/>
    </sheetView>
  </sheetViews>
  <sheetFormatPr defaultRowHeight="13.5"/>
  <cols>
    <col min="1" max="51" width="2.5" customWidth="1"/>
    <col min="52" max="58" width="2.25" customWidth="1"/>
  </cols>
  <sheetData>
    <row r="1" spans="1:51" ht="54.4" customHeight="1"/>
    <row r="2" spans="1:51" ht="21.75" customHeight="1" thickBot="1">
      <c r="AJ2" s="19" t="s">
        <v>39</v>
      </c>
      <c r="AK2" s="20"/>
      <c r="AL2" s="20"/>
      <c r="AM2" s="20"/>
      <c r="AN2" s="20"/>
      <c r="AO2" s="20"/>
      <c r="AP2" s="20"/>
      <c r="AQ2" s="20"/>
      <c r="AR2" s="21" t="s">
        <v>121</v>
      </c>
      <c r="AS2" s="21"/>
      <c r="AT2" s="21"/>
      <c r="AU2" s="21"/>
      <c r="AV2" s="21"/>
      <c r="AW2" s="21"/>
      <c r="AX2" s="21"/>
      <c r="AY2" s="21"/>
    </row>
    <row r="3" spans="1:51" ht="32.1" customHeight="1" thickBot="1">
      <c r="A3" s="22" t="s">
        <v>73</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4" t="s">
        <v>109</v>
      </c>
      <c r="AQ3" s="25"/>
      <c r="AR3" s="25"/>
      <c r="AS3" s="25"/>
      <c r="AT3" s="25"/>
      <c r="AU3" s="25"/>
      <c r="AV3" s="25"/>
      <c r="AW3" s="25"/>
      <c r="AX3" s="25"/>
      <c r="AY3" s="26"/>
    </row>
    <row r="4" spans="1:51" ht="25.15" customHeight="1">
      <c r="A4" s="27" t="s">
        <v>29</v>
      </c>
      <c r="B4" s="28"/>
      <c r="C4" s="28"/>
      <c r="D4" s="28"/>
      <c r="E4" s="28"/>
      <c r="F4" s="28"/>
      <c r="G4" s="29" t="s">
        <v>86</v>
      </c>
      <c r="H4" s="30"/>
      <c r="I4" s="30"/>
      <c r="J4" s="30"/>
      <c r="K4" s="30"/>
      <c r="L4" s="30"/>
      <c r="M4" s="30"/>
      <c r="N4" s="30"/>
      <c r="O4" s="30"/>
      <c r="P4" s="30"/>
      <c r="Q4" s="30"/>
      <c r="R4" s="30"/>
      <c r="S4" s="30"/>
      <c r="T4" s="31" t="s">
        <v>30</v>
      </c>
      <c r="U4" s="31"/>
      <c r="V4" s="31"/>
      <c r="W4" s="31"/>
      <c r="X4" s="31"/>
      <c r="Y4" s="32" t="s">
        <v>87</v>
      </c>
      <c r="Z4" s="32"/>
      <c r="AA4" s="32"/>
      <c r="AB4" s="32"/>
      <c r="AC4" s="32"/>
      <c r="AD4" s="32"/>
      <c r="AE4" s="32"/>
      <c r="AF4" s="32"/>
      <c r="AG4" s="32"/>
      <c r="AH4" s="32"/>
      <c r="AI4" s="32"/>
      <c r="AJ4" s="32"/>
      <c r="AK4" s="32"/>
      <c r="AL4" s="32"/>
      <c r="AM4" s="32"/>
      <c r="AN4" s="31" t="s">
        <v>0</v>
      </c>
      <c r="AO4" s="31"/>
      <c r="AP4" s="31"/>
      <c r="AQ4" s="31"/>
      <c r="AR4" s="31"/>
      <c r="AS4" s="31"/>
      <c r="AT4" s="31"/>
      <c r="AU4" s="31"/>
      <c r="AV4" s="31"/>
      <c r="AW4" s="31"/>
      <c r="AX4" s="31"/>
      <c r="AY4" s="33"/>
    </row>
    <row r="5" spans="1:51" ht="25.15" customHeight="1">
      <c r="A5" s="61" t="s">
        <v>7</v>
      </c>
      <c r="B5" s="62"/>
      <c r="C5" s="62"/>
      <c r="D5" s="62"/>
      <c r="E5" s="62"/>
      <c r="F5" s="63"/>
      <c r="G5" s="64" t="s">
        <v>89</v>
      </c>
      <c r="H5" s="65"/>
      <c r="I5" s="65"/>
      <c r="J5" s="65"/>
      <c r="K5" s="65"/>
      <c r="L5" s="65"/>
      <c r="M5" s="65"/>
      <c r="N5" s="65"/>
      <c r="O5" s="65"/>
      <c r="P5" s="65"/>
      <c r="Q5" s="65"/>
      <c r="R5" s="65"/>
      <c r="S5" s="65"/>
      <c r="T5" s="66" t="s">
        <v>31</v>
      </c>
      <c r="U5" s="66"/>
      <c r="V5" s="66"/>
      <c r="W5" s="66"/>
      <c r="X5" s="66"/>
      <c r="Y5" s="67" t="s">
        <v>88</v>
      </c>
      <c r="Z5" s="67"/>
      <c r="AA5" s="67"/>
      <c r="AB5" s="67"/>
      <c r="AC5" s="67"/>
      <c r="AD5" s="67"/>
      <c r="AE5" s="67"/>
      <c r="AF5" s="67"/>
      <c r="AG5" s="67"/>
      <c r="AH5" s="67"/>
      <c r="AI5" s="67"/>
      <c r="AJ5" s="67"/>
      <c r="AK5" s="67"/>
      <c r="AL5" s="67"/>
      <c r="AM5" s="67"/>
      <c r="AN5" s="68" t="s">
        <v>91</v>
      </c>
      <c r="AO5" s="68"/>
      <c r="AP5" s="68"/>
      <c r="AQ5" s="68"/>
      <c r="AR5" s="68"/>
      <c r="AS5" s="68"/>
      <c r="AT5" s="68"/>
      <c r="AU5" s="68"/>
      <c r="AV5" s="68"/>
      <c r="AW5" s="68"/>
      <c r="AX5" s="68"/>
      <c r="AY5" s="69"/>
    </row>
    <row r="6" spans="1:51" ht="37.35" customHeight="1">
      <c r="A6" s="70" t="s">
        <v>41</v>
      </c>
      <c r="B6" s="71"/>
      <c r="C6" s="71"/>
      <c r="D6" s="71"/>
      <c r="E6" s="71"/>
      <c r="F6" s="72"/>
      <c r="G6" s="64"/>
      <c r="H6" s="65"/>
      <c r="I6" s="65"/>
      <c r="J6" s="65"/>
      <c r="K6" s="65"/>
      <c r="L6" s="65"/>
      <c r="M6" s="65"/>
      <c r="N6" s="65"/>
      <c r="O6" s="65"/>
      <c r="P6" s="65"/>
      <c r="Q6" s="65"/>
      <c r="R6" s="65"/>
      <c r="S6" s="65"/>
      <c r="T6" s="73" t="s">
        <v>32</v>
      </c>
      <c r="U6" s="73"/>
      <c r="V6" s="73"/>
      <c r="W6" s="73"/>
      <c r="X6" s="73"/>
      <c r="Y6" s="74" t="s">
        <v>90</v>
      </c>
      <c r="Z6" s="75"/>
      <c r="AA6" s="75"/>
      <c r="AB6" s="75"/>
      <c r="AC6" s="75"/>
      <c r="AD6" s="75"/>
      <c r="AE6" s="75"/>
      <c r="AF6" s="75"/>
      <c r="AG6" s="75"/>
      <c r="AH6" s="76"/>
      <c r="AI6" s="77" t="s">
        <v>42</v>
      </c>
      <c r="AJ6" s="77"/>
      <c r="AK6" s="77"/>
      <c r="AL6" s="77"/>
      <c r="AM6" s="77"/>
      <c r="AN6" s="34"/>
      <c r="AO6" s="34"/>
      <c r="AP6" s="34"/>
      <c r="AQ6" s="34"/>
      <c r="AR6" s="34"/>
      <c r="AS6" s="34"/>
      <c r="AT6" s="34"/>
      <c r="AU6" s="34"/>
      <c r="AV6" s="34"/>
      <c r="AW6" s="34"/>
      <c r="AX6" s="34"/>
      <c r="AY6" s="35"/>
    </row>
    <row r="7" spans="1:51" ht="59.65" customHeight="1">
      <c r="A7" s="36" t="s">
        <v>45</v>
      </c>
      <c r="B7" s="37"/>
      <c r="C7" s="37"/>
      <c r="D7" s="37"/>
      <c r="E7" s="37"/>
      <c r="F7" s="38"/>
      <c r="G7" s="39" t="s">
        <v>105</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1"/>
    </row>
    <row r="8" spans="1:51" ht="20.100000000000001" customHeight="1">
      <c r="A8" s="42" t="s">
        <v>133</v>
      </c>
      <c r="B8" s="43"/>
      <c r="C8" s="43"/>
      <c r="D8" s="43"/>
      <c r="E8" s="43"/>
      <c r="F8" s="44"/>
      <c r="G8" s="51" t="s">
        <v>122</v>
      </c>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3"/>
    </row>
    <row r="9" spans="1:51" ht="20.100000000000001" customHeight="1">
      <c r="A9" s="45"/>
      <c r="B9" s="46"/>
      <c r="C9" s="46"/>
      <c r="D9" s="46"/>
      <c r="E9" s="46"/>
      <c r="F9" s="47"/>
      <c r="G9" s="54" t="s">
        <v>131</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6"/>
    </row>
    <row r="10" spans="1:51" ht="66.75" customHeight="1">
      <c r="A10" s="48"/>
      <c r="B10" s="49"/>
      <c r="C10" s="49"/>
      <c r="D10" s="49"/>
      <c r="E10" s="49"/>
      <c r="F10" s="50"/>
      <c r="G10" s="57" t="s">
        <v>92</v>
      </c>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9"/>
      <c r="AK10" s="59"/>
      <c r="AL10" s="59"/>
      <c r="AM10" s="59"/>
      <c r="AN10" s="59"/>
      <c r="AO10" s="59"/>
      <c r="AP10" s="59"/>
      <c r="AQ10" s="59"/>
      <c r="AR10" s="59"/>
      <c r="AS10" s="58"/>
      <c r="AT10" s="58"/>
      <c r="AU10" s="58"/>
      <c r="AV10" s="58"/>
      <c r="AW10" s="58"/>
      <c r="AX10" s="58"/>
      <c r="AY10" s="60"/>
    </row>
    <row r="11" spans="1:51" ht="25.15" customHeight="1">
      <c r="A11" s="87" t="s">
        <v>23</v>
      </c>
      <c r="B11" s="88"/>
      <c r="C11" s="88"/>
      <c r="D11" s="88"/>
      <c r="E11" s="88"/>
      <c r="F11" s="89"/>
      <c r="G11" s="81" t="s">
        <v>26</v>
      </c>
      <c r="H11" s="82"/>
      <c r="I11" s="82"/>
      <c r="J11" s="82"/>
      <c r="K11" s="82"/>
      <c r="L11" s="82"/>
      <c r="M11" s="82"/>
      <c r="N11" s="83"/>
      <c r="O11" s="78" t="s">
        <v>93</v>
      </c>
      <c r="P11" s="79"/>
      <c r="Q11" s="79"/>
      <c r="R11" s="79"/>
      <c r="S11" s="79"/>
      <c r="T11" s="79"/>
      <c r="U11" s="79"/>
      <c r="V11" s="93"/>
      <c r="W11" s="94" t="s">
        <v>27</v>
      </c>
      <c r="X11" s="95"/>
      <c r="Y11" s="95"/>
      <c r="Z11" s="95"/>
      <c r="AA11" s="95"/>
      <c r="AB11" s="95"/>
      <c r="AC11" s="95"/>
      <c r="AD11" s="96"/>
      <c r="AE11" s="78" t="s">
        <v>94</v>
      </c>
      <c r="AF11" s="79"/>
      <c r="AG11" s="79"/>
      <c r="AH11" s="79"/>
      <c r="AI11" s="79"/>
      <c r="AJ11" s="79"/>
      <c r="AK11" s="93"/>
      <c r="AL11" s="94" t="s">
        <v>33</v>
      </c>
      <c r="AM11" s="95"/>
      <c r="AN11" s="95"/>
      <c r="AO11" s="95"/>
      <c r="AP11" s="95"/>
      <c r="AQ11" s="95"/>
      <c r="AR11" s="96"/>
      <c r="AS11" s="78">
        <v>1000</v>
      </c>
      <c r="AT11" s="79"/>
      <c r="AU11" s="79"/>
      <c r="AV11" s="79"/>
      <c r="AW11" s="79"/>
      <c r="AX11" s="79"/>
      <c r="AY11" s="80"/>
    </row>
    <row r="12" spans="1:51" ht="39" customHeight="1">
      <c r="A12" s="97"/>
      <c r="B12" s="98"/>
      <c r="C12" s="98"/>
      <c r="D12" s="98"/>
      <c r="E12" s="98"/>
      <c r="F12" s="99"/>
      <c r="G12" s="81" t="s">
        <v>22</v>
      </c>
      <c r="H12" s="82"/>
      <c r="I12" s="82"/>
      <c r="J12" s="82"/>
      <c r="K12" s="82"/>
      <c r="L12" s="82"/>
      <c r="M12" s="82"/>
      <c r="N12" s="83"/>
      <c r="O12" s="84" t="s">
        <v>95</v>
      </c>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6"/>
    </row>
    <row r="13" spans="1:51" ht="25.15" customHeight="1">
      <c r="A13" s="87" t="s">
        <v>25</v>
      </c>
      <c r="B13" s="88"/>
      <c r="C13" s="88"/>
      <c r="D13" s="88"/>
      <c r="E13" s="88"/>
      <c r="F13" s="89"/>
      <c r="G13" s="81" t="s">
        <v>21</v>
      </c>
      <c r="H13" s="82"/>
      <c r="I13" s="82"/>
      <c r="J13" s="82"/>
      <c r="K13" s="82"/>
      <c r="L13" s="82"/>
      <c r="M13" s="82"/>
      <c r="N13" s="83"/>
      <c r="O13" s="78" t="s">
        <v>96</v>
      </c>
      <c r="P13" s="79"/>
      <c r="Q13" s="79"/>
      <c r="R13" s="79"/>
      <c r="S13" s="79"/>
      <c r="T13" s="79"/>
      <c r="U13" s="79"/>
      <c r="V13" s="79"/>
      <c r="W13" s="79"/>
      <c r="X13" s="79"/>
      <c r="Y13" s="79"/>
      <c r="Z13" s="79"/>
      <c r="AA13" s="79"/>
      <c r="AB13" s="79"/>
      <c r="AC13" s="79"/>
      <c r="AD13" s="79"/>
      <c r="AE13" s="79"/>
      <c r="AF13" s="79"/>
      <c r="AG13" s="79"/>
      <c r="AH13" s="79"/>
      <c r="AI13" s="79"/>
      <c r="AJ13" s="79"/>
      <c r="AK13" s="93"/>
      <c r="AL13" s="94" t="s">
        <v>34</v>
      </c>
      <c r="AM13" s="95"/>
      <c r="AN13" s="95"/>
      <c r="AO13" s="95"/>
      <c r="AP13" s="95"/>
      <c r="AQ13" s="95"/>
      <c r="AR13" s="96"/>
      <c r="AS13" s="78">
        <v>200</v>
      </c>
      <c r="AT13" s="79"/>
      <c r="AU13" s="79"/>
      <c r="AV13" s="79"/>
      <c r="AW13" s="79"/>
      <c r="AX13" s="79"/>
      <c r="AY13" s="80"/>
    </row>
    <row r="14" spans="1:51" ht="35.25" customHeight="1">
      <c r="A14" s="90"/>
      <c r="B14" s="91"/>
      <c r="C14" s="91"/>
      <c r="D14" s="91"/>
      <c r="E14" s="91"/>
      <c r="F14" s="92"/>
      <c r="G14" s="81" t="s">
        <v>46</v>
      </c>
      <c r="H14" s="82"/>
      <c r="I14" s="82"/>
      <c r="J14" s="82"/>
      <c r="K14" s="82"/>
      <c r="L14" s="82"/>
      <c r="M14" s="82"/>
      <c r="N14" s="83"/>
      <c r="O14" s="84" t="s">
        <v>97</v>
      </c>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6"/>
    </row>
    <row r="15" spans="1:51" ht="32.85" customHeight="1">
      <c r="A15" s="100" t="s">
        <v>40</v>
      </c>
      <c r="B15" s="101"/>
      <c r="C15" s="101"/>
      <c r="D15" s="101"/>
      <c r="E15" s="101"/>
      <c r="F15" s="102"/>
      <c r="G15" s="103" t="s">
        <v>118</v>
      </c>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5"/>
    </row>
    <row r="16" spans="1:51" ht="88.35" customHeight="1">
      <c r="A16" s="100" t="s">
        <v>47</v>
      </c>
      <c r="B16" s="101"/>
      <c r="C16" s="101"/>
      <c r="D16" s="101"/>
      <c r="E16" s="101"/>
      <c r="F16" s="102"/>
      <c r="G16" s="103" t="s">
        <v>132</v>
      </c>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7"/>
    </row>
    <row r="17" spans="1:51" ht="20.25" customHeight="1">
      <c r="A17" s="42" t="s">
        <v>134</v>
      </c>
      <c r="B17" s="43"/>
      <c r="C17" s="43"/>
      <c r="D17" s="43"/>
      <c r="E17" s="43"/>
      <c r="F17" s="108"/>
      <c r="G17" s="113"/>
      <c r="H17" s="113"/>
      <c r="I17" s="113"/>
      <c r="J17" s="113"/>
      <c r="K17" s="113"/>
      <c r="L17" s="113"/>
      <c r="M17" s="113"/>
      <c r="N17" s="113"/>
      <c r="O17" s="114" t="s">
        <v>48</v>
      </c>
      <c r="P17" s="115"/>
      <c r="Q17" s="115"/>
      <c r="R17" s="115"/>
      <c r="S17" s="115"/>
      <c r="T17" s="115"/>
      <c r="U17" s="115"/>
      <c r="V17" s="115"/>
      <c r="W17" s="116"/>
      <c r="X17" s="115" t="s">
        <v>28</v>
      </c>
      <c r="Y17" s="115"/>
      <c r="Z17" s="115"/>
      <c r="AA17" s="115"/>
      <c r="AB17" s="115"/>
      <c r="AC17" s="115"/>
      <c r="AD17" s="115"/>
      <c r="AE17" s="115"/>
      <c r="AF17" s="115"/>
      <c r="AG17" s="116"/>
      <c r="AH17" s="115" t="s">
        <v>49</v>
      </c>
      <c r="AI17" s="115"/>
      <c r="AJ17" s="115"/>
      <c r="AK17" s="115"/>
      <c r="AL17" s="115"/>
      <c r="AM17" s="115"/>
      <c r="AN17" s="115"/>
      <c r="AO17" s="115"/>
      <c r="AP17" s="116"/>
      <c r="AQ17" s="115" t="s">
        <v>82</v>
      </c>
      <c r="AR17" s="115"/>
      <c r="AS17" s="115"/>
      <c r="AT17" s="115"/>
      <c r="AU17" s="115"/>
      <c r="AV17" s="115"/>
      <c r="AW17" s="115"/>
      <c r="AX17" s="115"/>
      <c r="AY17" s="117"/>
    </row>
    <row r="18" spans="1:51" ht="24.95" customHeight="1">
      <c r="A18" s="45"/>
      <c r="B18" s="46"/>
      <c r="C18" s="46"/>
      <c r="D18" s="46"/>
      <c r="E18" s="46"/>
      <c r="F18" s="109"/>
      <c r="G18" s="160" t="s">
        <v>17</v>
      </c>
      <c r="H18" s="160"/>
      <c r="I18" s="161" t="s">
        <v>50</v>
      </c>
      <c r="J18" s="101"/>
      <c r="K18" s="101"/>
      <c r="L18" s="101"/>
      <c r="M18" s="101"/>
      <c r="N18" s="162"/>
      <c r="O18" s="118"/>
      <c r="P18" s="118"/>
      <c r="Q18" s="118"/>
      <c r="R18" s="118"/>
      <c r="S18" s="118"/>
      <c r="T18" s="118"/>
      <c r="U18" s="118"/>
      <c r="V18" s="118"/>
      <c r="W18" s="128"/>
      <c r="X18" s="129"/>
      <c r="Y18" s="118"/>
      <c r="Z18" s="118"/>
      <c r="AA18" s="118"/>
      <c r="AB18" s="118"/>
      <c r="AC18" s="118"/>
      <c r="AD18" s="118"/>
      <c r="AE18" s="118"/>
      <c r="AF18" s="118"/>
      <c r="AG18" s="128"/>
      <c r="AH18" s="118"/>
      <c r="AI18" s="118"/>
      <c r="AJ18" s="118"/>
      <c r="AK18" s="118"/>
      <c r="AL18" s="118"/>
      <c r="AM18" s="118"/>
      <c r="AN18" s="118"/>
      <c r="AO18" s="118"/>
      <c r="AP18" s="128"/>
      <c r="AQ18" s="118"/>
      <c r="AR18" s="118"/>
      <c r="AS18" s="118"/>
      <c r="AT18" s="118"/>
      <c r="AU18" s="118"/>
      <c r="AV18" s="118"/>
      <c r="AW18" s="118"/>
      <c r="AX18" s="118"/>
      <c r="AY18" s="119"/>
    </row>
    <row r="19" spans="1:51" ht="24.95" customHeight="1">
      <c r="A19" s="45"/>
      <c r="B19" s="46"/>
      <c r="C19" s="46"/>
      <c r="D19" s="46"/>
      <c r="E19" s="46"/>
      <c r="F19" s="109"/>
      <c r="G19" s="151"/>
      <c r="H19" s="151"/>
      <c r="I19" s="121" t="s">
        <v>37</v>
      </c>
      <c r="J19" s="121"/>
      <c r="K19" s="121"/>
      <c r="L19" s="121"/>
      <c r="M19" s="121"/>
      <c r="N19" s="121"/>
      <c r="O19" s="118"/>
      <c r="P19" s="118"/>
      <c r="Q19" s="118"/>
      <c r="R19" s="118"/>
      <c r="S19" s="118"/>
      <c r="T19" s="118"/>
      <c r="U19" s="118"/>
      <c r="V19" s="118"/>
      <c r="W19" s="128"/>
      <c r="X19" s="129"/>
      <c r="Y19" s="118"/>
      <c r="Z19" s="118"/>
      <c r="AA19" s="118"/>
      <c r="AB19" s="118"/>
      <c r="AC19" s="118"/>
      <c r="AD19" s="118"/>
      <c r="AE19" s="118"/>
      <c r="AF19" s="118"/>
      <c r="AG19" s="128"/>
      <c r="AH19" s="118"/>
      <c r="AI19" s="118"/>
      <c r="AJ19" s="118"/>
      <c r="AK19" s="118"/>
      <c r="AL19" s="118"/>
      <c r="AM19" s="118"/>
      <c r="AN19" s="118"/>
      <c r="AO19" s="118"/>
      <c r="AP19" s="128"/>
      <c r="AQ19" s="118"/>
      <c r="AR19" s="118"/>
      <c r="AS19" s="118"/>
      <c r="AT19" s="118"/>
      <c r="AU19" s="118"/>
      <c r="AV19" s="118"/>
      <c r="AW19" s="118"/>
      <c r="AX19" s="118"/>
      <c r="AY19" s="119"/>
    </row>
    <row r="20" spans="1:51" ht="24.95" customHeight="1">
      <c r="A20" s="45"/>
      <c r="B20" s="46"/>
      <c r="C20" s="46"/>
      <c r="D20" s="46"/>
      <c r="E20" s="46"/>
      <c r="F20" s="109"/>
      <c r="G20" s="151"/>
      <c r="H20" s="151"/>
      <c r="I20" s="120" t="s">
        <v>135</v>
      </c>
      <c r="J20" s="121"/>
      <c r="K20" s="121"/>
      <c r="L20" s="121"/>
      <c r="M20" s="121"/>
      <c r="N20" s="121"/>
      <c r="O20" s="122">
        <f>70129038/1000000</f>
        <v>70.129037999999994</v>
      </c>
      <c r="P20" s="123"/>
      <c r="Q20" s="123"/>
      <c r="R20" s="123"/>
      <c r="S20" s="123"/>
      <c r="T20" s="124">
        <f>13170790/1000000</f>
        <v>13.17079</v>
      </c>
      <c r="U20" s="125"/>
      <c r="V20" s="125"/>
      <c r="W20" s="126"/>
      <c r="X20" s="122">
        <f>74672088/1000000</f>
        <v>74.672088000000002</v>
      </c>
      <c r="Y20" s="123"/>
      <c r="Z20" s="123"/>
      <c r="AA20" s="123"/>
      <c r="AB20" s="123"/>
      <c r="AC20" s="123"/>
      <c r="AD20" s="124">
        <f>13170790/1000000</f>
        <v>13.17079</v>
      </c>
      <c r="AE20" s="125"/>
      <c r="AF20" s="125"/>
      <c r="AG20" s="126"/>
      <c r="AH20" s="122">
        <f>126879132/1000000</f>
        <v>126.879132</v>
      </c>
      <c r="AI20" s="123"/>
      <c r="AJ20" s="123"/>
      <c r="AK20" s="123"/>
      <c r="AL20" s="123"/>
      <c r="AM20" s="124">
        <f>13170790/1000000</f>
        <v>13.17079</v>
      </c>
      <c r="AN20" s="125"/>
      <c r="AO20" s="125"/>
      <c r="AP20" s="126"/>
      <c r="AQ20" s="122">
        <f>102000000/1000000</f>
        <v>102</v>
      </c>
      <c r="AR20" s="123"/>
      <c r="AS20" s="123"/>
      <c r="AT20" s="123"/>
      <c r="AU20" s="123"/>
      <c r="AV20" s="124">
        <f>13550000/1000000</f>
        <v>13.55</v>
      </c>
      <c r="AW20" s="125"/>
      <c r="AX20" s="125"/>
      <c r="AY20" s="127"/>
    </row>
    <row r="21" spans="1:51" ht="24.95" customHeight="1">
      <c r="A21" s="45"/>
      <c r="B21" s="46"/>
      <c r="C21" s="46"/>
      <c r="D21" s="46"/>
      <c r="E21" s="46"/>
      <c r="F21" s="109"/>
      <c r="G21" s="151"/>
      <c r="H21" s="151"/>
      <c r="I21" s="120" t="s">
        <v>113</v>
      </c>
      <c r="J21" s="121"/>
      <c r="K21" s="121"/>
      <c r="L21" s="121"/>
      <c r="M21" s="121"/>
      <c r="N21" s="121"/>
      <c r="O21" s="122">
        <f>9608797/1000000</f>
        <v>9.6087969999999991</v>
      </c>
      <c r="P21" s="123"/>
      <c r="Q21" s="123"/>
      <c r="R21" s="123"/>
      <c r="S21" s="123"/>
      <c r="T21" s="130">
        <f>(9608797*800/4052)/1000000</f>
        <v>1.8970971372161896</v>
      </c>
      <c r="U21" s="131"/>
      <c r="V21" s="131"/>
      <c r="W21" s="132"/>
      <c r="X21" s="122">
        <f>9369925/1000000</f>
        <v>9.3699250000000003</v>
      </c>
      <c r="Y21" s="123"/>
      <c r="Z21" s="123"/>
      <c r="AA21" s="123"/>
      <c r="AB21" s="123"/>
      <c r="AC21" s="123"/>
      <c r="AD21" s="130">
        <f>9369925*800/4052/1000000</f>
        <v>1.8499358341559724</v>
      </c>
      <c r="AE21" s="131"/>
      <c r="AF21" s="131"/>
      <c r="AG21" s="132"/>
      <c r="AH21" s="122">
        <f>9109749/1000000</f>
        <v>9.1097490000000008</v>
      </c>
      <c r="AI21" s="123"/>
      <c r="AJ21" s="123"/>
      <c r="AK21" s="123"/>
      <c r="AL21" s="123"/>
      <c r="AM21" s="130">
        <f>(9109749*800/4052)/1000000</f>
        <v>1.7985684106614017</v>
      </c>
      <c r="AN21" s="131"/>
      <c r="AO21" s="131"/>
      <c r="AP21" s="132"/>
      <c r="AQ21" s="133">
        <f>9400000/1000000</f>
        <v>9.4</v>
      </c>
      <c r="AR21" s="134"/>
      <c r="AS21" s="134"/>
      <c r="AT21" s="134"/>
      <c r="AU21" s="134"/>
      <c r="AV21" s="130">
        <f>(9400000*800/4052)/1000000</f>
        <v>1.8558736426456071</v>
      </c>
      <c r="AW21" s="131"/>
      <c r="AX21" s="131"/>
      <c r="AY21" s="135"/>
    </row>
    <row r="22" spans="1:51" ht="24.95" customHeight="1">
      <c r="A22" s="45"/>
      <c r="B22" s="46"/>
      <c r="C22" s="46"/>
      <c r="D22" s="46"/>
      <c r="E22" s="46"/>
      <c r="F22" s="109"/>
      <c r="G22" s="151"/>
      <c r="H22" s="151"/>
      <c r="I22" s="121" t="s">
        <v>43</v>
      </c>
      <c r="J22" s="121"/>
      <c r="K22" s="121"/>
      <c r="L22" s="121"/>
      <c r="M22" s="121"/>
      <c r="N22" s="121"/>
      <c r="O22" s="118"/>
      <c r="P22" s="118"/>
      <c r="Q22" s="118"/>
      <c r="R22" s="118"/>
      <c r="S22" s="118"/>
      <c r="T22" s="118"/>
      <c r="U22" s="118"/>
      <c r="V22" s="118"/>
      <c r="W22" s="128"/>
      <c r="X22" s="129"/>
      <c r="Y22" s="118"/>
      <c r="Z22" s="118"/>
      <c r="AA22" s="118"/>
      <c r="AB22" s="118"/>
      <c r="AC22" s="118"/>
      <c r="AD22" s="118"/>
      <c r="AE22" s="118"/>
      <c r="AF22" s="118"/>
      <c r="AG22" s="128"/>
      <c r="AH22" s="118"/>
      <c r="AI22" s="118"/>
      <c r="AJ22" s="118"/>
      <c r="AK22" s="118"/>
      <c r="AL22" s="118"/>
      <c r="AM22" s="118"/>
      <c r="AN22" s="118"/>
      <c r="AO22" s="118"/>
      <c r="AP22" s="128"/>
      <c r="AQ22" s="118"/>
      <c r="AR22" s="118"/>
      <c r="AS22" s="118"/>
      <c r="AT22" s="118"/>
      <c r="AU22" s="118"/>
      <c r="AV22" s="118"/>
      <c r="AW22" s="118"/>
      <c r="AX22" s="118"/>
      <c r="AY22" s="119"/>
    </row>
    <row r="23" spans="1:51" ht="24.95" customHeight="1">
      <c r="A23" s="45"/>
      <c r="B23" s="46"/>
      <c r="C23" s="46"/>
      <c r="D23" s="46"/>
      <c r="E23" s="46"/>
      <c r="F23" s="109"/>
      <c r="G23" s="151"/>
      <c r="H23" s="151"/>
      <c r="I23" s="136" t="s">
        <v>51</v>
      </c>
      <c r="J23" s="37"/>
      <c r="K23" s="37"/>
      <c r="L23" s="37"/>
      <c r="M23" s="37"/>
      <c r="N23" s="137"/>
      <c r="O23" s="138">
        <v>4052</v>
      </c>
      <c r="P23" s="138"/>
      <c r="Q23" s="138"/>
      <c r="R23" s="138"/>
      <c r="S23" s="138"/>
      <c r="T23" s="138"/>
      <c r="U23" s="138"/>
      <c r="V23" s="138"/>
      <c r="W23" s="139"/>
      <c r="X23" s="140">
        <v>4052</v>
      </c>
      <c r="Y23" s="138"/>
      <c r="Z23" s="138"/>
      <c r="AA23" s="138"/>
      <c r="AB23" s="138"/>
      <c r="AC23" s="138"/>
      <c r="AD23" s="138"/>
      <c r="AE23" s="138"/>
      <c r="AF23" s="138"/>
      <c r="AG23" s="139"/>
      <c r="AH23" s="138">
        <v>4052</v>
      </c>
      <c r="AI23" s="138"/>
      <c r="AJ23" s="138"/>
      <c r="AK23" s="138"/>
      <c r="AL23" s="138"/>
      <c r="AM23" s="138"/>
      <c r="AN23" s="138"/>
      <c r="AO23" s="138"/>
      <c r="AP23" s="139"/>
      <c r="AQ23" s="138">
        <v>4052</v>
      </c>
      <c r="AR23" s="138"/>
      <c r="AS23" s="138"/>
      <c r="AT23" s="138"/>
      <c r="AU23" s="138"/>
      <c r="AV23" s="138"/>
      <c r="AW23" s="138"/>
      <c r="AX23" s="138"/>
      <c r="AY23" s="141"/>
    </row>
    <row r="24" spans="1:51" ht="25.15" customHeight="1">
      <c r="A24" s="45"/>
      <c r="B24" s="46"/>
      <c r="C24" s="46"/>
      <c r="D24" s="46"/>
      <c r="E24" s="46"/>
      <c r="F24" s="109"/>
      <c r="G24" s="151"/>
      <c r="H24" s="151"/>
      <c r="I24" s="136" t="s">
        <v>52</v>
      </c>
      <c r="J24" s="37"/>
      <c r="K24" s="37"/>
      <c r="L24" s="37"/>
      <c r="M24" s="37"/>
      <c r="N24" s="137"/>
      <c r="O24" s="118"/>
      <c r="P24" s="118"/>
      <c r="Q24" s="118"/>
      <c r="R24" s="118"/>
      <c r="S24" s="118"/>
      <c r="T24" s="118"/>
      <c r="U24" s="118"/>
      <c r="V24" s="118"/>
      <c r="W24" s="128"/>
      <c r="X24" s="129"/>
      <c r="Y24" s="118"/>
      <c r="Z24" s="118"/>
      <c r="AA24" s="118"/>
      <c r="AB24" s="118"/>
      <c r="AC24" s="118"/>
      <c r="AD24" s="118"/>
      <c r="AE24" s="118"/>
      <c r="AF24" s="118"/>
      <c r="AG24" s="128"/>
      <c r="AH24" s="118"/>
      <c r="AI24" s="118"/>
      <c r="AJ24" s="118"/>
      <c r="AK24" s="118"/>
      <c r="AL24" s="118"/>
      <c r="AM24" s="118"/>
      <c r="AN24" s="118"/>
      <c r="AO24" s="118"/>
      <c r="AP24" s="128"/>
      <c r="AQ24" s="118"/>
      <c r="AR24" s="118"/>
      <c r="AS24" s="118"/>
      <c r="AT24" s="118"/>
      <c r="AU24" s="118"/>
      <c r="AV24" s="118"/>
      <c r="AW24" s="118"/>
      <c r="AX24" s="118"/>
      <c r="AY24" s="119"/>
    </row>
    <row r="25" spans="1:51" ht="25.15" customHeight="1" thickBot="1">
      <c r="A25" s="45"/>
      <c r="B25" s="46"/>
      <c r="C25" s="46"/>
      <c r="D25" s="46"/>
      <c r="E25" s="46"/>
      <c r="F25" s="109"/>
      <c r="G25" s="153"/>
      <c r="H25" s="153"/>
      <c r="I25" s="142" t="s">
        <v>35</v>
      </c>
      <c r="J25" s="143"/>
      <c r="K25" s="143"/>
      <c r="L25" s="143"/>
      <c r="M25" s="143"/>
      <c r="N25" s="144"/>
      <c r="O25" s="140">
        <f>SUM(O18:S23)-SUM(O24)</f>
        <v>4131.7378349999999</v>
      </c>
      <c r="P25" s="145"/>
      <c r="Q25" s="145"/>
      <c r="R25" s="145"/>
      <c r="S25" s="145"/>
      <c r="T25" s="145"/>
      <c r="U25" s="145"/>
      <c r="V25" s="145"/>
      <c r="W25" s="146"/>
      <c r="X25" s="140">
        <f>SUM(X18:AC23)-SUM(X24)</f>
        <v>4136.0420130000002</v>
      </c>
      <c r="Y25" s="145"/>
      <c r="Z25" s="145"/>
      <c r="AA25" s="145"/>
      <c r="AB25" s="145"/>
      <c r="AC25" s="145"/>
      <c r="AD25" s="145"/>
      <c r="AE25" s="145"/>
      <c r="AF25" s="145"/>
      <c r="AG25" s="146"/>
      <c r="AH25" s="140">
        <f>SUM(AH18:AL23)-SUM(AH24)</f>
        <v>4187.9888810000002</v>
      </c>
      <c r="AI25" s="145"/>
      <c r="AJ25" s="145"/>
      <c r="AK25" s="145"/>
      <c r="AL25" s="145"/>
      <c r="AM25" s="145"/>
      <c r="AN25" s="145"/>
      <c r="AO25" s="145"/>
      <c r="AP25" s="146"/>
      <c r="AQ25" s="147">
        <f>SUM(AQ18:AU23)-SUM(AQ24)</f>
        <v>4163.3999999999996</v>
      </c>
      <c r="AR25" s="145"/>
      <c r="AS25" s="145"/>
      <c r="AT25" s="145"/>
      <c r="AU25" s="145"/>
      <c r="AV25" s="145"/>
      <c r="AW25" s="145"/>
      <c r="AX25" s="145"/>
      <c r="AY25" s="148"/>
    </row>
    <row r="26" spans="1:51" ht="36.6" customHeight="1">
      <c r="A26" s="45"/>
      <c r="B26" s="46"/>
      <c r="C26" s="46"/>
      <c r="D26" s="46"/>
      <c r="E26" s="46"/>
      <c r="F26" s="109"/>
      <c r="G26" s="149" t="s">
        <v>18</v>
      </c>
      <c r="H26" s="150"/>
      <c r="I26" s="155" t="s">
        <v>114</v>
      </c>
      <c r="J26" s="156"/>
      <c r="K26" s="156"/>
      <c r="L26" s="156"/>
      <c r="M26" s="156"/>
      <c r="N26" s="157"/>
      <c r="O26" s="122">
        <f>27000000/1000000+1000000/1000000</f>
        <v>28</v>
      </c>
      <c r="P26" s="123"/>
      <c r="Q26" s="123"/>
      <c r="R26" s="123"/>
      <c r="S26" s="123"/>
      <c r="T26" s="124">
        <f>13170790/1000000+(9608797*800/4052)/1000000</f>
        <v>15.067887137216189</v>
      </c>
      <c r="U26" s="125"/>
      <c r="V26" s="125"/>
      <c r="W26" s="126"/>
      <c r="X26" s="158">
        <f>27000000/1000000+1000000/1000000</f>
        <v>28</v>
      </c>
      <c r="Y26" s="159"/>
      <c r="Z26" s="159"/>
      <c r="AA26" s="159"/>
      <c r="AB26" s="159"/>
      <c r="AC26" s="159"/>
      <c r="AD26" s="124">
        <f>13170790/1000000+9369925*800/4052/1000000</f>
        <v>15.020725834155973</v>
      </c>
      <c r="AE26" s="125"/>
      <c r="AF26" s="125"/>
      <c r="AG26" s="126"/>
      <c r="AH26" s="158">
        <f>27013140/1000000</f>
        <v>27.01314</v>
      </c>
      <c r="AI26" s="159"/>
      <c r="AJ26" s="159"/>
      <c r="AK26" s="159"/>
      <c r="AL26" s="159"/>
      <c r="AM26" s="124">
        <f>13170790/1000000+(9109749*800/4052)/1000000</f>
        <v>14.969358410661401</v>
      </c>
      <c r="AN26" s="125"/>
      <c r="AO26" s="125"/>
      <c r="AP26" s="126"/>
      <c r="AQ26" s="122">
        <f>20000000/1000000</f>
        <v>20</v>
      </c>
      <c r="AR26" s="123"/>
      <c r="AS26" s="123"/>
      <c r="AT26" s="123"/>
      <c r="AU26" s="123"/>
      <c r="AV26" s="124">
        <f>13550000/1000000+(9400000*800/4052)/1000000+1</f>
        <v>16.405873642645609</v>
      </c>
      <c r="AW26" s="125"/>
      <c r="AX26" s="125"/>
      <c r="AY26" s="127"/>
    </row>
    <row r="27" spans="1:51" ht="25.15" customHeight="1">
      <c r="A27" s="45"/>
      <c r="B27" s="46"/>
      <c r="C27" s="46"/>
      <c r="D27" s="46"/>
      <c r="E27" s="46"/>
      <c r="F27" s="109"/>
      <c r="G27" s="151"/>
      <c r="H27" s="152"/>
      <c r="I27" s="163" t="s">
        <v>19</v>
      </c>
      <c r="J27" s="164"/>
      <c r="K27" s="164"/>
      <c r="L27" s="164"/>
      <c r="M27" s="164"/>
      <c r="N27" s="165"/>
      <c r="O27" s="166">
        <f>52000000/1000000</f>
        <v>52</v>
      </c>
      <c r="P27" s="166"/>
      <c r="Q27" s="166"/>
      <c r="R27" s="166"/>
      <c r="S27" s="166"/>
      <c r="T27" s="166"/>
      <c r="U27" s="166"/>
      <c r="V27" s="166"/>
      <c r="W27" s="167"/>
      <c r="X27" s="168">
        <f>56000000/1000000</f>
        <v>56</v>
      </c>
      <c r="Y27" s="166"/>
      <c r="Z27" s="166"/>
      <c r="AA27" s="166"/>
      <c r="AB27" s="166"/>
      <c r="AC27" s="166"/>
      <c r="AD27" s="166"/>
      <c r="AE27" s="166"/>
      <c r="AF27" s="166"/>
      <c r="AG27" s="167"/>
      <c r="AH27" s="138">
        <f>(127000000+9000000-27013140)/1000000</f>
        <v>108.98685999999999</v>
      </c>
      <c r="AI27" s="138"/>
      <c r="AJ27" s="138"/>
      <c r="AK27" s="138"/>
      <c r="AL27" s="138"/>
      <c r="AM27" s="138"/>
      <c r="AN27" s="138"/>
      <c r="AO27" s="138"/>
      <c r="AP27" s="139"/>
      <c r="AQ27" s="166">
        <f>(102000000+9000000-20000000)/1000000</f>
        <v>91</v>
      </c>
      <c r="AR27" s="166"/>
      <c r="AS27" s="166"/>
      <c r="AT27" s="166"/>
      <c r="AU27" s="166"/>
      <c r="AV27" s="166"/>
      <c r="AW27" s="166"/>
      <c r="AX27" s="166"/>
      <c r="AY27" s="169"/>
    </row>
    <row r="28" spans="1:51" ht="25.15" customHeight="1" thickBot="1">
      <c r="A28" s="45"/>
      <c r="B28" s="46"/>
      <c r="C28" s="46"/>
      <c r="D28" s="46"/>
      <c r="E28" s="46"/>
      <c r="F28" s="109"/>
      <c r="G28" s="153"/>
      <c r="H28" s="154"/>
      <c r="I28" s="180" t="s">
        <v>36</v>
      </c>
      <c r="J28" s="181"/>
      <c r="K28" s="181"/>
      <c r="L28" s="181"/>
      <c r="M28" s="181"/>
      <c r="N28" s="182"/>
      <c r="O28" s="183">
        <f>SUM(O26:S27)</f>
        <v>80</v>
      </c>
      <c r="P28" s="183"/>
      <c r="Q28" s="183"/>
      <c r="R28" s="183"/>
      <c r="S28" s="183"/>
      <c r="T28" s="183"/>
      <c r="U28" s="183"/>
      <c r="V28" s="183"/>
      <c r="W28" s="184"/>
      <c r="X28" s="185">
        <f>SUM(X26:AC27)</f>
        <v>84</v>
      </c>
      <c r="Y28" s="183"/>
      <c r="Z28" s="183"/>
      <c r="AA28" s="183"/>
      <c r="AB28" s="183"/>
      <c r="AC28" s="183"/>
      <c r="AD28" s="183"/>
      <c r="AE28" s="183"/>
      <c r="AF28" s="183"/>
      <c r="AG28" s="184"/>
      <c r="AH28" s="186">
        <f>SUM(AH26:AL27)</f>
        <v>136</v>
      </c>
      <c r="AI28" s="186"/>
      <c r="AJ28" s="186"/>
      <c r="AK28" s="186"/>
      <c r="AL28" s="186"/>
      <c r="AM28" s="186"/>
      <c r="AN28" s="186"/>
      <c r="AO28" s="186"/>
      <c r="AP28" s="187"/>
      <c r="AQ28" s="185">
        <f>SUM(AQ26:AU27)</f>
        <v>111</v>
      </c>
      <c r="AR28" s="183"/>
      <c r="AS28" s="183"/>
      <c r="AT28" s="183"/>
      <c r="AU28" s="183"/>
      <c r="AV28" s="183"/>
      <c r="AW28" s="183"/>
      <c r="AX28" s="183"/>
      <c r="AY28" s="188"/>
    </row>
    <row r="29" spans="1:51" ht="25.15" customHeight="1">
      <c r="A29" s="45"/>
      <c r="B29" s="46"/>
      <c r="C29" s="46"/>
      <c r="D29" s="46"/>
      <c r="E29" s="46"/>
      <c r="F29" s="109"/>
      <c r="G29" s="189" t="s">
        <v>136</v>
      </c>
      <c r="H29" s="190"/>
      <c r="I29" s="190"/>
      <c r="J29" s="190"/>
      <c r="K29" s="190"/>
      <c r="L29" s="190"/>
      <c r="M29" s="190"/>
      <c r="N29" s="190"/>
      <c r="O29" s="191">
        <f>O25-O28</f>
        <v>4051.7378349999999</v>
      </c>
      <c r="P29" s="191"/>
      <c r="Q29" s="191"/>
      <c r="R29" s="191"/>
      <c r="S29" s="191"/>
      <c r="T29" s="191"/>
      <c r="U29" s="191"/>
      <c r="V29" s="191"/>
      <c r="W29" s="192"/>
      <c r="X29" s="193">
        <f>X25-X28</f>
        <v>4052.0420130000002</v>
      </c>
      <c r="Y29" s="194"/>
      <c r="Z29" s="194"/>
      <c r="AA29" s="194"/>
      <c r="AB29" s="194"/>
      <c r="AC29" s="194"/>
      <c r="AD29" s="194"/>
      <c r="AE29" s="194"/>
      <c r="AF29" s="194"/>
      <c r="AG29" s="195"/>
      <c r="AH29" s="191">
        <f>AH25-AH28</f>
        <v>4051.9888810000002</v>
      </c>
      <c r="AI29" s="191"/>
      <c r="AJ29" s="191"/>
      <c r="AK29" s="191"/>
      <c r="AL29" s="191"/>
      <c r="AM29" s="191"/>
      <c r="AN29" s="191"/>
      <c r="AO29" s="191"/>
      <c r="AP29" s="192"/>
      <c r="AQ29" s="196">
        <f>AQ25-AQ28</f>
        <v>4052.3999999999996</v>
      </c>
      <c r="AR29" s="197"/>
      <c r="AS29" s="197"/>
      <c r="AT29" s="197"/>
      <c r="AU29" s="197"/>
      <c r="AV29" s="197"/>
      <c r="AW29" s="197"/>
      <c r="AX29" s="197"/>
      <c r="AY29" s="198"/>
    </row>
    <row r="30" spans="1:51" ht="24.95" customHeight="1" thickBot="1">
      <c r="A30" s="110"/>
      <c r="B30" s="111"/>
      <c r="C30" s="111"/>
      <c r="D30" s="111"/>
      <c r="E30" s="111"/>
      <c r="F30" s="112"/>
      <c r="G30" s="170"/>
      <c r="H30" s="171"/>
      <c r="I30" s="172" t="s">
        <v>53</v>
      </c>
      <c r="J30" s="172"/>
      <c r="K30" s="172"/>
      <c r="L30" s="172"/>
      <c r="M30" s="172"/>
      <c r="N30" s="172"/>
      <c r="O30" s="173">
        <f>800000000/1000000</f>
        <v>800</v>
      </c>
      <c r="P30" s="174"/>
      <c r="Q30" s="174"/>
      <c r="R30" s="174"/>
      <c r="S30" s="174"/>
      <c r="T30" s="174"/>
      <c r="U30" s="174"/>
      <c r="V30" s="174"/>
      <c r="W30" s="175"/>
      <c r="X30" s="173">
        <f>800000000/1000000</f>
        <v>800</v>
      </c>
      <c r="Y30" s="174"/>
      <c r="Z30" s="174"/>
      <c r="AA30" s="174"/>
      <c r="AB30" s="174"/>
      <c r="AC30" s="174"/>
      <c r="AD30" s="174"/>
      <c r="AE30" s="174"/>
      <c r="AF30" s="174"/>
      <c r="AG30" s="175"/>
      <c r="AH30" s="176">
        <f>800000000/1000000</f>
        <v>800</v>
      </c>
      <c r="AI30" s="177"/>
      <c r="AJ30" s="177"/>
      <c r="AK30" s="177"/>
      <c r="AL30" s="177"/>
      <c r="AM30" s="177"/>
      <c r="AN30" s="177"/>
      <c r="AO30" s="177"/>
      <c r="AP30" s="178"/>
      <c r="AQ30" s="176">
        <f>800000000/1000000</f>
        <v>800</v>
      </c>
      <c r="AR30" s="177"/>
      <c r="AS30" s="177"/>
      <c r="AT30" s="177"/>
      <c r="AU30" s="177"/>
      <c r="AV30" s="177"/>
      <c r="AW30" s="177"/>
      <c r="AX30" s="177"/>
      <c r="AY30" s="179"/>
    </row>
    <row r="31" spans="1:51" ht="21.95" customHeight="1">
      <c r="A31" s="45" t="s">
        <v>137</v>
      </c>
      <c r="B31" s="46"/>
      <c r="C31" s="46"/>
      <c r="D31" s="46"/>
      <c r="E31" s="46"/>
      <c r="F31" s="47"/>
      <c r="G31" s="205" t="s">
        <v>54</v>
      </c>
      <c r="H31" s="156"/>
      <c r="I31" s="156"/>
      <c r="J31" s="157"/>
      <c r="K31" s="206" t="s">
        <v>78</v>
      </c>
      <c r="L31" s="206"/>
      <c r="M31" s="206"/>
      <c r="N31" s="207"/>
      <c r="O31" s="199" t="s">
        <v>79</v>
      </c>
      <c r="P31" s="199"/>
      <c r="Q31" s="199"/>
      <c r="R31" s="199"/>
      <c r="S31" s="199"/>
      <c r="T31" s="199"/>
      <c r="U31" s="199"/>
      <c r="V31" s="199"/>
      <c r="W31" s="208"/>
      <c r="X31" s="209" t="s">
        <v>79</v>
      </c>
      <c r="Y31" s="199"/>
      <c r="Z31" s="199"/>
      <c r="AA31" s="199"/>
      <c r="AB31" s="199"/>
      <c r="AC31" s="199"/>
      <c r="AD31" s="199"/>
      <c r="AE31" s="199"/>
      <c r="AF31" s="199"/>
      <c r="AG31" s="208"/>
      <c r="AH31" s="199" t="s">
        <v>79</v>
      </c>
      <c r="AI31" s="199"/>
      <c r="AJ31" s="199"/>
      <c r="AK31" s="199"/>
      <c r="AL31" s="199"/>
      <c r="AM31" s="199"/>
      <c r="AN31" s="199"/>
      <c r="AO31" s="199"/>
      <c r="AP31" s="208"/>
      <c r="AQ31" s="199" t="s">
        <v>79</v>
      </c>
      <c r="AR31" s="199"/>
      <c r="AS31" s="199"/>
      <c r="AT31" s="199"/>
      <c r="AU31" s="199"/>
      <c r="AV31" s="199"/>
      <c r="AW31" s="199"/>
      <c r="AX31" s="199"/>
      <c r="AY31" s="200"/>
    </row>
    <row r="32" spans="1:51" ht="21.95" customHeight="1">
      <c r="A32" s="45"/>
      <c r="B32" s="46"/>
      <c r="C32" s="46"/>
      <c r="D32" s="46"/>
      <c r="E32" s="46"/>
      <c r="F32" s="47"/>
      <c r="G32" s="201" t="s">
        <v>56</v>
      </c>
      <c r="H32" s="37"/>
      <c r="I32" s="37"/>
      <c r="J32" s="137"/>
      <c r="K32" s="202" t="s">
        <v>78</v>
      </c>
      <c r="L32" s="203"/>
      <c r="M32" s="203"/>
      <c r="N32" s="204"/>
      <c r="O32" s="166" t="s">
        <v>98</v>
      </c>
      <c r="P32" s="166"/>
      <c r="Q32" s="166"/>
      <c r="R32" s="166"/>
      <c r="S32" s="166"/>
      <c r="T32" s="166"/>
      <c r="U32" s="166"/>
      <c r="V32" s="166"/>
      <c r="W32" s="167"/>
      <c r="X32" s="168" t="s">
        <v>99</v>
      </c>
      <c r="Y32" s="166"/>
      <c r="Z32" s="166"/>
      <c r="AA32" s="166"/>
      <c r="AB32" s="166"/>
      <c r="AC32" s="166"/>
      <c r="AD32" s="166"/>
      <c r="AE32" s="166"/>
      <c r="AF32" s="166"/>
      <c r="AG32" s="167"/>
      <c r="AH32" s="166" t="s">
        <v>100</v>
      </c>
      <c r="AI32" s="166"/>
      <c r="AJ32" s="166"/>
      <c r="AK32" s="166"/>
      <c r="AL32" s="166"/>
      <c r="AM32" s="166"/>
      <c r="AN32" s="166"/>
      <c r="AO32" s="166"/>
      <c r="AP32" s="167"/>
      <c r="AQ32" s="166" t="s">
        <v>102</v>
      </c>
      <c r="AR32" s="166"/>
      <c r="AS32" s="166"/>
      <c r="AT32" s="166"/>
      <c r="AU32" s="166"/>
      <c r="AV32" s="166"/>
      <c r="AW32" s="166"/>
      <c r="AX32" s="166"/>
      <c r="AY32" s="169"/>
    </row>
    <row r="33" spans="1:51" ht="21.95" customHeight="1">
      <c r="A33" s="48"/>
      <c r="B33" s="49"/>
      <c r="C33" s="49"/>
      <c r="D33" s="49"/>
      <c r="E33" s="49"/>
      <c r="F33" s="50"/>
      <c r="G33" s="201" t="s">
        <v>55</v>
      </c>
      <c r="H33" s="37"/>
      <c r="I33" s="37"/>
      <c r="J33" s="137"/>
      <c r="K33" s="210" t="s">
        <v>78</v>
      </c>
      <c r="L33" s="211"/>
      <c r="M33" s="211"/>
      <c r="N33" s="212"/>
      <c r="O33" s="118" t="s">
        <v>79</v>
      </c>
      <c r="P33" s="118"/>
      <c r="Q33" s="118"/>
      <c r="R33" s="118"/>
      <c r="S33" s="118"/>
      <c r="T33" s="118"/>
      <c r="U33" s="118"/>
      <c r="V33" s="118"/>
      <c r="W33" s="128"/>
      <c r="X33" s="129" t="s">
        <v>79</v>
      </c>
      <c r="Y33" s="118"/>
      <c r="Z33" s="118"/>
      <c r="AA33" s="118"/>
      <c r="AB33" s="118"/>
      <c r="AC33" s="118"/>
      <c r="AD33" s="118"/>
      <c r="AE33" s="118"/>
      <c r="AF33" s="118"/>
      <c r="AG33" s="128"/>
      <c r="AH33" s="118" t="s">
        <v>79</v>
      </c>
      <c r="AI33" s="118"/>
      <c r="AJ33" s="118"/>
      <c r="AK33" s="118"/>
      <c r="AL33" s="118"/>
      <c r="AM33" s="118"/>
      <c r="AN33" s="118"/>
      <c r="AO33" s="118"/>
      <c r="AP33" s="128"/>
      <c r="AQ33" s="118" t="s">
        <v>79</v>
      </c>
      <c r="AR33" s="118"/>
      <c r="AS33" s="118"/>
      <c r="AT33" s="118"/>
      <c r="AU33" s="118"/>
      <c r="AV33" s="118"/>
      <c r="AW33" s="118"/>
      <c r="AX33" s="118"/>
      <c r="AY33" s="119"/>
    </row>
    <row r="34" spans="1:51" ht="24.95" customHeight="1">
      <c r="A34" s="42" t="s">
        <v>57</v>
      </c>
      <c r="B34" s="43"/>
      <c r="C34" s="43"/>
      <c r="D34" s="43"/>
      <c r="E34" s="43"/>
      <c r="F34" s="44"/>
      <c r="G34" s="201" t="s">
        <v>63</v>
      </c>
      <c r="H34" s="37"/>
      <c r="I34" s="37"/>
      <c r="J34" s="37"/>
      <c r="K34" s="37"/>
      <c r="L34" s="37"/>
      <c r="M34" s="37"/>
      <c r="N34" s="37"/>
      <c r="O34" s="37"/>
      <c r="P34" s="37"/>
      <c r="Q34" s="37"/>
      <c r="R34" s="37"/>
      <c r="S34" s="37"/>
      <c r="T34" s="37"/>
      <c r="U34" s="37"/>
      <c r="V34" s="37"/>
      <c r="W34" s="137"/>
      <c r="X34" s="213"/>
      <c r="Y34" s="214"/>
      <c r="Z34" s="214"/>
      <c r="AA34" s="214"/>
      <c r="AB34" s="214"/>
      <c r="AC34" s="214"/>
      <c r="AD34" s="215" t="s">
        <v>1</v>
      </c>
      <c r="AE34" s="216"/>
      <c r="AF34" s="217" t="s">
        <v>48</v>
      </c>
      <c r="AG34" s="217"/>
      <c r="AH34" s="217"/>
      <c r="AI34" s="217"/>
      <c r="AJ34" s="216"/>
      <c r="AK34" s="217" t="s">
        <v>58</v>
      </c>
      <c r="AL34" s="217"/>
      <c r="AM34" s="217"/>
      <c r="AN34" s="217"/>
      <c r="AO34" s="216"/>
      <c r="AP34" s="217" t="s">
        <v>59</v>
      </c>
      <c r="AQ34" s="217"/>
      <c r="AR34" s="217"/>
      <c r="AS34" s="217"/>
      <c r="AT34" s="216"/>
      <c r="AU34" s="37" t="s">
        <v>60</v>
      </c>
      <c r="AV34" s="217"/>
      <c r="AW34" s="217"/>
      <c r="AX34" s="217"/>
      <c r="AY34" s="218"/>
    </row>
    <row r="35" spans="1:51" ht="24.95" customHeight="1">
      <c r="A35" s="45"/>
      <c r="B35" s="46"/>
      <c r="C35" s="46"/>
      <c r="D35" s="46"/>
      <c r="E35" s="46"/>
      <c r="F35" s="47"/>
      <c r="G35" s="222" t="s">
        <v>115</v>
      </c>
      <c r="H35" s="223"/>
      <c r="I35" s="223"/>
      <c r="J35" s="223"/>
      <c r="K35" s="223"/>
      <c r="L35" s="223"/>
      <c r="M35" s="223"/>
      <c r="N35" s="223"/>
      <c r="O35" s="223"/>
      <c r="P35" s="223"/>
      <c r="Q35" s="223"/>
      <c r="R35" s="223"/>
      <c r="S35" s="223"/>
      <c r="T35" s="223"/>
      <c r="U35" s="223"/>
      <c r="V35" s="223"/>
      <c r="W35" s="224"/>
      <c r="X35" s="219" t="s">
        <v>61</v>
      </c>
      <c r="Y35" s="220"/>
      <c r="Z35" s="220"/>
      <c r="AA35" s="220"/>
      <c r="AB35" s="220"/>
      <c r="AC35" s="221"/>
      <c r="AD35" s="118" t="s">
        <v>116</v>
      </c>
      <c r="AE35" s="128"/>
      <c r="AF35" s="118">
        <v>51</v>
      </c>
      <c r="AG35" s="118"/>
      <c r="AH35" s="118"/>
      <c r="AI35" s="118"/>
      <c r="AJ35" s="128"/>
      <c r="AK35" s="118">
        <v>55</v>
      </c>
      <c r="AL35" s="118"/>
      <c r="AM35" s="118"/>
      <c r="AN35" s="118"/>
      <c r="AO35" s="128"/>
      <c r="AP35" s="118">
        <v>59</v>
      </c>
      <c r="AQ35" s="118"/>
      <c r="AR35" s="118"/>
      <c r="AS35" s="118"/>
      <c r="AT35" s="128"/>
      <c r="AU35" s="118">
        <v>64</v>
      </c>
      <c r="AV35" s="118"/>
      <c r="AW35" s="118"/>
      <c r="AX35" s="118"/>
      <c r="AY35" s="119"/>
    </row>
    <row r="36" spans="1:51" ht="24.95" customHeight="1">
      <c r="A36" s="45"/>
      <c r="B36" s="46"/>
      <c r="C36" s="46"/>
      <c r="D36" s="46"/>
      <c r="E36" s="46"/>
      <c r="F36" s="47"/>
      <c r="G36" s="225"/>
      <c r="H36" s="226"/>
      <c r="I36" s="226"/>
      <c r="J36" s="226"/>
      <c r="K36" s="226"/>
      <c r="L36" s="226"/>
      <c r="M36" s="226"/>
      <c r="N36" s="226"/>
      <c r="O36" s="226"/>
      <c r="P36" s="226"/>
      <c r="Q36" s="226"/>
      <c r="R36" s="226"/>
      <c r="S36" s="226"/>
      <c r="T36" s="226"/>
      <c r="U36" s="226"/>
      <c r="V36" s="226"/>
      <c r="W36" s="227"/>
      <c r="X36" s="219" t="s">
        <v>85</v>
      </c>
      <c r="Y36" s="220"/>
      <c r="Z36" s="220"/>
      <c r="AA36" s="220"/>
      <c r="AB36" s="220"/>
      <c r="AC36" s="221"/>
      <c r="AD36" s="129" t="s">
        <v>116</v>
      </c>
      <c r="AE36" s="128"/>
      <c r="AF36" s="129">
        <v>75</v>
      </c>
      <c r="AG36" s="118"/>
      <c r="AH36" s="118"/>
      <c r="AI36" s="118"/>
      <c r="AJ36" s="128"/>
      <c r="AK36" s="129">
        <v>75</v>
      </c>
      <c r="AL36" s="118"/>
      <c r="AM36" s="118"/>
      <c r="AN36" s="118"/>
      <c r="AO36" s="128"/>
      <c r="AP36" s="129">
        <v>75</v>
      </c>
      <c r="AQ36" s="118"/>
      <c r="AR36" s="118"/>
      <c r="AS36" s="118"/>
      <c r="AT36" s="128"/>
      <c r="AU36" s="129">
        <v>75</v>
      </c>
      <c r="AV36" s="118"/>
      <c r="AW36" s="118"/>
      <c r="AX36" s="118"/>
      <c r="AY36" s="119"/>
    </row>
    <row r="37" spans="1:51" ht="25.15" customHeight="1">
      <c r="A37" s="48"/>
      <c r="B37" s="49"/>
      <c r="C37" s="49"/>
      <c r="D37" s="49"/>
      <c r="E37" s="49"/>
      <c r="F37" s="50"/>
      <c r="G37" s="228"/>
      <c r="H37" s="229"/>
      <c r="I37" s="229"/>
      <c r="J37" s="229"/>
      <c r="K37" s="229"/>
      <c r="L37" s="229"/>
      <c r="M37" s="229"/>
      <c r="N37" s="229"/>
      <c r="O37" s="229"/>
      <c r="P37" s="229"/>
      <c r="Q37" s="229"/>
      <c r="R37" s="229"/>
      <c r="S37" s="229"/>
      <c r="T37" s="229"/>
      <c r="U37" s="229"/>
      <c r="V37" s="229"/>
      <c r="W37" s="230"/>
      <c r="X37" s="219" t="s">
        <v>62</v>
      </c>
      <c r="Y37" s="220"/>
      <c r="Z37" s="220"/>
      <c r="AA37" s="220"/>
      <c r="AB37" s="220"/>
      <c r="AC37" s="221"/>
      <c r="AD37" s="118" t="s">
        <v>71</v>
      </c>
      <c r="AE37" s="128"/>
      <c r="AF37" s="231">
        <f>AF35/AF36*100</f>
        <v>68</v>
      </c>
      <c r="AG37" s="231"/>
      <c r="AH37" s="231"/>
      <c r="AI37" s="231"/>
      <c r="AJ37" s="232"/>
      <c r="AK37" s="231">
        <f>AK35/AK36*100</f>
        <v>73.333333333333329</v>
      </c>
      <c r="AL37" s="231"/>
      <c r="AM37" s="231"/>
      <c r="AN37" s="231"/>
      <c r="AO37" s="232"/>
      <c r="AP37" s="231">
        <f>AP35/AP36*100</f>
        <v>78.666666666666657</v>
      </c>
      <c r="AQ37" s="231"/>
      <c r="AR37" s="231"/>
      <c r="AS37" s="231"/>
      <c r="AT37" s="232"/>
      <c r="AU37" s="231">
        <f>AU35/AU36*100</f>
        <v>85.333333333333343</v>
      </c>
      <c r="AV37" s="231"/>
      <c r="AW37" s="231"/>
      <c r="AX37" s="231"/>
      <c r="AY37" s="233"/>
    </row>
    <row r="38" spans="1:51" ht="76.7" customHeight="1">
      <c r="A38" s="234" t="s">
        <v>64</v>
      </c>
      <c r="B38" s="235"/>
      <c r="C38" s="235"/>
      <c r="D38" s="235"/>
      <c r="E38" s="235"/>
      <c r="F38" s="236"/>
      <c r="G38" s="237" t="s">
        <v>119</v>
      </c>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9"/>
    </row>
    <row r="39" spans="1:51" ht="25.5" customHeight="1">
      <c r="A39" s="240" t="s">
        <v>16</v>
      </c>
      <c r="B39" s="241"/>
      <c r="C39" s="241"/>
      <c r="D39" s="241"/>
      <c r="E39" s="241"/>
      <c r="F39" s="242"/>
      <c r="G39" s="249" t="s">
        <v>24</v>
      </c>
      <c r="H39" s="115"/>
      <c r="I39" s="115"/>
      <c r="J39" s="115"/>
      <c r="K39" s="115"/>
      <c r="L39" s="115"/>
      <c r="M39" s="115"/>
      <c r="N39" s="115"/>
      <c r="O39" s="250"/>
      <c r="P39" s="251"/>
      <c r="Q39" s="251"/>
      <c r="R39" s="251"/>
      <c r="S39" s="251"/>
      <c r="T39" s="252"/>
      <c r="U39" s="114" t="s">
        <v>1</v>
      </c>
      <c r="V39" s="115"/>
      <c r="W39" s="116"/>
      <c r="X39" s="253" t="s">
        <v>48</v>
      </c>
      <c r="Y39" s="253"/>
      <c r="Z39" s="253"/>
      <c r="AA39" s="253"/>
      <c r="AB39" s="253"/>
      <c r="AC39" s="253"/>
      <c r="AD39" s="253"/>
      <c r="AE39" s="114" t="s">
        <v>58</v>
      </c>
      <c r="AF39" s="115"/>
      <c r="AG39" s="115"/>
      <c r="AH39" s="115"/>
      <c r="AI39" s="115"/>
      <c r="AJ39" s="115"/>
      <c r="AK39" s="116"/>
      <c r="AL39" s="253" t="s">
        <v>59</v>
      </c>
      <c r="AM39" s="253"/>
      <c r="AN39" s="253"/>
      <c r="AO39" s="253"/>
      <c r="AP39" s="253"/>
      <c r="AQ39" s="253"/>
      <c r="AR39" s="253"/>
      <c r="AS39" s="254" t="s">
        <v>60</v>
      </c>
      <c r="AT39" s="254"/>
      <c r="AU39" s="254"/>
      <c r="AV39" s="254"/>
      <c r="AW39" s="254"/>
      <c r="AX39" s="254"/>
      <c r="AY39" s="255"/>
    </row>
    <row r="40" spans="1:51" ht="25.5" customHeight="1">
      <c r="A40" s="243"/>
      <c r="B40" s="244"/>
      <c r="C40" s="244"/>
      <c r="D40" s="244"/>
      <c r="E40" s="244"/>
      <c r="F40" s="245"/>
      <c r="G40" s="256" t="s">
        <v>112</v>
      </c>
      <c r="H40" s="257"/>
      <c r="I40" s="257"/>
      <c r="J40" s="257"/>
      <c r="K40" s="257"/>
      <c r="L40" s="257"/>
      <c r="M40" s="257"/>
      <c r="N40" s="258"/>
      <c r="O40" s="265" t="s">
        <v>138</v>
      </c>
      <c r="P40" s="265"/>
      <c r="Q40" s="266" t="s">
        <v>54</v>
      </c>
      <c r="R40" s="266"/>
      <c r="S40" s="266"/>
      <c r="T40" s="266"/>
      <c r="U40" s="267" t="s">
        <v>80</v>
      </c>
      <c r="V40" s="267"/>
      <c r="W40" s="267"/>
      <c r="X40" s="268" t="s">
        <v>83</v>
      </c>
      <c r="Y40" s="268"/>
      <c r="Z40" s="268"/>
      <c r="AA40" s="268"/>
      <c r="AB40" s="268"/>
      <c r="AC40" s="268"/>
      <c r="AD40" s="268"/>
      <c r="AE40" s="268" t="s">
        <v>83</v>
      </c>
      <c r="AF40" s="268"/>
      <c r="AG40" s="268"/>
      <c r="AH40" s="268"/>
      <c r="AI40" s="268"/>
      <c r="AJ40" s="268"/>
      <c r="AK40" s="268"/>
      <c r="AL40" s="268" t="s">
        <v>83</v>
      </c>
      <c r="AM40" s="268"/>
      <c r="AN40" s="268"/>
      <c r="AO40" s="268"/>
      <c r="AP40" s="268"/>
      <c r="AQ40" s="268"/>
      <c r="AR40" s="268"/>
      <c r="AS40" s="268" t="s">
        <v>83</v>
      </c>
      <c r="AT40" s="268"/>
      <c r="AU40" s="268"/>
      <c r="AV40" s="268"/>
      <c r="AW40" s="268"/>
      <c r="AX40" s="268"/>
      <c r="AY40" s="269"/>
    </row>
    <row r="41" spans="1:51" ht="25.5" customHeight="1">
      <c r="A41" s="243"/>
      <c r="B41" s="244"/>
      <c r="C41" s="244"/>
      <c r="D41" s="244"/>
      <c r="E41" s="244"/>
      <c r="F41" s="245"/>
      <c r="G41" s="259"/>
      <c r="H41" s="260"/>
      <c r="I41" s="260"/>
      <c r="J41" s="260"/>
      <c r="K41" s="260"/>
      <c r="L41" s="260"/>
      <c r="M41" s="260"/>
      <c r="N41" s="261"/>
      <c r="O41" s="265"/>
      <c r="P41" s="265"/>
      <c r="Q41" s="266"/>
      <c r="R41" s="266"/>
      <c r="S41" s="266"/>
      <c r="T41" s="266"/>
      <c r="U41" s="267"/>
      <c r="V41" s="267"/>
      <c r="W41" s="267"/>
      <c r="X41" s="270" t="s">
        <v>84</v>
      </c>
      <c r="Y41" s="270"/>
      <c r="Z41" s="270"/>
      <c r="AA41" s="270"/>
      <c r="AB41" s="270"/>
      <c r="AC41" s="270"/>
      <c r="AD41" s="270"/>
      <c r="AE41" s="270" t="s">
        <v>84</v>
      </c>
      <c r="AF41" s="270"/>
      <c r="AG41" s="270"/>
      <c r="AH41" s="270"/>
      <c r="AI41" s="270"/>
      <c r="AJ41" s="270"/>
      <c r="AK41" s="270"/>
      <c r="AL41" s="270" t="s">
        <v>84</v>
      </c>
      <c r="AM41" s="270"/>
      <c r="AN41" s="270"/>
      <c r="AO41" s="270"/>
      <c r="AP41" s="270"/>
      <c r="AQ41" s="270"/>
      <c r="AR41" s="270"/>
      <c r="AS41" s="270" t="s">
        <v>84</v>
      </c>
      <c r="AT41" s="270"/>
      <c r="AU41" s="270"/>
      <c r="AV41" s="270"/>
      <c r="AW41" s="270"/>
      <c r="AX41" s="270"/>
      <c r="AY41" s="271"/>
    </row>
    <row r="42" spans="1:51" ht="25.5" customHeight="1">
      <c r="A42" s="243"/>
      <c r="B42" s="244"/>
      <c r="C42" s="244"/>
      <c r="D42" s="244"/>
      <c r="E42" s="244"/>
      <c r="F42" s="245"/>
      <c r="G42" s="259"/>
      <c r="H42" s="260"/>
      <c r="I42" s="260"/>
      <c r="J42" s="260"/>
      <c r="K42" s="260"/>
      <c r="L42" s="260"/>
      <c r="M42" s="260"/>
      <c r="N42" s="261"/>
      <c r="O42" s="265"/>
      <c r="P42" s="265"/>
      <c r="Q42" s="266" t="s">
        <v>56</v>
      </c>
      <c r="R42" s="266"/>
      <c r="S42" s="266"/>
      <c r="T42" s="266"/>
      <c r="U42" s="267" t="s">
        <v>80</v>
      </c>
      <c r="V42" s="267"/>
      <c r="W42" s="267"/>
      <c r="X42" s="268" t="s">
        <v>101</v>
      </c>
      <c r="Y42" s="268"/>
      <c r="Z42" s="268"/>
      <c r="AA42" s="268"/>
      <c r="AB42" s="268"/>
      <c r="AC42" s="268"/>
      <c r="AD42" s="268"/>
      <c r="AE42" s="268" t="s">
        <v>103</v>
      </c>
      <c r="AF42" s="268"/>
      <c r="AG42" s="268"/>
      <c r="AH42" s="268"/>
      <c r="AI42" s="268"/>
      <c r="AJ42" s="268"/>
      <c r="AK42" s="268"/>
      <c r="AL42" s="268" t="s">
        <v>104</v>
      </c>
      <c r="AM42" s="268"/>
      <c r="AN42" s="268"/>
      <c r="AO42" s="268"/>
      <c r="AP42" s="268"/>
      <c r="AQ42" s="268"/>
      <c r="AR42" s="268"/>
      <c r="AS42" s="268" t="s">
        <v>83</v>
      </c>
      <c r="AT42" s="268"/>
      <c r="AU42" s="268"/>
      <c r="AV42" s="268"/>
      <c r="AW42" s="268"/>
      <c r="AX42" s="268"/>
      <c r="AY42" s="269"/>
    </row>
    <row r="43" spans="1:51" ht="25.5" customHeight="1">
      <c r="A43" s="243"/>
      <c r="B43" s="244"/>
      <c r="C43" s="244"/>
      <c r="D43" s="244"/>
      <c r="E43" s="244"/>
      <c r="F43" s="245"/>
      <c r="G43" s="259"/>
      <c r="H43" s="260"/>
      <c r="I43" s="260"/>
      <c r="J43" s="260"/>
      <c r="K43" s="260"/>
      <c r="L43" s="260"/>
      <c r="M43" s="260"/>
      <c r="N43" s="261"/>
      <c r="O43" s="265"/>
      <c r="P43" s="265"/>
      <c r="Q43" s="266"/>
      <c r="R43" s="266"/>
      <c r="S43" s="266"/>
      <c r="T43" s="266"/>
      <c r="U43" s="267"/>
      <c r="V43" s="267"/>
      <c r="W43" s="267"/>
      <c r="X43" s="270" t="s">
        <v>123</v>
      </c>
      <c r="Y43" s="270"/>
      <c r="Z43" s="270"/>
      <c r="AA43" s="270"/>
      <c r="AB43" s="270"/>
      <c r="AC43" s="270"/>
      <c r="AD43" s="270"/>
      <c r="AE43" s="270" t="s">
        <v>124</v>
      </c>
      <c r="AF43" s="270"/>
      <c r="AG43" s="270"/>
      <c r="AH43" s="270"/>
      <c r="AI43" s="270"/>
      <c r="AJ43" s="270"/>
      <c r="AK43" s="270"/>
      <c r="AL43" s="270" t="s">
        <v>125</v>
      </c>
      <c r="AM43" s="270"/>
      <c r="AN43" s="270"/>
      <c r="AO43" s="270"/>
      <c r="AP43" s="270"/>
      <c r="AQ43" s="270"/>
      <c r="AR43" s="270"/>
      <c r="AS43" s="270" t="s">
        <v>126</v>
      </c>
      <c r="AT43" s="270"/>
      <c r="AU43" s="270"/>
      <c r="AV43" s="270"/>
      <c r="AW43" s="270"/>
      <c r="AX43" s="270"/>
      <c r="AY43" s="271"/>
    </row>
    <row r="44" spans="1:51" ht="25.5" customHeight="1">
      <c r="A44" s="243"/>
      <c r="B44" s="244"/>
      <c r="C44" s="244"/>
      <c r="D44" s="244"/>
      <c r="E44" s="244"/>
      <c r="F44" s="245"/>
      <c r="G44" s="259"/>
      <c r="H44" s="260"/>
      <c r="I44" s="260"/>
      <c r="J44" s="260"/>
      <c r="K44" s="260"/>
      <c r="L44" s="260"/>
      <c r="M44" s="260"/>
      <c r="N44" s="261"/>
      <c r="O44" s="265"/>
      <c r="P44" s="265"/>
      <c r="Q44" s="266" t="s">
        <v>65</v>
      </c>
      <c r="R44" s="266"/>
      <c r="S44" s="266"/>
      <c r="T44" s="266"/>
      <c r="U44" s="267" t="s">
        <v>80</v>
      </c>
      <c r="V44" s="267"/>
      <c r="W44" s="267"/>
      <c r="X44" s="268" t="s">
        <v>83</v>
      </c>
      <c r="Y44" s="268"/>
      <c r="Z44" s="268"/>
      <c r="AA44" s="268"/>
      <c r="AB44" s="268"/>
      <c r="AC44" s="268"/>
      <c r="AD44" s="268"/>
      <c r="AE44" s="268" t="s">
        <v>83</v>
      </c>
      <c r="AF44" s="268"/>
      <c r="AG44" s="268"/>
      <c r="AH44" s="268"/>
      <c r="AI44" s="268"/>
      <c r="AJ44" s="268"/>
      <c r="AK44" s="268"/>
      <c r="AL44" s="268" t="s">
        <v>83</v>
      </c>
      <c r="AM44" s="268"/>
      <c r="AN44" s="268"/>
      <c r="AO44" s="268"/>
      <c r="AP44" s="268"/>
      <c r="AQ44" s="268"/>
      <c r="AR44" s="268"/>
      <c r="AS44" s="268" t="s">
        <v>83</v>
      </c>
      <c r="AT44" s="268"/>
      <c r="AU44" s="268"/>
      <c r="AV44" s="268"/>
      <c r="AW44" s="268"/>
      <c r="AX44" s="268"/>
      <c r="AY44" s="269"/>
    </row>
    <row r="45" spans="1:51" ht="25.5" customHeight="1">
      <c r="A45" s="243"/>
      <c r="B45" s="244"/>
      <c r="C45" s="244"/>
      <c r="D45" s="244"/>
      <c r="E45" s="244"/>
      <c r="F45" s="245"/>
      <c r="G45" s="259"/>
      <c r="H45" s="260"/>
      <c r="I45" s="260"/>
      <c r="J45" s="260"/>
      <c r="K45" s="260"/>
      <c r="L45" s="260"/>
      <c r="M45" s="260"/>
      <c r="N45" s="261"/>
      <c r="O45" s="265"/>
      <c r="P45" s="265"/>
      <c r="Q45" s="266"/>
      <c r="R45" s="266"/>
      <c r="S45" s="266"/>
      <c r="T45" s="266"/>
      <c r="U45" s="267"/>
      <c r="V45" s="267"/>
      <c r="W45" s="267"/>
      <c r="X45" s="270" t="s">
        <v>84</v>
      </c>
      <c r="Y45" s="270"/>
      <c r="Z45" s="270"/>
      <c r="AA45" s="270"/>
      <c r="AB45" s="270"/>
      <c r="AC45" s="270"/>
      <c r="AD45" s="270"/>
      <c r="AE45" s="270" t="s">
        <v>84</v>
      </c>
      <c r="AF45" s="270"/>
      <c r="AG45" s="270"/>
      <c r="AH45" s="270"/>
      <c r="AI45" s="270"/>
      <c r="AJ45" s="270"/>
      <c r="AK45" s="270"/>
      <c r="AL45" s="270" t="s">
        <v>84</v>
      </c>
      <c r="AM45" s="270"/>
      <c r="AN45" s="270"/>
      <c r="AO45" s="270"/>
      <c r="AP45" s="270"/>
      <c r="AQ45" s="270"/>
      <c r="AR45" s="270"/>
      <c r="AS45" s="270" t="s">
        <v>84</v>
      </c>
      <c r="AT45" s="270"/>
      <c r="AU45" s="270"/>
      <c r="AV45" s="270"/>
      <c r="AW45" s="270"/>
      <c r="AX45" s="270"/>
      <c r="AY45" s="271"/>
    </row>
    <row r="46" spans="1:51" ht="25.5" customHeight="1">
      <c r="A46" s="243"/>
      <c r="B46" s="244"/>
      <c r="C46" s="244"/>
      <c r="D46" s="244"/>
      <c r="E46" s="244"/>
      <c r="F46" s="245"/>
      <c r="G46" s="259"/>
      <c r="H46" s="260"/>
      <c r="I46" s="260"/>
      <c r="J46" s="260"/>
      <c r="K46" s="260"/>
      <c r="L46" s="260"/>
      <c r="M46" s="260"/>
      <c r="N46" s="261"/>
      <c r="O46" s="265"/>
      <c r="P46" s="265"/>
      <c r="Q46" s="266" t="s">
        <v>66</v>
      </c>
      <c r="R46" s="266"/>
      <c r="S46" s="266"/>
      <c r="T46" s="266"/>
      <c r="U46" s="267" t="s">
        <v>80</v>
      </c>
      <c r="V46" s="267"/>
      <c r="W46" s="267"/>
      <c r="X46" s="268" t="s">
        <v>83</v>
      </c>
      <c r="Y46" s="268"/>
      <c r="Z46" s="268"/>
      <c r="AA46" s="268"/>
      <c r="AB46" s="268"/>
      <c r="AC46" s="268"/>
      <c r="AD46" s="268"/>
      <c r="AE46" s="268" t="s">
        <v>83</v>
      </c>
      <c r="AF46" s="268"/>
      <c r="AG46" s="268"/>
      <c r="AH46" s="268"/>
      <c r="AI46" s="268"/>
      <c r="AJ46" s="268"/>
      <c r="AK46" s="268"/>
      <c r="AL46" s="268" t="s">
        <v>83</v>
      </c>
      <c r="AM46" s="268"/>
      <c r="AN46" s="268"/>
      <c r="AO46" s="268"/>
      <c r="AP46" s="268"/>
      <c r="AQ46" s="268"/>
      <c r="AR46" s="268"/>
      <c r="AS46" s="268" t="s">
        <v>83</v>
      </c>
      <c r="AT46" s="268"/>
      <c r="AU46" s="268"/>
      <c r="AV46" s="268"/>
      <c r="AW46" s="268"/>
      <c r="AX46" s="268"/>
      <c r="AY46" s="269"/>
    </row>
    <row r="47" spans="1:51" ht="25.5" customHeight="1">
      <c r="A47" s="243"/>
      <c r="B47" s="244"/>
      <c r="C47" s="244"/>
      <c r="D47" s="244"/>
      <c r="E47" s="244"/>
      <c r="F47" s="245"/>
      <c r="G47" s="259"/>
      <c r="H47" s="260"/>
      <c r="I47" s="260"/>
      <c r="J47" s="260"/>
      <c r="K47" s="260"/>
      <c r="L47" s="260"/>
      <c r="M47" s="260"/>
      <c r="N47" s="261"/>
      <c r="O47" s="265"/>
      <c r="P47" s="265"/>
      <c r="Q47" s="266"/>
      <c r="R47" s="266"/>
      <c r="S47" s="266"/>
      <c r="T47" s="266"/>
      <c r="U47" s="267"/>
      <c r="V47" s="267"/>
      <c r="W47" s="267"/>
      <c r="X47" s="270" t="s">
        <v>84</v>
      </c>
      <c r="Y47" s="270"/>
      <c r="Z47" s="270"/>
      <c r="AA47" s="270"/>
      <c r="AB47" s="270"/>
      <c r="AC47" s="270"/>
      <c r="AD47" s="270"/>
      <c r="AE47" s="270" t="s">
        <v>84</v>
      </c>
      <c r="AF47" s="270"/>
      <c r="AG47" s="270"/>
      <c r="AH47" s="270"/>
      <c r="AI47" s="270"/>
      <c r="AJ47" s="270"/>
      <c r="AK47" s="270"/>
      <c r="AL47" s="270" t="s">
        <v>84</v>
      </c>
      <c r="AM47" s="270"/>
      <c r="AN47" s="270"/>
      <c r="AO47" s="270"/>
      <c r="AP47" s="270"/>
      <c r="AQ47" s="270"/>
      <c r="AR47" s="270"/>
      <c r="AS47" s="270" t="s">
        <v>84</v>
      </c>
      <c r="AT47" s="270"/>
      <c r="AU47" s="270"/>
      <c r="AV47" s="270"/>
      <c r="AW47" s="270"/>
      <c r="AX47" s="270"/>
      <c r="AY47" s="271"/>
    </row>
    <row r="48" spans="1:51" ht="25.5" customHeight="1">
      <c r="A48" s="243"/>
      <c r="B48" s="244"/>
      <c r="C48" s="244"/>
      <c r="D48" s="244"/>
      <c r="E48" s="244"/>
      <c r="F48" s="245"/>
      <c r="G48" s="259"/>
      <c r="H48" s="260"/>
      <c r="I48" s="260"/>
      <c r="J48" s="260"/>
      <c r="K48" s="260"/>
      <c r="L48" s="260"/>
      <c r="M48" s="260"/>
      <c r="N48" s="261"/>
      <c r="O48" s="265"/>
      <c r="P48" s="265"/>
      <c r="Q48" s="266" t="s">
        <v>55</v>
      </c>
      <c r="R48" s="266"/>
      <c r="S48" s="266"/>
      <c r="T48" s="266"/>
      <c r="U48" s="267" t="s">
        <v>80</v>
      </c>
      <c r="V48" s="267"/>
      <c r="W48" s="267"/>
      <c r="X48" s="268" t="s">
        <v>83</v>
      </c>
      <c r="Y48" s="268"/>
      <c r="Z48" s="268"/>
      <c r="AA48" s="268"/>
      <c r="AB48" s="268"/>
      <c r="AC48" s="268"/>
      <c r="AD48" s="268"/>
      <c r="AE48" s="268" t="s">
        <v>83</v>
      </c>
      <c r="AF48" s="268"/>
      <c r="AG48" s="268"/>
      <c r="AH48" s="268"/>
      <c r="AI48" s="268"/>
      <c r="AJ48" s="268"/>
      <c r="AK48" s="268"/>
      <c r="AL48" s="268" t="s">
        <v>83</v>
      </c>
      <c r="AM48" s="268"/>
      <c r="AN48" s="268"/>
      <c r="AO48" s="268"/>
      <c r="AP48" s="268"/>
      <c r="AQ48" s="268"/>
      <c r="AR48" s="268"/>
      <c r="AS48" s="268" t="s">
        <v>83</v>
      </c>
      <c r="AT48" s="268"/>
      <c r="AU48" s="268"/>
      <c r="AV48" s="268"/>
      <c r="AW48" s="268"/>
      <c r="AX48" s="268"/>
      <c r="AY48" s="269"/>
    </row>
    <row r="49" spans="1:51" ht="25.5" customHeight="1">
      <c r="A49" s="243"/>
      <c r="B49" s="244"/>
      <c r="C49" s="244"/>
      <c r="D49" s="244"/>
      <c r="E49" s="244"/>
      <c r="F49" s="245"/>
      <c r="G49" s="259"/>
      <c r="H49" s="260"/>
      <c r="I49" s="260"/>
      <c r="J49" s="260"/>
      <c r="K49" s="260"/>
      <c r="L49" s="260"/>
      <c r="M49" s="260"/>
      <c r="N49" s="261"/>
      <c r="O49" s="265"/>
      <c r="P49" s="265"/>
      <c r="Q49" s="266"/>
      <c r="R49" s="266"/>
      <c r="S49" s="266"/>
      <c r="T49" s="266"/>
      <c r="U49" s="267"/>
      <c r="V49" s="267"/>
      <c r="W49" s="267"/>
      <c r="X49" s="270" t="s">
        <v>84</v>
      </c>
      <c r="Y49" s="270"/>
      <c r="Z49" s="270"/>
      <c r="AA49" s="270"/>
      <c r="AB49" s="270"/>
      <c r="AC49" s="270"/>
      <c r="AD49" s="270"/>
      <c r="AE49" s="270" t="s">
        <v>84</v>
      </c>
      <c r="AF49" s="270"/>
      <c r="AG49" s="270"/>
      <c r="AH49" s="270"/>
      <c r="AI49" s="270"/>
      <c r="AJ49" s="270"/>
      <c r="AK49" s="270"/>
      <c r="AL49" s="270" t="s">
        <v>84</v>
      </c>
      <c r="AM49" s="270"/>
      <c r="AN49" s="270"/>
      <c r="AO49" s="270"/>
      <c r="AP49" s="270"/>
      <c r="AQ49" s="270"/>
      <c r="AR49" s="270"/>
      <c r="AS49" s="270" t="s">
        <v>84</v>
      </c>
      <c r="AT49" s="270"/>
      <c r="AU49" s="270"/>
      <c r="AV49" s="270"/>
      <c r="AW49" s="270"/>
      <c r="AX49" s="270"/>
      <c r="AY49" s="271"/>
    </row>
    <row r="50" spans="1:51" ht="25.5" customHeight="1">
      <c r="A50" s="243"/>
      <c r="B50" s="244"/>
      <c r="C50" s="244"/>
      <c r="D50" s="244"/>
      <c r="E50" s="244"/>
      <c r="F50" s="245"/>
      <c r="G50" s="259"/>
      <c r="H50" s="260"/>
      <c r="I50" s="260"/>
      <c r="J50" s="260"/>
      <c r="K50" s="260"/>
      <c r="L50" s="260"/>
      <c r="M50" s="260"/>
      <c r="N50" s="261"/>
      <c r="O50" s="265"/>
      <c r="P50" s="265"/>
      <c r="Q50" s="266" t="s">
        <v>67</v>
      </c>
      <c r="R50" s="266"/>
      <c r="S50" s="266"/>
      <c r="T50" s="266"/>
      <c r="U50" s="267" t="s">
        <v>80</v>
      </c>
      <c r="V50" s="267"/>
      <c r="W50" s="267"/>
      <c r="X50" s="268" t="s">
        <v>83</v>
      </c>
      <c r="Y50" s="268"/>
      <c r="Z50" s="268"/>
      <c r="AA50" s="268"/>
      <c r="AB50" s="268"/>
      <c r="AC50" s="268"/>
      <c r="AD50" s="268"/>
      <c r="AE50" s="268" t="s">
        <v>83</v>
      </c>
      <c r="AF50" s="268"/>
      <c r="AG50" s="268"/>
      <c r="AH50" s="268"/>
      <c r="AI50" s="268"/>
      <c r="AJ50" s="268"/>
      <c r="AK50" s="268"/>
      <c r="AL50" s="268" t="s">
        <v>83</v>
      </c>
      <c r="AM50" s="268"/>
      <c r="AN50" s="268"/>
      <c r="AO50" s="268"/>
      <c r="AP50" s="268"/>
      <c r="AQ50" s="268"/>
      <c r="AR50" s="268"/>
      <c r="AS50" s="268" t="s">
        <v>83</v>
      </c>
      <c r="AT50" s="268"/>
      <c r="AU50" s="268"/>
      <c r="AV50" s="268"/>
      <c r="AW50" s="268"/>
      <c r="AX50" s="268"/>
      <c r="AY50" s="269"/>
    </row>
    <row r="51" spans="1:51" ht="25.5" customHeight="1">
      <c r="A51" s="243"/>
      <c r="B51" s="244"/>
      <c r="C51" s="244"/>
      <c r="D51" s="244"/>
      <c r="E51" s="244"/>
      <c r="F51" s="245"/>
      <c r="G51" s="259"/>
      <c r="H51" s="260"/>
      <c r="I51" s="260"/>
      <c r="J51" s="260"/>
      <c r="K51" s="260"/>
      <c r="L51" s="260"/>
      <c r="M51" s="260"/>
      <c r="N51" s="261"/>
      <c r="O51" s="265"/>
      <c r="P51" s="265"/>
      <c r="Q51" s="266"/>
      <c r="R51" s="266"/>
      <c r="S51" s="266"/>
      <c r="T51" s="266"/>
      <c r="U51" s="267"/>
      <c r="V51" s="267"/>
      <c r="W51" s="267"/>
      <c r="X51" s="270" t="s">
        <v>84</v>
      </c>
      <c r="Y51" s="270"/>
      <c r="Z51" s="270"/>
      <c r="AA51" s="270"/>
      <c r="AB51" s="270"/>
      <c r="AC51" s="270"/>
      <c r="AD51" s="270"/>
      <c r="AE51" s="270" t="s">
        <v>84</v>
      </c>
      <c r="AF51" s="270"/>
      <c r="AG51" s="270"/>
      <c r="AH51" s="270"/>
      <c r="AI51" s="270"/>
      <c r="AJ51" s="270"/>
      <c r="AK51" s="270"/>
      <c r="AL51" s="270" t="s">
        <v>84</v>
      </c>
      <c r="AM51" s="270"/>
      <c r="AN51" s="270"/>
      <c r="AO51" s="270"/>
      <c r="AP51" s="270"/>
      <c r="AQ51" s="270"/>
      <c r="AR51" s="270"/>
      <c r="AS51" s="270" t="s">
        <v>84</v>
      </c>
      <c r="AT51" s="270"/>
      <c r="AU51" s="270"/>
      <c r="AV51" s="270"/>
      <c r="AW51" s="270"/>
      <c r="AX51" s="270"/>
      <c r="AY51" s="271"/>
    </row>
    <row r="52" spans="1:51" ht="25.5" customHeight="1">
      <c r="A52" s="243"/>
      <c r="B52" s="244"/>
      <c r="C52" s="244"/>
      <c r="D52" s="244"/>
      <c r="E52" s="244"/>
      <c r="F52" s="245"/>
      <c r="G52" s="259"/>
      <c r="H52" s="260"/>
      <c r="I52" s="260"/>
      <c r="J52" s="260"/>
      <c r="K52" s="260"/>
      <c r="L52" s="260"/>
      <c r="M52" s="260"/>
      <c r="N52" s="261"/>
      <c r="O52" s="265"/>
      <c r="P52" s="265"/>
      <c r="Q52" s="266" t="s">
        <v>127</v>
      </c>
      <c r="R52" s="266"/>
      <c r="S52" s="266"/>
      <c r="T52" s="266"/>
      <c r="U52" s="267" t="s">
        <v>128</v>
      </c>
      <c r="V52" s="267"/>
      <c r="W52" s="267"/>
      <c r="X52" s="268" t="s">
        <v>83</v>
      </c>
      <c r="Y52" s="268"/>
      <c r="Z52" s="268"/>
      <c r="AA52" s="268"/>
      <c r="AB52" s="268"/>
      <c r="AC52" s="268"/>
      <c r="AD52" s="268"/>
      <c r="AE52" s="268" t="s">
        <v>83</v>
      </c>
      <c r="AF52" s="268"/>
      <c r="AG52" s="268"/>
      <c r="AH52" s="268"/>
      <c r="AI52" s="268"/>
      <c r="AJ52" s="268"/>
      <c r="AK52" s="268"/>
      <c r="AL52" s="268" t="s">
        <v>83</v>
      </c>
      <c r="AM52" s="268"/>
      <c r="AN52" s="268"/>
      <c r="AO52" s="268"/>
      <c r="AP52" s="268"/>
      <c r="AQ52" s="268"/>
      <c r="AR52" s="268"/>
      <c r="AS52" s="268" t="s">
        <v>83</v>
      </c>
      <c r="AT52" s="268"/>
      <c r="AU52" s="268"/>
      <c r="AV52" s="268"/>
      <c r="AW52" s="268"/>
      <c r="AX52" s="268"/>
      <c r="AY52" s="269"/>
    </row>
    <row r="53" spans="1:51" ht="25.5" customHeight="1">
      <c r="A53" s="246"/>
      <c r="B53" s="247"/>
      <c r="C53" s="247"/>
      <c r="D53" s="247"/>
      <c r="E53" s="247"/>
      <c r="F53" s="248"/>
      <c r="G53" s="262"/>
      <c r="H53" s="263"/>
      <c r="I53" s="263"/>
      <c r="J53" s="263"/>
      <c r="K53" s="263"/>
      <c r="L53" s="263"/>
      <c r="M53" s="263"/>
      <c r="N53" s="264"/>
      <c r="O53" s="265"/>
      <c r="P53" s="265"/>
      <c r="Q53" s="266"/>
      <c r="R53" s="266"/>
      <c r="S53" s="266"/>
      <c r="T53" s="266"/>
      <c r="U53" s="267"/>
      <c r="V53" s="267"/>
      <c r="W53" s="267"/>
      <c r="X53" s="270" t="s">
        <v>84</v>
      </c>
      <c r="Y53" s="270"/>
      <c r="Z53" s="270"/>
      <c r="AA53" s="270"/>
      <c r="AB53" s="270"/>
      <c r="AC53" s="270"/>
      <c r="AD53" s="270"/>
      <c r="AE53" s="270" t="s">
        <v>84</v>
      </c>
      <c r="AF53" s="270"/>
      <c r="AG53" s="270"/>
      <c r="AH53" s="270"/>
      <c r="AI53" s="270"/>
      <c r="AJ53" s="270"/>
      <c r="AK53" s="270"/>
      <c r="AL53" s="270" t="s">
        <v>84</v>
      </c>
      <c r="AM53" s="270"/>
      <c r="AN53" s="270"/>
      <c r="AO53" s="270"/>
      <c r="AP53" s="270"/>
      <c r="AQ53" s="270"/>
      <c r="AR53" s="270"/>
      <c r="AS53" s="270" t="s">
        <v>84</v>
      </c>
      <c r="AT53" s="270"/>
      <c r="AU53" s="270"/>
      <c r="AV53" s="270"/>
      <c r="AW53" s="270"/>
      <c r="AX53" s="270"/>
      <c r="AY53" s="271"/>
    </row>
    <row r="54" spans="1:51" ht="45.4" customHeight="1">
      <c r="A54" s="240" t="s">
        <v>38</v>
      </c>
      <c r="B54" s="272"/>
      <c r="C54" s="272"/>
      <c r="D54" s="272"/>
      <c r="E54" s="272"/>
      <c r="F54" s="272"/>
      <c r="G54" s="273" t="s">
        <v>111</v>
      </c>
      <c r="H54" s="274"/>
      <c r="I54" s="274"/>
      <c r="J54" s="274"/>
      <c r="K54" s="274"/>
      <c r="L54" s="274"/>
      <c r="M54" s="274"/>
      <c r="N54" s="274"/>
      <c r="O54" s="275" t="s">
        <v>2</v>
      </c>
      <c r="P54" s="276"/>
      <c r="Q54" s="276"/>
      <c r="R54" s="276"/>
      <c r="S54" s="276"/>
      <c r="T54" s="276"/>
      <c r="U54" s="277" t="s">
        <v>107</v>
      </c>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9"/>
    </row>
    <row r="55" spans="1:51" ht="115.5" customHeight="1">
      <c r="A55" s="240" t="s">
        <v>139</v>
      </c>
      <c r="B55" s="272"/>
      <c r="C55" s="272"/>
      <c r="D55" s="272"/>
      <c r="E55" s="272"/>
      <c r="F55" s="272"/>
      <c r="G55" s="280" t="s">
        <v>140</v>
      </c>
      <c r="H55" s="281"/>
      <c r="I55" s="281"/>
      <c r="J55" s="281"/>
      <c r="K55" s="281"/>
      <c r="L55" s="281"/>
      <c r="M55" s="281"/>
      <c r="N55" s="282"/>
      <c r="O55" s="275" t="s">
        <v>2</v>
      </c>
      <c r="P55" s="276"/>
      <c r="Q55" s="276"/>
      <c r="R55" s="276"/>
      <c r="S55" s="276"/>
      <c r="T55" s="283"/>
      <c r="U55" s="284" t="s">
        <v>120</v>
      </c>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9"/>
    </row>
    <row r="56" spans="1:51" ht="30.4" customHeight="1">
      <c r="A56" s="240" t="s">
        <v>68</v>
      </c>
      <c r="B56" s="241"/>
      <c r="C56" s="241"/>
      <c r="D56" s="241"/>
      <c r="E56" s="241"/>
      <c r="F56" s="242"/>
      <c r="G56" s="285" t="s">
        <v>72</v>
      </c>
      <c r="H56" s="286"/>
      <c r="I56" s="286"/>
      <c r="J56" s="286"/>
      <c r="K56" s="286"/>
      <c r="L56" s="286"/>
      <c r="M56" s="286"/>
      <c r="N56" s="286"/>
      <c r="O56" s="286"/>
      <c r="P56" s="286"/>
      <c r="Q56" s="286"/>
      <c r="R56" s="286"/>
      <c r="S56" s="286"/>
      <c r="T56" s="286"/>
      <c r="U56" s="211" t="s">
        <v>74</v>
      </c>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87"/>
    </row>
    <row r="57" spans="1:51" ht="50.65" customHeight="1">
      <c r="A57" s="243"/>
      <c r="B57" s="244"/>
      <c r="C57" s="244"/>
      <c r="D57" s="244"/>
      <c r="E57" s="244"/>
      <c r="F57" s="245"/>
      <c r="G57" s="201" t="s">
        <v>75</v>
      </c>
      <c r="H57" s="37"/>
      <c r="I57" s="37"/>
      <c r="J57" s="37"/>
      <c r="K57" s="37"/>
      <c r="L57" s="37"/>
      <c r="M57" s="37"/>
      <c r="N57" s="137"/>
      <c r="O57" s="288" t="s">
        <v>141</v>
      </c>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90"/>
    </row>
    <row r="58" spans="1:51" ht="50.65" customHeight="1">
      <c r="A58" s="243"/>
      <c r="B58" s="244"/>
      <c r="C58" s="244"/>
      <c r="D58" s="244"/>
      <c r="E58" s="244"/>
      <c r="F58" s="245"/>
      <c r="G58" s="201" t="s">
        <v>76</v>
      </c>
      <c r="H58" s="37"/>
      <c r="I58" s="37"/>
      <c r="J58" s="37"/>
      <c r="K58" s="37"/>
      <c r="L58" s="37"/>
      <c r="M58" s="37"/>
      <c r="N58" s="137"/>
      <c r="O58" s="288"/>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90"/>
    </row>
    <row r="59" spans="1:51" ht="50.65" customHeight="1">
      <c r="A59" s="243"/>
      <c r="B59" s="244"/>
      <c r="C59" s="244"/>
      <c r="D59" s="244"/>
      <c r="E59" s="244"/>
      <c r="F59" s="245"/>
      <c r="G59" s="201" t="s">
        <v>77</v>
      </c>
      <c r="H59" s="37"/>
      <c r="I59" s="37"/>
      <c r="J59" s="37"/>
      <c r="K59" s="37"/>
      <c r="L59" s="37"/>
      <c r="M59" s="37"/>
      <c r="N59" s="137"/>
      <c r="O59" s="288"/>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89"/>
      <c r="AY59" s="290"/>
    </row>
    <row r="60" spans="1:51" ht="30.4" customHeight="1">
      <c r="A60" s="243"/>
      <c r="B60" s="244"/>
      <c r="C60" s="244"/>
      <c r="D60" s="244"/>
      <c r="E60" s="244"/>
      <c r="F60" s="245"/>
      <c r="G60" s="291" t="s">
        <v>81</v>
      </c>
      <c r="H60" s="292"/>
      <c r="I60" s="292"/>
      <c r="J60" s="292"/>
      <c r="K60" s="292"/>
      <c r="L60" s="292"/>
      <c r="M60" s="292"/>
      <c r="N60" s="292"/>
      <c r="O60" s="292"/>
      <c r="P60" s="292"/>
      <c r="Q60" s="292"/>
      <c r="R60" s="292"/>
      <c r="S60" s="292"/>
      <c r="T60" s="292"/>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87"/>
    </row>
    <row r="61" spans="1:51" ht="61.5" customHeight="1">
      <c r="A61" s="243"/>
      <c r="B61" s="244"/>
      <c r="C61" s="244"/>
      <c r="D61" s="244"/>
      <c r="E61" s="244"/>
      <c r="F61" s="245"/>
      <c r="G61" s="293" t="s">
        <v>142</v>
      </c>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4"/>
      <c r="AY61" s="295"/>
    </row>
    <row r="62" spans="1:51" ht="61.5" customHeight="1">
      <c r="A62" s="243"/>
      <c r="B62" s="244"/>
      <c r="C62" s="244"/>
      <c r="D62" s="244"/>
      <c r="E62" s="244"/>
      <c r="F62" s="245"/>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8"/>
    </row>
    <row r="63" spans="1:51" ht="30.4" customHeight="1">
      <c r="A63" s="243"/>
      <c r="B63" s="244"/>
      <c r="C63" s="244"/>
      <c r="D63" s="244"/>
      <c r="E63" s="244"/>
      <c r="F63" s="245"/>
      <c r="G63" s="291" t="s">
        <v>69</v>
      </c>
      <c r="H63" s="292"/>
      <c r="I63" s="292"/>
      <c r="J63" s="292"/>
      <c r="K63" s="292"/>
      <c r="L63" s="292"/>
      <c r="M63" s="292"/>
      <c r="N63" s="292"/>
      <c r="O63" s="292"/>
      <c r="P63" s="292"/>
      <c r="Q63" s="292"/>
      <c r="R63" s="292"/>
      <c r="S63" s="292"/>
      <c r="T63" s="292"/>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87"/>
    </row>
    <row r="64" spans="1:51" ht="49.7" customHeight="1">
      <c r="A64" s="243"/>
      <c r="B64" s="244"/>
      <c r="C64" s="244"/>
      <c r="D64" s="244"/>
      <c r="E64" s="244"/>
      <c r="F64" s="245"/>
      <c r="G64" s="293" t="s">
        <v>130</v>
      </c>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5"/>
    </row>
    <row r="65" spans="1:51" ht="49.7" customHeight="1">
      <c r="A65" s="246"/>
      <c r="B65" s="247"/>
      <c r="C65" s="247"/>
      <c r="D65" s="247"/>
      <c r="E65" s="247"/>
      <c r="F65" s="248"/>
      <c r="G65" s="296"/>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8"/>
    </row>
    <row r="66" spans="1:51" ht="106.7" customHeight="1">
      <c r="A66" s="299" t="s">
        <v>143</v>
      </c>
      <c r="B66" s="145"/>
      <c r="C66" s="145"/>
      <c r="D66" s="145"/>
      <c r="E66" s="145"/>
      <c r="F66" s="300"/>
      <c r="G66" s="301" t="s">
        <v>117</v>
      </c>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c r="AS66" s="289"/>
      <c r="AT66" s="289"/>
      <c r="AU66" s="289"/>
      <c r="AV66" s="289"/>
      <c r="AW66" s="289"/>
      <c r="AX66" s="289"/>
      <c r="AY66" s="290"/>
    </row>
    <row r="67" spans="1:51" ht="85.15" customHeight="1" thickBot="1">
      <c r="A67" s="302" t="s">
        <v>20</v>
      </c>
      <c r="B67" s="303"/>
      <c r="C67" s="303"/>
      <c r="D67" s="303"/>
      <c r="E67" s="303"/>
      <c r="F67" s="304"/>
      <c r="G67" s="305" t="s">
        <v>110</v>
      </c>
      <c r="H67" s="306"/>
      <c r="I67" s="306"/>
      <c r="J67" s="306"/>
      <c r="K67" s="306"/>
      <c r="L67" s="306"/>
      <c r="M67" s="306"/>
      <c r="N67" s="306"/>
      <c r="O67" s="306"/>
      <c r="P67" s="306"/>
      <c r="Q67" s="306"/>
      <c r="R67" s="306"/>
      <c r="S67" s="306"/>
      <c r="T67" s="306"/>
      <c r="U67" s="306"/>
      <c r="V67" s="306"/>
      <c r="W67" s="306"/>
      <c r="X67" s="306"/>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8"/>
    </row>
    <row r="68" spans="1:51" ht="92.25" customHeight="1">
      <c r="A68" s="322" t="s">
        <v>144</v>
      </c>
      <c r="B68" s="323"/>
      <c r="C68" s="323"/>
      <c r="D68" s="323"/>
      <c r="E68" s="323"/>
      <c r="F68" s="324"/>
      <c r="G68" s="1" t="s">
        <v>70</v>
      </c>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3"/>
    </row>
    <row r="69" spans="1:51" ht="75.400000000000006" customHeight="1">
      <c r="A69" s="45"/>
      <c r="B69" s="46"/>
      <c r="C69" s="46"/>
      <c r="D69" s="46"/>
      <c r="E69" s="46"/>
      <c r="F69" s="47"/>
      <c r="G69" s="4"/>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6"/>
    </row>
    <row r="70" spans="1:51" ht="284.85000000000002" customHeight="1">
      <c r="A70" s="45"/>
      <c r="B70" s="46"/>
      <c r="C70" s="46"/>
      <c r="D70" s="46"/>
      <c r="E70" s="46"/>
      <c r="F70" s="47"/>
      <c r="G70" s="4"/>
      <c r="H70" s="5"/>
      <c r="I70" s="5"/>
      <c r="J70" s="5"/>
      <c r="K70" s="5"/>
      <c r="L70" s="5"/>
      <c r="M70" s="5"/>
      <c r="N70" s="5"/>
      <c r="O70" s="5"/>
      <c r="P70" s="5"/>
      <c r="Q70" s="5"/>
      <c r="R70" s="5"/>
      <c r="S70" s="5"/>
      <c r="T70" s="5"/>
      <c r="U70" s="5"/>
      <c r="V70" s="5"/>
      <c r="W70" s="5"/>
      <c r="X70" s="5"/>
      <c r="Y70" s="5"/>
      <c r="Z70" s="5"/>
      <c r="AA70" s="5"/>
      <c r="AB70" s="5"/>
      <c r="AC70" s="5"/>
      <c r="AD70" s="7"/>
      <c r="AE70" s="5"/>
      <c r="AF70" s="5"/>
      <c r="AG70" s="5"/>
      <c r="AH70" s="5"/>
      <c r="AI70" s="5"/>
      <c r="AJ70" s="5"/>
      <c r="AK70" s="5"/>
      <c r="AL70" s="5"/>
      <c r="AM70" s="5"/>
      <c r="AN70" s="5"/>
      <c r="AO70" s="5"/>
      <c r="AP70" s="5"/>
      <c r="AQ70" s="5"/>
      <c r="AR70" s="5"/>
      <c r="AS70" s="5"/>
      <c r="AT70" s="5"/>
      <c r="AU70" s="5"/>
      <c r="AV70" s="5"/>
      <c r="AW70" s="5"/>
      <c r="AX70" s="5"/>
      <c r="AY70" s="6"/>
    </row>
    <row r="71" spans="1:51" ht="72.95" customHeight="1">
      <c r="A71" s="45"/>
      <c r="B71" s="46"/>
      <c r="C71" s="46"/>
      <c r="D71" s="46"/>
      <c r="E71" s="46"/>
      <c r="F71" s="47"/>
      <c r="G71" s="4"/>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6"/>
    </row>
    <row r="72" spans="1:51" ht="72.95" customHeight="1">
      <c r="A72" s="45"/>
      <c r="B72" s="46"/>
      <c r="C72" s="46"/>
      <c r="D72" s="46"/>
      <c r="E72" s="46"/>
      <c r="F72" s="47"/>
      <c r="G72" s="4"/>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6"/>
    </row>
    <row r="73" spans="1:51" ht="66.400000000000006" customHeight="1">
      <c r="A73" s="45"/>
      <c r="B73" s="46"/>
      <c r="C73" s="46"/>
      <c r="D73" s="46"/>
      <c r="E73" s="46"/>
      <c r="F73" s="47"/>
      <c r="G73" s="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6"/>
    </row>
    <row r="74" spans="1:51" ht="66.400000000000006" customHeight="1">
      <c r="A74" s="45"/>
      <c r="B74" s="46"/>
      <c r="C74" s="46"/>
      <c r="D74" s="46"/>
      <c r="E74" s="46"/>
      <c r="F74" s="47"/>
      <c r="G74" s="4"/>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6"/>
    </row>
    <row r="75" spans="1:51" ht="83.1" customHeight="1">
      <c r="A75" s="45"/>
      <c r="B75" s="46"/>
      <c r="C75" s="46"/>
      <c r="D75" s="46"/>
      <c r="E75" s="46"/>
      <c r="F75" s="47"/>
      <c r="G75" s="4"/>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6"/>
    </row>
    <row r="76" spans="1:51" ht="83.1" customHeight="1">
      <c r="A76" s="45"/>
      <c r="B76" s="46"/>
      <c r="C76" s="46"/>
      <c r="D76" s="46"/>
      <c r="E76" s="46"/>
      <c r="F76" s="47"/>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6"/>
    </row>
    <row r="77" spans="1:51" ht="83.1" customHeight="1">
      <c r="A77" s="45"/>
      <c r="B77" s="46"/>
      <c r="C77" s="46"/>
      <c r="D77" s="46"/>
      <c r="E77" s="46"/>
      <c r="F77" s="47"/>
      <c r="G77" s="4"/>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6"/>
    </row>
    <row r="78" spans="1:51" ht="47.85" customHeight="1">
      <c r="A78" s="45"/>
      <c r="B78" s="46"/>
      <c r="C78" s="46"/>
      <c r="D78" s="46"/>
      <c r="E78" s="46"/>
      <c r="F78" s="47"/>
      <c r="G78" s="4"/>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6"/>
    </row>
    <row r="79" spans="1:51" ht="132.75" customHeight="1" thickBot="1">
      <c r="A79" s="110"/>
      <c r="B79" s="111"/>
      <c r="C79" s="111"/>
      <c r="D79" s="111"/>
      <c r="E79" s="111"/>
      <c r="F79" s="325"/>
      <c r="G79" s="8"/>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10"/>
    </row>
    <row r="80" spans="1:51" ht="25.5" customHeight="1">
      <c r="A80" s="243" t="s">
        <v>145</v>
      </c>
      <c r="B80" s="244"/>
      <c r="C80" s="244"/>
      <c r="D80" s="244"/>
      <c r="E80" s="244"/>
      <c r="F80" s="245"/>
      <c r="G80" s="329" t="s">
        <v>129</v>
      </c>
      <c r="H80" s="330"/>
      <c r="I80" s="330"/>
      <c r="J80" s="330"/>
      <c r="K80" s="330"/>
      <c r="L80" s="330"/>
      <c r="M80" s="330"/>
      <c r="N80" s="330"/>
      <c r="O80" s="330"/>
      <c r="P80" s="330"/>
      <c r="Q80" s="330"/>
      <c r="R80" s="330"/>
      <c r="S80" s="330"/>
      <c r="T80" s="330"/>
      <c r="U80" s="330"/>
      <c r="V80" s="330"/>
      <c r="W80" s="330"/>
      <c r="X80" s="330"/>
      <c r="Y80" s="330"/>
      <c r="Z80" s="330"/>
      <c r="AA80" s="330"/>
      <c r="AB80" s="330"/>
      <c r="AC80" s="331"/>
      <c r="AD80" s="329" t="s">
        <v>146</v>
      </c>
      <c r="AE80" s="332"/>
      <c r="AF80" s="332"/>
      <c r="AG80" s="332"/>
      <c r="AH80" s="332"/>
      <c r="AI80" s="332"/>
      <c r="AJ80" s="332"/>
      <c r="AK80" s="332"/>
      <c r="AL80" s="332"/>
      <c r="AM80" s="332"/>
      <c r="AN80" s="332"/>
      <c r="AO80" s="332"/>
      <c r="AP80" s="332"/>
      <c r="AQ80" s="332"/>
      <c r="AR80" s="332"/>
      <c r="AS80" s="332"/>
      <c r="AT80" s="332"/>
      <c r="AU80" s="332"/>
      <c r="AV80" s="332"/>
      <c r="AW80" s="332"/>
      <c r="AX80" s="332"/>
      <c r="AY80" s="333"/>
    </row>
    <row r="81" spans="1:51" ht="25.5" customHeight="1">
      <c r="A81" s="243"/>
      <c r="B81" s="244"/>
      <c r="C81" s="244"/>
      <c r="D81" s="244"/>
      <c r="E81" s="244"/>
      <c r="F81" s="245"/>
      <c r="G81" s="334" t="s">
        <v>3</v>
      </c>
      <c r="H81" s="118"/>
      <c r="I81" s="118"/>
      <c r="J81" s="118"/>
      <c r="K81" s="128"/>
      <c r="L81" s="129" t="s">
        <v>4</v>
      </c>
      <c r="M81" s="145"/>
      <c r="N81" s="145"/>
      <c r="O81" s="145"/>
      <c r="P81" s="145"/>
      <c r="Q81" s="145"/>
      <c r="R81" s="145"/>
      <c r="S81" s="145"/>
      <c r="T81" s="145"/>
      <c r="U81" s="145"/>
      <c r="V81" s="145"/>
      <c r="W81" s="145"/>
      <c r="X81" s="146"/>
      <c r="Y81" s="335" t="s">
        <v>5</v>
      </c>
      <c r="Z81" s="336"/>
      <c r="AA81" s="336"/>
      <c r="AB81" s="336"/>
      <c r="AC81" s="337"/>
      <c r="AD81" s="338" t="s">
        <v>3</v>
      </c>
      <c r="AE81" s="339"/>
      <c r="AF81" s="339"/>
      <c r="AG81" s="339"/>
      <c r="AH81" s="339"/>
      <c r="AI81" s="129" t="s">
        <v>4</v>
      </c>
      <c r="AJ81" s="145"/>
      <c r="AK81" s="145"/>
      <c r="AL81" s="145"/>
      <c r="AM81" s="145"/>
      <c r="AN81" s="145"/>
      <c r="AO81" s="145"/>
      <c r="AP81" s="145"/>
      <c r="AQ81" s="145"/>
      <c r="AR81" s="145"/>
      <c r="AS81" s="145"/>
      <c r="AT81" s="145"/>
      <c r="AU81" s="146"/>
      <c r="AV81" s="335" t="s">
        <v>5</v>
      </c>
      <c r="AW81" s="336"/>
      <c r="AX81" s="336"/>
      <c r="AY81" s="340"/>
    </row>
    <row r="82" spans="1:51" ht="25.5" customHeight="1">
      <c r="A82" s="243"/>
      <c r="B82" s="244"/>
      <c r="C82" s="244"/>
      <c r="D82" s="244"/>
      <c r="E82" s="244"/>
      <c r="F82" s="245"/>
      <c r="G82" s="309" t="s">
        <v>19</v>
      </c>
      <c r="H82" s="310"/>
      <c r="I82" s="310"/>
      <c r="J82" s="310"/>
      <c r="K82" s="311"/>
      <c r="L82" s="312" t="s">
        <v>19</v>
      </c>
      <c r="M82" s="313"/>
      <c r="N82" s="313"/>
      <c r="O82" s="313"/>
      <c r="P82" s="313"/>
      <c r="Q82" s="313"/>
      <c r="R82" s="313"/>
      <c r="S82" s="313"/>
      <c r="T82" s="313"/>
      <c r="U82" s="313"/>
      <c r="V82" s="313"/>
      <c r="W82" s="313"/>
      <c r="X82" s="314"/>
      <c r="Y82" s="315">
        <v>109</v>
      </c>
      <c r="Z82" s="316"/>
      <c r="AA82" s="316"/>
      <c r="AB82" s="316"/>
      <c r="AC82" s="317"/>
      <c r="AD82" s="309"/>
      <c r="AE82" s="310"/>
      <c r="AF82" s="310"/>
      <c r="AG82" s="310"/>
      <c r="AH82" s="311"/>
      <c r="AI82" s="318"/>
      <c r="AJ82" s="313"/>
      <c r="AK82" s="313"/>
      <c r="AL82" s="313"/>
      <c r="AM82" s="313"/>
      <c r="AN82" s="313"/>
      <c r="AO82" s="313"/>
      <c r="AP82" s="313"/>
      <c r="AQ82" s="313"/>
      <c r="AR82" s="313"/>
      <c r="AS82" s="313"/>
      <c r="AT82" s="313"/>
      <c r="AU82" s="314"/>
      <c r="AV82" s="319"/>
      <c r="AW82" s="320"/>
      <c r="AX82" s="320"/>
      <c r="AY82" s="321"/>
    </row>
    <row r="83" spans="1:51" ht="25.5" customHeight="1">
      <c r="A83" s="243"/>
      <c r="B83" s="244"/>
      <c r="C83" s="244"/>
      <c r="D83" s="244"/>
      <c r="E83" s="244"/>
      <c r="F83" s="245"/>
      <c r="G83" s="341"/>
      <c r="H83" s="342"/>
      <c r="I83" s="342"/>
      <c r="J83" s="342"/>
      <c r="K83" s="343"/>
      <c r="L83" s="344"/>
      <c r="M83" s="345"/>
      <c r="N83" s="345"/>
      <c r="O83" s="345"/>
      <c r="P83" s="345"/>
      <c r="Q83" s="345"/>
      <c r="R83" s="345"/>
      <c r="S83" s="345"/>
      <c r="T83" s="345"/>
      <c r="U83" s="345"/>
      <c r="V83" s="345"/>
      <c r="W83" s="345"/>
      <c r="X83" s="346"/>
      <c r="Y83" s="354"/>
      <c r="Z83" s="355"/>
      <c r="AA83" s="355"/>
      <c r="AB83" s="355"/>
      <c r="AC83" s="356"/>
      <c r="AD83" s="350"/>
      <c r="AE83" s="351"/>
      <c r="AF83" s="351"/>
      <c r="AG83" s="351"/>
      <c r="AH83" s="352"/>
      <c r="AI83" s="344"/>
      <c r="AJ83" s="345"/>
      <c r="AK83" s="345"/>
      <c r="AL83" s="345"/>
      <c r="AM83" s="345"/>
      <c r="AN83" s="345"/>
      <c r="AO83" s="345"/>
      <c r="AP83" s="345"/>
      <c r="AQ83" s="345"/>
      <c r="AR83" s="345"/>
      <c r="AS83" s="345"/>
      <c r="AT83" s="345"/>
      <c r="AU83" s="346"/>
      <c r="AV83" s="347"/>
      <c r="AW83" s="348"/>
      <c r="AX83" s="348"/>
      <c r="AY83" s="353"/>
    </row>
    <row r="84" spans="1:51" ht="25.5" customHeight="1">
      <c r="A84" s="243"/>
      <c r="B84" s="244"/>
      <c r="C84" s="244"/>
      <c r="D84" s="244"/>
      <c r="E84" s="244"/>
      <c r="F84" s="245"/>
      <c r="G84" s="341"/>
      <c r="H84" s="342"/>
      <c r="I84" s="342"/>
      <c r="J84" s="342"/>
      <c r="K84" s="343"/>
      <c r="L84" s="344"/>
      <c r="M84" s="345"/>
      <c r="N84" s="345"/>
      <c r="O84" s="345"/>
      <c r="P84" s="345"/>
      <c r="Q84" s="345"/>
      <c r="R84" s="345"/>
      <c r="S84" s="345"/>
      <c r="T84" s="345"/>
      <c r="U84" s="345"/>
      <c r="V84" s="345"/>
      <c r="W84" s="345"/>
      <c r="X84" s="346"/>
      <c r="Y84" s="347"/>
      <c r="Z84" s="348"/>
      <c r="AA84" s="348"/>
      <c r="AB84" s="348"/>
      <c r="AC84" s="349"/>
      <c r="AD84" s="350"/>
      <c r="AE84" s="351"/>
      <c r="AF84" s="351"/>
      <c r="AG84" s="351"/>
      <c r="AH84" s="352"/>
      <c r="AI84" s="344"/>
      <c r="AJ84" s="345"/>
      <c r="AK84" s="345"/>
      <c r="AL84" s="345"/>
      <c r="AM84" s="345"/>
      <c r="AN84" s="345"/>
      <c r="AO84" s="345"/>
      <c r="AP84" s="345"/>
      <c r="AQ84" s="345"/>
      <c r="AR84" s="345"/>
      <c r="AS84" s="345"/>
      <c r="AT84" s="345"/>
      <c r="AU84" s="346"/>
      <c r="AV84" s="347"/>
      <c r="AW84" s="348"/>
      <c r="AX84" s="348"/>
      <c r="AY84" s="353"/>
    </row>
    <row r="85" spans="1:51" ht="25.5" customHeight="1">
      <c r="A85" s="243"/>
      <c r="B85" s="244"/>
      <c r="C85" s="244"/>
      <c r="D85" s="244"/>
      <c r="E85" s="244"/>
      <c r="F85" s="245"/>
      <c r="G85" s="350"/>
      <c r="H85" s="351"/>
      <c r="I85" s="351"/>
      <c r="J85" s="351"/>
      <c r="K85" s="352"/>
      <c r="L85" s="344"/>
      <c r="M85" s="357"/>
      <c r="N85" s="357"/>
      <c r="O85" s="357"/>
      <c r="P85" s="357"/>
      <c r="Q85" s="357"/>
      <c r="R85" s="357"/>
      <c r="S85" s="357"/>
      <c r="T85" s="357"/>
      <c r="U85" s="357"/>
      <c r="V85" s="357"/>
      <c r="W85" s="357"/>
      <c r="X85" s="358"/>
      <c r="Y85" s="347"/>
      <c r="Z85" s="348"/>
      <c r="AA85" s="348"/>
      <c r="AB85" s="348"/>
      <c r="AC85" s="349"/>
      <c r="AD85" s="350"/>
      <c r="AE85" s="351"/>
      <c r="AF85" s="351"/>
      <c r="AG85" s="351"/>
      <c r="AH85" s="352"/>
      <c r="AI85" s="344"/>
      <c r="AJ85" s="345"/>
      <c r="AK85" s="345"/>
      <c r="AL85" s="345"/>
      <c r="AM85" s="345"/>
      <c r="AN85" s="345"/>
      <c r="AO85" s="345"/>
      <c r="AP85" s="345"/>
      <c r="AQ85" s="345"/>
      <c r="AR85" s="345"/>
      <c r="AS85" s="345"/>
      <c r="AT85" s="345"/>
      <c r="AU85" s="346"/>
      <c r="AV85" s="347"/>
      <c r="AW85" s="348"/>
      <c r="AX85" s="348"/>
      <c r="AY85" s="353"/>
    </row>
    <row r="86" spans="1:51" ht="25.5" customHeight="1">
      <c r="A86" s="243"/>
      <c r="B86" s="244"/>
      <c r="C86" s="244"/>
      <c r="D86" s="244"/>
      <c r="E86" s="244"/>
      <c r="F86" s="245"/>
      <c r="G86" s="350"/>
      <c r="H86" s="351"/>
      <c r="I86" s="351"/>
      <c r="J86" s="351"/>
      <c r="K86" s="352"/>
      <c r="L86" s="344"/>
      <c r="M86" s="357"/>
      <c r="N86" s="357"/>
      <c r="O86" s="357"/>
      <c r="P86" s="357"/>
      <c r="Q86" s="357"/>
      <c r="R86" s="357"/>
      <c r="S86" s="357"/>
      <c r="T86" s="357"/>
      <c r="U86" s="357"/>
      <c r="V86" s="357"/>
      <c r="W86" s="357"/>
      <c r="X86" s="358"/>
      <c r="Y86" s="347"/>
      <c r="Z86" s="348"/>
      <c r="AA86" s="348"/>
      <c r="AB86" s="348"/>
      <c r="AC86" s="349"/>
      <c r="AD86" s="350"/>
      <c r="AE86" s="351"/>
      <c r="AF86" s="351"/>
      <c r="AG86" s="351"/>
      <c r="AH86" s="352"/>
      <c r="AI86" s="344"/>
      <c r="AJ86" s="345"/>
      <c r="AK86" s="345"/>
      <c r="AL86" s="345"/>
      <c r="AM86" s="345"/>
      <c r="AN86" s="345"/>
      <c r="AO86" s="345"/>
      <c r="AP86" s="345"/>
      <c r="AQ86" s="345"/>
      <c r="AR86" s="345"/>
      <c r="AS86" s="345"/>
      <c r="AT86" s="345"/>
      <c r="AU86" s="346"/>
      <c r="AV86" s="347"/>
      <c r="AW86" s="348"/>
      <c r="AX86" s="348"/>
      <c r="AY86" s="353"/>
    </row>
    <row r="87" spans="1:51" ht="25.5" customHeight="1">
      <c r="A87" s="243"/>
      <c r="B87" s="244"/>
      <c r="C87" s="244"/>
      <c r="D87" s="244"/>
      <c r="E87" s="244"/>
      <c r="F87" s="245"/>
      <c r="G87" s="350"/>
      <c r="H87" s="351"/>
      <c r="I87" s="351"/>
      <c r="J87" s="351"/>
      <c r="K87" s="352"/>
      <c r="L87" s="344"/>
      <c r="M87" s="357"/>
      <c r="N87" s="357"/>
      <c r="O87" s="357"/>
      <c r="P87" s="357"/>
      <c r="Q87" s="357"/>
      <c r="R87" s="357"/>
      <c r="S87" s="357"/>
      <c r="T87" s="357"/>
      <c r="U87" s="357"/>
      <c r="V87" s="357"/>
      <c r="W87" s="357"/>
      <c r="X87" s="358"/>
      <c r="Y87" s="347"/>
      <c r="Z87" s="348"/>
      <c r="AA87" s="348"/>
      <c r="AB87" s="348"/>
      <c r="AC87" s="349"/>
      <c r="AD87" s="350"/>
      <c r="AE87" s="351"/>
      <c r="AF87" s="351"/>
      <c r="AG87" s="351"/>
      <c r="AH87" s="352"/>
      <c r="AI87" s="344"/>
      <c r="AJ87" s="345"/>
      <c r="AK87" s="345"/>
      <c r="AL87" s="345"/>
      <c r="AM87" s="345"/>
      <c r="AN87" s="345"/>
      <c r="AO87" s="345"/>
      <c r="AP87" s="345"/>
      <c r="AQ87" s="345"/>
      <c r="AR87" s="345"/>
      <c r="AS87" s="345"/>
      <c r="AT87" s="345"/>
      <c r="AU87" s="346"/>
      <c r="AV87" s="347"/>
      <c r="AW87" s="348"/>
      <c r="AX87" s="348"/>
      <c r="AY87" s="353"/>
    </row>
    <row r="88" spans="1:51" ht="25.5" customHeight="1">
      <c r="A88" s="243"/>
      <c r="B88" s="244"/>
      <c r="C88" s="244"/>
      <c r="D88" s="244"/>
      <c r="E88" s="244"/>
      <c r="F88" s="245"/>
      <c r="G88" s="350"/>
      <c r="H88" s="351"/>
      <c r="I88" s="351"/>
      <c r="J88" s="351"/>
      <c r="K88" s="352"/>
      <c r="L88" s="344"/>
      <c r="M88" s="357"/>
      <c r="N88" s="357"/>
      <c r="O88" s="357"/>
      <c r="P88" s="357"/>
      <c r="Q88" s="357"/>
      <c r="R88" s="357"/>
      <c r="S88" s="357"/>
      <c r="T88" s="357"/>
      <c r="U88" s="357"/>
      <c r="V88" s="357"/>
      <c r="W88" s="357"/>
      <c r="X88" s="358"/>
      <c r="Y88" s="347"/>
      <c r="Z88" s="348"/>
      <c r="AA88" s="348"/>
      <c r="AB88" s="348"/>
      <c r="AC88" s="349"/>
      <c r="AD88" s="350"/>
      <c r="AE88" s="351"/>
      <c r="AF88" s="351"/>
      <c r="AG88" s="351"/>
      <c r="AH88" s="352"/>
      <c r="AI88" s="344"/>
      <c r="AJ88" s="345"/>
      <c r="AK88" s="345"/>
      <c r="AL88" s="345"/>
      <c r="AM88" s="345"/>
      <c r="AN88" s="345"/>
      <c r="AO88" s="345"/>
      <c r="AP88" s="345"/>
      <c r="AQ88" s="345"/>
      <c r="AR88" s="345"/>
      <c r="AS88" s="345"/>
      <c r="AT88" s="345"/>
      <c r="AU88" s="346"/>
      <c r="AV88" s="347"/>
      <c r="AW88" s="348"/>
      <c r="AX88" s="348"/>
      <c r="AY88" s="353"/>
    </row>
    <row r="89" spans="1:51" ht="25.5" customHeight="1">
      <c r="A89" s="243"/>
      <c r="B89" s="244"/>
      <c r="C89" s="244"/>
      <c r="D89" s="244"/>
      <c r="E89" s="244"/>
      <c r="F89" s="245"/>
      <c r="G89" s="367"/>
      <c r="H89" s="368"/>
      <c r="I89" s="368"/>
      <c r="J89" s="368"/>
      <c r="K89" s="369"/>
      <c r="L89" s="370"/>
      <c r="M89" s="371"/>
      <c r="N89" s="371"/>
      <c r="O89" s="371"/>
      <c r="P89" s="371"/>
      <c r="Q89" s="371"/>
      <c r="R89" s="371"/>
      <c r="S89" s="371"/>
      <c r="T89" s="371"/>
      <c r="U89" s="371"/>
      <c r="V89" s="371"/>
      <c r="W89" s="371"/>
      <c r="X89" s="372"/>
      <c r="Y89" s="373"/>
      <c r="Z89" s="374"/>
      <c r="AA89" s="374"/>
      <c r="AB89" s="374"/>
      <c r="AC89" s="374"/>
      <c r="AD89" s="367"/>
      <c r="AE89" s="368"/>
      <c r="AF89" s="368"/>
      <c r="AG89" s="368"/>
      <c r="AH89" s="369"/>
      <c r="AI89" s="370"/>
      <c r="AJ89" s="371"/>
      <c r="AK89" s="371"/>
      <c r="AL89" s="371"/>
      <c r="AM89" s="371"/>
      <c r="AN89" s="371"/>
      <c r="AO89" s="371"/>
      <c r="AP89" s="371"/>
      <c r="AQ89" s="371"/>
      <c r="AR89" s="371"/>
      <c r="AS89" s="371"/>
      <c r="AT89" s="371"/>
      <c r="AU89" s="372"/>
      <c r="AV89" s="373"/>
      <c r="AW89" s="374"/>
      <c r="AX89" s="374"/>
      <c r="AY89" s="375"/>
    </row>
    <row r="90" spans="1:51" ht="25.5" customHeight="1" thickBot="1">
      <c r="A90" s="243"/>
      <c r="B90" s="244"/>
      <c r="C90" s="244"/>
      <c r="D90" s="244"/>
      <c r="E90" s="244"/>
      <c r="F90" s="245"/>
      <c r="G90" s="359" t="s">
        <v>6</v>
      </c>
      <c r="H90" s="145"/>
      <c r="I90" s="145"/>
      <c r="J90" s="145"/>
      <c r="K90" s="146"/>
      <c r="L90" s="360"/>
      <c r="M90" s="361"/>
      <c r="N90" s="361"/>
      <c r="O90" s="361"/>
      <c r="P90" s="361"/>
      <c r="Q90" s="361"/>
      <c r="R90" s="361"/>
      <c r="S90" s="361"/>
      <c r="T90" s="361"/>
      <c r="U90" s="361"/>
      <c r="V90" s="361"/>
      <c r="W90" s="361"/>
      <c r="X90" s="362"/>
      <c r="Y90" s="363">
        <f>SUM(Y82:AC89)</f>
        <v>109</v>
      </c>
      <c r="Z90" s="364"/>
      <c r="AA90" s="364"/>
      <c r="AB90" s="364"/>
      <c r="AC90" s="365"/>
      <c r="AD90" s="359" t="s">
        <v>6</v>
      </c>
      <c r="AE90" s="145"/>
      <c r="AF90" s="145"/>
      <c r="AG90" s="145"/>
      <c r="AH90" s="145"/>
      <c r="AI90" s="360"/>
      <c r="AJ90" s="361"/>
      <c r="AK90" s="361"/>
      <c r="AL90" s="361"/>
      <c r="AM90" s="361"/>
      <c r="AN90" s="361"/>
      <c r="AO90" s="361"/>
      <c r="AP90" s="361"/>
      <c r="AQ90" s="361"/>
      <c r="AR90" s="361"/>
      <c r="AS90" s="361"/>
      <c r="AT90" s="361"/>
      <c r="AU90" s="362"/>
      <c r="AV90" s="363">
        <f>SUM(AV82:AY89)</f>
        <v>0</v>
      </c>
      <c r="AW90" s="364"/>
      <c r="AX90" s="364"/>
      <c r="AY90" s="366"/>
    </row>
    <row r="91" spans="1:51" ht="25.5" customHeight="1">
      <c r="A91" s="243"/>
      <c r="B91" s="244"/>
      <c r="C91" s="244"/>
      <c r="D91" s="244"/>
      <c r="E91" s="244"/>
      <c r="F91" s="245"/>
      <c r="G91" s="329" t="s">
        <v>147</v>
      </c>
      <c r="H91" s="330"/>
      <c r="I91" s="330"/>
      <c r="J91" s="330"/>
      <c r="K91" s="330"/>
      <c r="L91" s="330"/>
      <c r="M91" s="330"/>
      <c r="N91" s="330"/>
      <c r="O91" s="330"/>
      <c r="P91" s="330"/>
      <c r="Q91" s="330"/>
      <c r="R91" s="330"/>
      <c r="S91" s="330"/>
      <c r="T91" s="330"/>
      <c r="U91" s="330"/>
      <c r="V91" s="330"/>
      <c r="W91" s="330"/>
      <c r="X91" s="330"/>
      <c r="Y91" s="330"/>
      <c r="Z91" s="330"/>
      <c r="AA91" s="330"/>
      <c r="AB91" s="330"/>
      <c r="AC91" s="331"/>
      <c r="AD91" s="377" t="s">
        <v>148</v>
      </c>
      <c r="AE91" s="378"/>
      <c r="AF91" s="378"/>
      <c r="AG91" s="378"/>
      <c r="AH91" s="378"/>
      <c r="AI91" s="378"/>
      <c r="AJ91" s="378"/>
      <c r="AK91" s="378"/>
      <c r="AL91" s="378"/>
      <c r="AM91" s="378"/>
      <c r="AN91" s="378"/>
      <c r="AO91" s="378"/>
      <c r="AP91" s="378"/>
      <c r="AQ91" s="378"/>
      <c r="AR91" s="378"/>
      <c r="AS91" s="378"/>
      <c r="AT91" s="378"/>
      <c r="AU91" s="378"/>
      <c r="AV91" s="378"/>
      <c r="AW91" s="378"/>
      <c r="AX91" s="378"/>
      <c r="AY91" s="379"/>
    </row>
    <row r="92" spans="1:51" ht="25.5" customHeight="1">
      <c r="A92" s="243"/>
      <c r="B92" s="244"/>
      <c r="C92" s="244"/>
      <c r="D92" s="244"/>
      <c r="E92" s="244"/>
      <c r="F92" s="245"/>
      <c r="G92" s="334" t="s">
        <v>3</v>
      </c>
      <c r="H92" s="118"/>
      <c r="I92" s="118"/>
      <c r="J92" s="118"/>
      <c r="K92" s="128"/>
      <c r="L92" s="129" t="s">
        <v>4</v>
      </c>
      <c r="M92" s="145"/>
      <c r="N92" s="145"/>
      <c r="O92" s="145"/>
      <c r="P92" s="145"/>
      <c r="Q92" s="145"/>
      <c r="R92" s="145"/>
      <c r="S92" s="145"/>
      <c r="T92" s="145"/>
      <c r="U92" s="145"/>
      <c r="V92" s="145"/>
      <c r="W92" s="145"/>
      <c r="X92" s="146"/>
      <c r="Y92" s="335" t="s">
        <v>5</v>
      </c>
      <c r="Z92" s="336"/>
      <c r="AA92" s="336"/>
      <c r="AB92" s="336"/>
      <c r="AC92" s="337"/>
      <c r="AD92" s="338" t="s">
        <v>3</v>
      </c>
      <c r="AE92" s="339"/>
      <c r="AF92" s="339"/>
      <c r="AG92" s="339"/>
      <c r="AH92" s="339"/>
      <c r="AI92" s="129" t="s">
        <v>4</v>
      </c>
      <c r="AJ92" s="145"/>
      <c r="AK92" s="145"/>
      <c r="AL92" s="145"/>
      <c r="AM92" s="145"/>
      <c r="AN92" s="145"/>
      <c r="AO92" s="145"/>
      <c r="AP92" s="145"/>
      <c r="AQ92" s="145"/>
      <c r="AR92" s="145"/>
      <c r="AS92" s="145"/>
      <c r="AT92" s="145"/>
      <c r="AU92" s="146"/>
      <c r="AV92" s="335" t="s">
        <v>5</v>
      </c>
      <c r="AW92" s="336"/>
      <c r="AX92" s="336"/>
      <c r="AY92" s="340"/>
    </row>
    <row r="93" spans="1:51" ht="25.5" customHeight="1">
      <c r="A93" s="243"/>
      <c r="B93" s="244"/>
      <c r="C93" s="244"/>
      <c r="D93" s="244"/>
      <c r="E93" s="244"/>
      <c r="F93" s="245"/>
      <c r="G93" s="309" t="s">
        <v>108</v>
      </c>
      <c r="H93" s="310"/>
      <c r="I93" s="310"/>
      <c r="J93" s="310"/>
      <c r="K93" s="311"/>
      <c r="L93" s="312" t="s">
        <v>149</v>
      </c>
      <c r="M93" s="313"/>
      <c r="N93" s="313"/>
      <c r="O93" s="313"/>
      <c r="P93" s="313"/>
      <c r="Q93" s="313"/>
      <c r="R93" s="313"/>
      <c r="S93" s="313"/>
      <c r="T93" s="313"/>
      <c r="U93" s="313"/>
      <c r="V93" s="313"/>
      <c r="W93" s="313"/>
      <c r="X93" s="314"/>
      <c r="Y93" s="315">
        <v>27</v>
      </c>
      <c r="Z93" s="316"/>
      <c r="AA93" s="316"/>
      <c r="AB93" s="316"/>
      <c r="AC93" s="317"/>
      <c r="AD93" s="309"/>
      <c r="AE93" s="310"/>
      <c r="AF93" s="310"/>
      <c r="AG93" s="310"/>
      <c r="AH93" s="311"/>
      <c r="AI93" s="318"/>
      <c r="AJ93" s="313"/>
      <c r="AK93" s="313"/>
      <c r="AL93" s="313"/>
      <c r="AM93" s="313"/>
      <c r="AN93" s="313"/>
      <c r="AO93" s="313"/>
      <c r="AP93" s="313"/>
      <c r="AQ93" s="313"/>
      <c r="AR93" s="313"/>
      <c r="AS93" s="313"/>
      <c r="AT93" s="313"/>
      <c r="AU93" s="314"/>
      <c r="AV93" s="315"/>
      <c r="AW93" s="316"/>
      <c r="AX93" s="316"/>
      <c r="AY93" s="376"/>
    </row>
    <row r="94" spans="1:51" ht="25.5" customHeight="1">
      <c r="A94" s="243"/>
      <c r="B94" s="244"/>
      <c r="C94" s="244"/>
      <c r="D94" s="244"/>
      <c r="E94" s="244"/>
      <c r="F94" s="245"/>
      <c r="G94" s="350"/>
      <c r="H94" s="351"/>
      <c r="I94" s="351"/>
      <c r="J94" s="351"/>
      <c r="K94" s="352"/>
      <c r="L94" s="344"/>
      <c r="M94" s="357"/>
      <c r="N94" s="357"/>
      <c r="O94" s="357"/>
      <c r="P94" s="357"/>
      <c r="Q94" s="357"/>
      <c r="R94" s="357"/>
      <c r="S94" s="357"/>
      <c r="T94" s="357"/>
      <c r="U94" s="357"/>
      <c r="V94" s="357"/>
      <c r="W94" s="357"/>
      <c r="X94" s="358"/>
      <c r="Y94" s="347"/>
      <c r="Z94" s="348"/>
      <c r="AA94" s="348"/>
      <c r="AB94" s="348"/>
      <c r="AC94" s="349"/>
      <c r="AD94" s="350"/>
      <c r="AE94" s="351"/>
      <c r="AF94" s="351"/>
      <c r="AG94" s="351"/>
      <c r="AH94" s="352"/>
      <c r="AI94" s="344"/>
      <c r="AJ94" s="345"/>
      <c r="AK94" s="345"/>
      <c r="AL94" s="345"/>
      <c r="AM94" s="345"/>
      <c r="AN94" s="345"/>
      <c r="AO94" s="345"/>
      <c r="AP94" s="345"/>
      <c r="AQ94" s="345"/>
      <c r="AR94" s="345"/>
      <c r="AS94" s="345"/>
      <c r="AT94" s="345"/>
      <c r="AU94" s="346"/>
      <c r="AV94" s="347"/>
      <c r="AW94" s="348"/>
      <c r="AX94" s="348"/>
      <c r="AY94" s="353"/>
    </row>
    <row r="95" spans="1:51" ht="25.5" customHeight="1">
      <c r="A95" s="243"/>
      <c r="B95" s="244"/>
      <c r="C95" s="244"/>
      <c r="D95" s="244"/>
      <c r="E95" s="244"/>
      <c r="F95" s="245"/>
      <c r="G95" s="350"/>
      <c r="H95" s="351"/>
      <c r="I95" s="351"/>
      <c r="J95" s="351"/>
      <c r="K95" s="352"/>
      <c r="L95" s="344"/>
      <c r="M95" s="357"/>
      <c r="N95" s="357"/>
      <c r="O95" s="357"/>
      <c r="P95" s="357"/>
      <c r="Q95" s="357"/>
      <c r="R95" s="357"/>
      <c r="S95" s="357"/>
      <c r="T95" s="357"/>
      <c r="U95" s="357"/>
      <c r="V95" s="357"/>
      <c r="W95" s="357"/>
      <c r="X95" s="358"/>
      <c r="Y95" s="347"/>
      <c r="Z95" s="348"/>
      <c r="AA95" s="348"/>
      <c r="AB95" s="348"/>
      <c r="AC95" s="349"/>
      <c r="AD95" s="350"/>
      <c r="AE95" s="351"/>
      <c r="AF95" s="351"/>
      <c r="AG95" s="351"/>
      <c r="AH95" s="352"/>
      <c r="AI95" s="344"/>
      <c r="AJ95" s="345"/>
      <c r="AK95" s="345"/>
      <c r="AL95" s="345"/>
      <c r="AM95" s="345"/>
      <c r="AN95" s="345"/>
      <c r="AO95" s="345"/>
      <c r="AP95" s="345"/>
      <c r="AQ95" s="345"/>
      <c r="AR95" s="345"/>
      <c r="AS95" s="345"/>
      <c r="AT95" s="345"/>
      <c r="AU95" s="346"/>
      <c r="AV95" s="347"/>
      <c r="AW95" s="348"/>
      <c r="AX95" s="348"/>
      <c r="AY95" s="353"/>
    </row>
    <row r="96" spans="1:51" ht="25.5" customHeight="1">
      <c r="A96" s="243"/>
      <c r="B96" s="244"/>
      <c r="C96" s="244"/>
      <c r="D96" s="244"/>
      <c r="E96" s="244"/>
      <c r="F96" s="245"/>
      <c r="G96" s="350"/>
      <c r="H96" s="351"/>
      <c r="I96" s="351"/>
      <c r="J96" s="351"/>
      <c r="K96" s="352"/>
      <c r="L96" s="344"/>
      <c r="M96" s="357"/>
      <c r="N96" s="357"/>
      <c r="O96" s="357"/>
      <c r="P96" s="357"/>
      <c r="Q96" s="357"/>
      <c r="R96" s="357"/>
      <c r="S96" s="357"/>
      <c r="T96" s="357"/>
      <c r="U96" s="357"/>
      <c r="V96" s="357"/>
      <c r="W96" s="357"/>
      <c r="X96" s="358"/>
      <c r="Y96" s="347"/>
      <c r="Z96" s="348"/>
      <c r="AA96" s="348"/>
      <c r="AB96" s="348"/>
      <c r="AC96" s="349"/>
      <c r="AD96" s="350"/>
      <c r="AE96" s="351"/>
      <c r="AF96" s="351"/>
      <c r="AG96" s="351"/>
      <c r="AH96" s="352"/>
      <c r="AI96" s="344"/>
      <c r="AJ96" s="345"/>
      <c r="AK96" s="345"/>
      <c r="AL96" s="345"/>
      <c r="AM96" s="345"/>
      <c r="AN96" s="345"/>
      <c r="AO96" s="345"/>
      <c r="AP96" s="345"/>
      <c r="AQ96" s="345"/>
      <c r="AR96" s="345"/>
      <c r="AS96" s="345"/>
      <c r="AT96" s="345"/>
      <c r="AU96" s="346"/>
      <c r="AV96" s="347"/>
      <c r="AW96" s="348"/>
      <c r="AX96" s="348"/>
      <c r="AY96" s="353"/>
    </row>
    <row r="97" spans="1:51" ht="25.5" customHeight="1">
      <c r="A97" s="243"/>
      <c r="B97" s="244"/>
      <c r="C97" s="244"/>
      <c r="D97" s="244"/>
      <c r="E97" s="244"/>
      <c r="F97" s="245"/>
      <c r="G97" s="350"/>
      <c r="H97" s="351"/>
      <c r="I97" s="351"/>
      <c r="J97" s="351"/>
      <c r="K97" s="352"/>
      <c r="L97" s="344"/>
      <c r="M97" s="357"/>
      <c r="N97" s="357"/>
      <c r="O97" s="357"/>
      <c r="P97" s="357"/>
      <c r="Q97" s="357"/>
      <c r="R97" s="357"/>
      <c r="S97" s="357"/>
      <c r="T97" s="357"/>
      <c r="U97" s="357"/>
      <c r="V97" s="357"/>
      <c r="W97" s="357"/>
      <c r="X97" s="358"/>
      <c r="Y97" s="347"/>
      <c r="Z97" s="348"/>
      <c r="AA97" s="348"/>
      <c r="AB97" s="348"/>
      <c r="AC97" s="349"/>
      <c r="AD97" s="350"/>
      <c r="AE97" s="351"/>
      <c r="AF97" s="351"/>
      <c r="AG97" s="351"/>
      <c r="AH97" s="352"/>
      <c r="AI97" s="344"/>
      <c r="AJ97" s="345"/>
      <c r="AK97" s="345"/>
      <c r="AL97" s="345"/>
      <c r="AM97" s="345"/>
      <c r="AN97" s="345"/>
      <c r="AO97" s="345"/>
      <c r="AP97" s="345"/>
      <c r="AQ97" s="345"/>
      <c r="AR97" s="345"/>
      <c r="AS97" s="345"/>
      <c r="AT97" s="345"/>
      <c r="AU97" s="346"/>
      <c r="AV97" s="347"/>
      <c r="AW97" s="348"/>
      <c r="AX97" s="348"/>
      <c r="AY97" s="353"/>
    </row>
    <row r="98" spans="1:51" ht="25.5" customHeight="1">
      <c r="A98" s="243"/>
      <c r="B98" s="244"/>
      <c r="C98" s="244"/>
      <c r="D98" s="244"/>
      <c r="E98" s="244"/>
      <c r="F98" s="245"/>
      <c r="G98" s="350"/>
      <c r="H98" s="351"/>
      <c r="I98" s="351"/>
      <c r="J98" s="351"/>
      <c r="K98" s="352"/>
      <c r="L98" s="344"/>
      <c r="M98" s="345"/>
      <c r="N98" s="345"/>
      <c r="O98" s="345"/>
      <c r="P98" s="345"/>
      <c r="Q98" s="345"/>
      <c r="R98" s="345"/>
      <c r="S98" s="345"/>
      <c r="T98" s="345"/>
      <c r="U98" s="345"/>
      <c r="V98" s="345"/>
      <c r="W98" s="345"/>
      <c r="X98" s="346"/>
      <c r="Y98" s="347"/>
      <c r="Z98" s="348"/>
      <c r="AA98" s="348"/>
      <c r="AB98" s="348"/>
      <c r="AC98" s="348"/>
      <c r="AD98" s="350"/>
      <c r="AE98" s="351"/>
      <c r="AF98" s="351"/>
      <c r="AG98" s="351"/>
      <c r="AH98" s="352"/>
      <c r="AI98" s="344"/>
      <c r="AJ98" s="345"/>
      <c r="AK98" s="345"/>
      <c r="AL98" s="345"/>
      <c r="AM98" s="345"/>
      <c r="AN98" s="345"/>
      <c r="AO98" s="345"/>
      <c r="AP98" s="345"/>
      <c r="AQ98" s="345"/>
      <c r="AR98" s="345"/>
      <c r="AS98" s="345"/>
      <c r="AT98" s="345"/>
      <c r="AU98" s="346"/>
      <c r="AV98" s="347"/>
      <c r="AW98" s="348"/>
      <c r="AX98" s="348"/>
      <c r="AY98" s="353"/>
    </row>
    <row r="99" spans="1:51" ht="25.5" customHeight="1">
      <c r="A99" s="243"/>
      <c r="B99" s="244"/>
      <c r="C99" s="244"/>
      <c r="D99" s="244"/>
      <c r="E99" s="244"/>
      <c r="F99" s="245"/>
      <c r="G99" s="350"/>
      <c r="H99" s="351"/>
      <c r="I99" s="351"/>
      <c r="J99" s="351"/>
      <c r="K99" s="352"/>
      <c r="L99" s="344"/>
      <c r="M99" s="345"/>
      <c r="N99" s="345"/>
      <c r="O99" s="345"/>
      <c r="P99" s="345"/>
      <c r="Q99" s="345"/>
      <c r="R99" s="345"/>
      <c r="S99" s="345"/>
      <c r="T99" s="345"/>
      <c r="U99" s="345"/>
      <c r="V99" s="345"/>
      <c r="W99" s="345"/>
      <c r="X99" s="346"/>
      <c r="Y99" s="347"/>
      <c r="Z99" s="348"/>
      <c r="AA99" s="348"/>
      <c r="AB99" s="348"/>
      <c r="AC99" s="348"/>
      <c r="AD99" s="350"/>
      <c r="AE99" s="351"/>
      <c r="AF99" s="351"/>
      <c r="AG99" s="351"/>
      <c r="AH99" s="352"/>
      <c r="AI99" s="344"/>
      <c r="AJ99" s="345"/>
      <c r="AK99" s="345"/>
      <c r="AL99" s="345"/>
      <c r="AM99" s="345"/>
      <c r="AN99" s="345"/>
      <c r="AO99" s="345"/>
      <c r="AP99" s="345"/>
      <c r="AQ99" s="345"/>
      <c r="AR99" s="345"/>
      <c r="AS99" s="345"/>
      <c r="AT99" s="345"/>
      <c r="AU99" s="346"/>
      <c r="AV99" s="347"/>
      <c r="AW99" s="348"/>
      <c r="AX99" s="348"/>
      <c r="AY99" s="353"/>
    </row>
    <row r="100" spans="1:51" ht="25.5" customHeight="1">
      <c r="A100" s="243"/>
      <c r="B100" s="244"/>
      <c r="C100" s="244"/>
      <c r="D100" s="244"/>
      <c r="E100" s="244"/>
      <c r="F100" s="245"/>
      <c r="G100" s="367"/>
      <c r="H100" s="368"/>
      <c r="I100" s="368"/>
      <c r="J100" s="368"/>
      <c r="K100" s="369"/>
      <c r="L100" s="370"/>
      <c r="M100" s="371"/>
      <c r="N100" s="371"/>
      <c r="O100" s="371"/>
      <c r="P100" s="371"/>
      <c r="Q100" s="371"/>
      <c r="R100" s="371"/>
      <c r="S100" s="371"/>
      <c r="T100" s="371"/>
      <c r="U100" s="371"/>
      <c r="V100" s="371"/>
      <c r="W100" s="371"/>
      <c r="X100" s="372"/>
      <c r="Y100" s="373"/>
      <c r="Z100" s="374"/>
      <c r="AA100" s="374"/>
      <c r="AB100" s="374"/>
      <c r="AC100" s="374"/>
      <c r="AD100" s="367"/>
      <c r="AE100" s="368"/>
      <c r="AF100" s="368"/>
      <c r="AG100" s="368"/>
      <c r="AH100" s="369"/>
      <c r="AI100" s="370"/>
      <c r="AJ100" s="371"/>
      <c r="AK100" s="371"/>
      <c r="AL100" s="371"/>
      <c r="AM100" s="371"/>
      <c r="AN100" s="371"/>
      <c r="AO100" s="371"/>
      <c r="AP100" s="371"/>
      <c r="AQ100" s="371"/>
      <c r="AR100" s="371"/>
      <c r="AS100" s="371"/>
      <c r="AT100" s="371"/>
      <c r="AU100" s="372"/>
      <c r="AV100" s="373"/>
      <c r="AW100" s="374"/>
      <c r="AX100" s="374"/>
      <c r="AY100" s="375"/>
    </row>
    <row r="101" spans="1:51" ht="25.5" customHeight="1">
      <c r="A101" s="243"/>
      <c r="B101" s="244"/>
      <c r="C101" s="244"/>
      <c r="D101" s="244"/>
      <c r="E101" s="244"/>
      <c r="F101" s="245"/>
      <c r="G101" s="359" t="s">
        <v>6</v>
      </c>
      <c r="H101" s="145"/>
      <c r="I101" s="145"/>
      <c r="J101" s="145"/>
      <c r="K101" s="146"/>
      <c r="L101" s="360"/>
      <c r="M101" s="361"/>
      <c r="N101" s="361"/>
      <c r="O101" s="361"/>
      <c r="P101" s="361"/>
      <c r="Q101" s="361"/>
      <c r="R101" s="361"/>
      <c r="S101" s="361"/>
      <c r="T101" s="361"/>
      <c r="U101" s="361"/>
      <c r="V101" s="361"/>
      <c r="W101" s="361"/>
      <c r="X101" s="362"/>
      <c r="Y101" s="363">
        <f>SUM(Y93:AC100)</f>
        <v>27</v>
      </c>
      <c r="Z101" s="364"/>
      <c r="AA101" s="364"/>
      <c r="AB101" s="364"/>
      <c r="AC101" s="365"/>
      <c r="AD101" s="359" t="s">
        <v>6</v>
      </c>
      <c r="AE101" s="145"/>
      <c r="AF101" s="145"/>
      <c r="AG101" s="145"/>
      <c r="AH101" s="145"/>
      <c r="AI101" s="360"/>
      <c r="AJ101" s="361"/>
      <c r="AK101" s="361"/>
      <c r="AL101" s="361"/>
      <c r="AM101" s="361"/>
      <c r="AN101" s="361"/>
      <c r="AO101" s="361"/>
      <c r="AP101" s="361"/>
      <c r="AQ101" s="361"/>
      <c r="AR101" s="361"/>
      <c r="AS101" s="361"/>
      <c r="AT101" s="361"/>
      <c r="AU101" s="362"/>
      <c r="AV101" s="363">
        <f>SUM(AV93:AY100)</f>
        <v>0</v>
      </c>
      <c r="AW101" s="364"/>
      <c r="AX101" s="364"/>
      <c r="AY101" s="366"/>
    </row>
    <row r="102" spans="1:51" ht="24.75" customHeight="1">
      <c r="A102" s="243"/>
      <c r="B102" s="244"/>
      <c r="C102" s="244"/>
      <c r="D102" s="244"/>
      <c r="E102" s="244"/>
      <c r="F102" s="245"/>
      <c r="G102" s="377" t="s">
        <v>150</v>
      </c>
      <c r="H102" s="383"/>
      <c r="I102" s="383"/>
      <c r="J102" s="383"/>
      <c r="K102" s="383"/>
      <c r="L102" s="383"/>
      <c r="M102" s="383"/>
      <c r="N102" s="383"/>
      <c r="O102" s="383"/>
      <c r="P102" s="383"/>
      <c r="Q102" s="383"/>
      <c r="R102" s="383"/>
      <c r="S102" s="383"/>
      <c r="T102" s="383"/>
      <c r="U102" s="383"/>
      <c r="V102" s="383"/>
      <c r="W102" s="383"/>
      <c r="X102" s="383"/>
      <c r="Y102" s="383"/>
      <c r="Z102" s="383"/>
      <c r="AA102" s="383"/>
      <c r="AB102" s="383"/>
      <c r="AC102" s="384"/>
      <c r="AD102" s="377" t="s">
        <v>151</v>
      </c>
      <c r="AE102" s="383"/>
      <c r="AF102" s="383"/>
      <c r="AG102" s="383"/>
      <c r="AH102" s="383"/>
      <c r="AI102" s="383"/>
      <c r="AJ102" s="383"/>
      <c r="AK102" s="383"/>
      <c r="AL102" s="383"/>
      <c r="AM102" s="383"/>
      <c r="AN102" s="383"/>
      <c r="AO102" s="383"/>
      <c r="AP102" s="383"/>
      <c r="AQ102" s="383"/>
      <c r="AR102" s="383"/>
      <c r="AS102" s="383"/>
      <c r="AT102" s="383"/>
      <c r="AU102" s="383"/>
      <c r="AV102" s="383"/>
      <c r="AW102" s="383"/>
      <c r="AX102" s="383"/>
      <c r="AY102" s="385"/>
    </row>
    <row r="103" spans="1:51" ht="24.75" customHeight="1">
      <c r="A103" s="243"/>
      <c r="B103" s="244"/>
      <c r="C103" s="244"/>
      <c r="D103" s="244"/>
      <c r="E103" s="244"/>
      <c r="F103" s="245"/>
      <c r="G103" s="334" t="s">
        <v>3</v>
      </c>
      <c r="H103" s="118"/>
      <c r="I103" s="118"/>
      <c r="J103" s="118"/>
      <c r="K103" s="128"/>
      <c r="L103" s="129" t="s">
        <v>4</v>
      </c>
      <c r="M103" s="118"/>
      <c r="N103" s="118"/>
      <c r="O103" s="118"/>
      <c r="P103" s="118"/>
      <c r="Q103" s="118"/>
      <c r="R103" s="118"/>
      <c r="S103" s="118"/>
      <c r="T103" s="118"/>
      <c r="U103" s="118"/>
      <c r="V103" s="118"/>
      <c r="W103" s="118"/>
      <c r="X103" s="128"/>
      <c r="Y103" s="335" t="s">
        <v>5</v>
      </c>
      <c r="Z103" s="386"/>
      <c r="AA103" s="386"/>
      <c r="AB103" s="386"/>
      <c r="AC103" s="387"/>
      <c r="AD103" s="334" t="s">
        <v>3</v>
      </c>
      <c r="AE103" s="118"/>
      <c r="AF103" s="118"/>
      <c r="AG103" s="118"/>
      <c r="AH103" s="128"/>
      <c r="AI103" s="129" t="s">
        <v>4</v>
      </c>
      <c r="AJ103" s="118"/>
      <c r="AK103" s="118"/>
      <c r="AL103" s="118"/>
      <c r="AM103" s="118"/>
      <c r="AN103" s="118"/>
      <c r="AO103" s="118"/>
      <c r="AP103" s="118"/>
      <c r="AQ103" s="118"/>
      <c r="AR103" s="118"/>
      <c r="AS103" s="118"/>
      <c r="AT103" s="118"/>
      <c r="AU103" s="128"/>
      <c r="AV103" s="335" t="s">
        <v>5</v>
      </c>
      <c r="AW103" s="386"/>
      <c r="AX103" s="386"/>
      <c r="AY103" s="388"/>
    </row>
    <row r="104" spans="1:51" ht="24.75" customHeight="1">
      <c r="A104" s="243"/>
      <c r="B104" s="244"/>
      <c r="C104" s="244"/>
      <c r="D104" s="244"/>
      <c r="E104" s="244"/>
      <c r="F104" s="245"/>
      <c r="G104" s="309"/>
      <c r="H104" s="310"/>
      <c r="I104" s="310"/>
      <c r="J104" s="310"/>
      <c r="K104" s="311"/>
      <c r="L104" s="318"/>
      <c r="M104" s="380"/>
      <c r="N104" s="380"/>
      <c r="O104" s="380"/>
      <c r="P104" s="380"/>
      <c r="Q104" s="380"/>
      <c r="R104" s="380"/>
      <c r="S104" s="380"/>
      <c r="T104" s="380"/>
      <c r="U104" s="380"/>
      <c r="V104" s="380"/>
      <c r="W104" s="380"/>
      <c r="X104" s="381"/>
      <c r="Y104" s="315"/>
      <c r="Z104" s="316"/>
      <c r="AA104" s="316"/>
      <c r="AB104" s="316"/>
      <c r="AC104" s="382"/>
      <c r="AD104" s="309"/>
      <c r="AE104" s="310"/>
      <c r="AF104" s="310"/>
      <c r="AG104" s="310"/>
      <c r="AH104" s="311"/>
      <c r="AI104" s="318"/>
      <c r="AJ104" s="380"/>
      <c r="AK104" s="380"/>
      <c r="AL104" s="380"/>
      <c r="AM104" s="380"/>
      <c r="AN104" s="380"/>
      <c r="AO104" s="380"/>
      <c r="AP104" s="380"/>
      <c r="AQ104" s="380"/>
      <c r="AR104" s="380"/>
      <c r="AS104" s="380"/>
      <c r="AT104" s="380"/>
      <c r="AU104" s="381"/>
      <c r="AV104" s="315"/>
      <c r="AW104" s="316"/>
      <c r="AX104" s="316"/>
      <c r="AY104" s="376"/>
    </row>
    <row r="105" spans="1:51" ht="24.75" customHeight="1">
      <c r="A105" s="243"/>
      <c r="B105" s="244"/>
      <c r="C105" s="244"/>
      <c r="D105" s="244"/>
      <c r="E105" s="244"/>
      <c r="F105" s="245"/>
      <c r="G105" s="350"/>
      <c r="H105" s="351"/>
      <c r="I105" s="351"/>
      <c r="J105" s="351"/>
      <c r="K105" s="352"/>
      <c r="L105" s="344"/>
      <c r="M105" s="357"/>
      <c r="N105" s="357"/>
      <c r="O105" s="357"/>
      <c r="P105" s="357"/>
      <c r="Q105" s="357"/>
      <c r="R105" s="357"/>
      <c r="S105" s="357"/>
      <c r="T105" s="357"/>
      <c r="U105" s="357"/>
      <c r="V105" s="357"/>
      <c r="W105" s="357"/>
      <c r="X105" s="358"/>
      <c r="Y105" s="347"/>
      <c r="Z105" s="348"/>
      <c r="AA105" s="348"/>
      <c r="AB105" s="348"/>
      <c r="AC105" s="349"/>
      <c r="AD105" s="350"/>
      <c r="AE105" s="351"/>
      <c r="AF105" s="351"/>
      <c r="AG105" s="351"/>
      <c r="AH105" s="352"/>
      <c r="AI105" s="344"/>
      <c r="AJ105" s="357"/>
      <c r="AK105" s="357"/>
      <c r="AL105" s="357"/>
      <c r="AM105" s="357"/>
      <c r="AN105" s="357"/>
      <c r="AO105" s="357"/>
      <c r="AP105" s="357"/>
      <c r="AQ105" s="357"/>
      <c r="AR105" s="357"/>
      <c r="AS105" s="357"/>
      <c r="AT105" s="357"/>
      <c r="AU105" s="358"/>
      <c r="AV105" s="347"/>
      <c r="AW105" s="348"/>
      <c r="AX105" s="348"/>
      <c r="AY105" s="353"/>
    </row>
    <row r="106" spans="1:51" ht="24.75" customHeight="1">
      <c r="A106" s="243"/>
      <c r="B106" s="244"/>
      <c r="C106" s="244"/>
      <c r="D106" s="244"/>
      <c r="E106" s="244"/>
      <c r="F106" s="245"/>
      <c r="G106" s="350"/>
      <c r="H106" s="351"/>
      <c r="I106" s="351"/>
      <c r="J106" s="351"/>
      <c r="K106" s="352"/>
      <c r="L106" s="344"/>
      <c r="M106" s="357"/>
      <c r="N106" s="357"/>
      <c r="O106" s="357"/>
      <c r="P106" s="357"/>
      <c r="Q106" s="357"/>
      <c r="R106" s="357"/>
      <c r="S106" s="357"/>
      <c r="T106" s="357"/>
      <c r="U106" s="357"/>
      <c r="V106" s="357"/>
      <c r="W106" s="357"/>
      <c r="X106" s="358"/>
      <c r="Y106" s="347"/>
      <c r="Z106" s="348"/>
      <c r="AA106" s="348"/>
      <c r="AB106" s="348"/>
      <c r="AC106" s="349"/>
      <c r="AD106" s="350"/>
      <c r="AE106" s="351"/>
      <c r="AF106" s="351"/>
      <c r="AG106" s="351"/>
      <c r="AH106" s="352"/>
      <c r="AI106" s="344"/>
      <c r="AJ106" s="357"/>
      <c r="AK106" s="357"/>
      <c r="AL106" s="357"/>
      <c r="AM106" s="357"/>
      <c r="AN106" s="357"/>
      <c r="AO106" s="357"/>
      <c r="AP106" s="357"/>
      <c r="AQ106" s="357"/>
      <c r="AR106" s="357"/>
      <c r="AS106" s="357"/>
      <c r="AT106" s="357"/>
      <c r="AU106" s="358"/>
      <c r="AV106" s="347"/>
      <c r="AW106" s="348"/>
      <c r="AX106" s="348"/>
      <c r="AY106" s="353"/>
    </row>
    <row r="107" spans="1:51" ht="24.75" customHeight="1">
      <c r="A107" s="243"/>
      <c r="B107" s="244"/>
      <c r="C107" s="244"/>
      <c r="D107" s="244"/>
      <c r="E107" s="244"/>
      <c r="F107" s="245"/>
      <c r="G107" s="350"/>
      <c r="H107" s="351"/>
      <c r="I107" s="351"/>
      <c r="J107" s="351"/>
      <c r="K107" s="352"/>
      <c r="L107" s="344"/>
      <c r="M107" s="345"/>
      <c r="N107" s="345"/>
      <c r="O107" s="345"/>
      <c r="P107" s="345"/>
      <c r="Q107" s="345"/>
      <c r="R107" s="345"/>
      <c r="S107" s="345"/>
      <c r="T107" s="345"/>
      <c r="U107" s="345"/>
      <c r="V107" s="345"/>
      <c r="W107" s="345"/>
      <c r="X107" s="346"/>
      <c r="Y107" s="347"/>
      <c r="Z107" s="348"/>
      <c r="AA107" s="348"/>
      <c r="AB107" s="348"/>
      <c r="AC107" s="349"/>
      <c r="AD107" s="350"/>
      <c r="AE107" s="351"/>
      <c r="AF107" s="351"/>
      <c r="AG107" s="351"/>
      <c r="AH107" s="352"/>
      <c r="AI107" s="344"/>
      <c r="AJ107" s="357"/>
      <c r="AK107" s="357"/>
      <c r="AL107" s="357"/>
      <c r="AM107" s="357"/>
      <c r="AN107" s="357"/>
      <c r="AO107" s="357"/>
      <c r="AP107" s="357"/>
      <c r="AQ107" s="357"/>
      <c r="AR107" s="357"/>
      <c r="AS107" s="357"/>
      <c r="AT107" s="357"/>
      <c r="AU107" s="358"/>
      <c r="AV107" s="347"/>
      <c r="AW107" s="348"/>
      <c r="AX107" s="348"/>
      <c r="AY107" s="353"/>
    </row>
    <row r="108" spans="1:51" ht="24.75" customHeight="1">
      <c r="A108" s="243"/>
      <c r="B108" s="244"/>
      <c r="C108" s="244"/>
      <c r="D108" s="244"/>
      <c r="E108" s="244"/>
      <c r="F108" s="245"/>
      <c r="G108" s="350"/>
      <c r="H108" s="351"/>
      <c r="I108" s="351"/>
      <c r="J108" s="351"/>
      <c r="K108" s="352"/>
      <c r="L108" s="344"/>
      <c r="M108" s="357"/>
      <c r="N108" s="357"/>
      <c r="O108" s="357"/>
      <c r="P108" s="357"/>
      <c r="Q108" s="357"/>
      <c r="R108" s="357"/>
      <c r="S108" s="357"/>
      <c r="T108" s="357"/>
      <c r="U108" s="357"/>
      <c r="V108" s="357"/>
      <c r="W108" s="357"/>
      <c r="X108" s="358"/>
      <c r="Y108" s="347"/>
      <c r="Z108" s="348"/>
      <c r="AA108" s="348"/>
      <c r="AB108" s="348"/>
      <c r="AC108" s="349"/>
      <c r="AD108" s="350"/>
      <c r="AE108" s="351"/>
      <c r="AF108" s="351"/>
      <c r="AG108" s="351"/>
      <c r="AH108" s="352"/>
      <c r="AI108" s="344"/>
      <c r="AJ108" s="357"/>
      <c r="AK108" s="357"/>
      <c r="AL108" s="357"/>
      <c r="AM108" s="357"/>
      <c r="AN108" s="357"/>
      <c r="AO108" s="357"/>
      <c r="AP108" s="357"/>
      <c r="AQ108" s="357"/>
      <c r="AR108" s="357"/>
      <c r="AS108" s="357"/>
      <c r="AT108" s="357"/>
      <c r="AU108" s="358"/>
      <c r="AV108" s="347"/>
      <c r="AW108" s="348"/>
      <c r="AX108" s="348"/>
      <c r="AY108" s="353"/>
    </row>
    <row r="109" spans="1:51" ht="24.75" customHeight="1">
      <c r="A109" s="243"/>
      <c r="B109" s="244"/>
      <c r="C109" s="244"/>
      <c r="D109" s="244"/>
      <c r="E109" s="244"/>
      <c r="F109" s="245"/>
      <c r="G109" s="350"/>
      <c r="H109" s="351"/>
      <c r="I109" s="351"/>
      <c r="J109" s="351"/>
      <c r="K109" s="352"/>
      <c r="L109" s="344"/>
      <c r="M109" s="357"/>
      <c r="N109" s="357"/>
      <c r="O109" s="357"/>
      <c r="P109" s="357"/>
      <c r="Q109" s="357"/>
      <c r="R109" s="357"/>
      <c r="S109" s="357"/>
      <c r="T109" s="357"/>
      <c r="U109" s="357"/>
      <c r="V109" s="357"/>
      <c r="W109" s="357"/>
      <c r="X109" s="358"/>
      <c r="Y109" s="347"/>
      <c r="Z109" s="348"/>
      <c r="AA109" s="348"/>
      <c r="AB109" s="348"/>
      <c r="AC109" s="349"/>
      <c r="AD109" s="350"/>
      <c r="AE109" s="351"/>
      <c r="AF109" s="351"/>
      <c r="AG109" s="351"/>
      <c r="AH109" s="352"/>
      <c r="AI109" s="344"/>
      <c r="AJ109" s="357"/>
      <c r="AK109" s="357"/>
      <c r="AL109" s="357"/>
      <c r="AM109" s="357"/>
      <c r="AN109" s="357"/>
      <c r="AO109" s="357"/>
      <c r="AP109" s="357"/>
      <c r="AQ109" s="357"/>
      <c r="AR109" s="357"/>
      <c r="AS109" s="357"/>
      <c r="AT109" s="357"/>
      <c r="AU109" s="358"/>
      <c r="AV109" s="347"/>
      <c r="AW109" s="348"/>
      <c r="AX109" s="348"/>
      <c r="AY109" s="353"/>
    </row>
    <row r="110" spans="1:51" ht="24.75" customHeight="1">
      <c r="A110" s="243"/>
      <c r="B110" s="244"/>
      <c r="C110" s="244"/>
      <c r="D110" s="244"/>
      <c r="E110" s="244"/>
      <c r="F110" s="245"/>
      <c r="G110" s="350"/>
      <c r="H110" s="351"/>
      <c r="I110" s="351"/>
      <c r="J110" s="351"/>
      <c r="K110" s="352"/>
      <c r="L110" s="344"/>
      <c r="M110" s="357"/>
      <c r="N110" s="357"/>
      <c r="O110" s="357"/>
      <c r="P110" s="357"/>
      <c r="Q110" s="357"/>
      <c r="R110" s="357"/>
      <c r="S110" s="357"/>
      <c r="T110" s="357"/>
      <c r="U110" s="357"/>
      <c r="V110" s="357"/>
      <c r="W110" s="357"/>
      <c r="X110" s="358"/>
      <c r="Y110" s="347"/>
      <c r="Z110" s="348"/>
      <c r="AA110" s="348"/>
      <c r="AB110" s="348"/>
      <c r="AC110" s="349"/>
      <c r="AD110" s="350"/>
      <c r="AE110" s="351"/>
      <c r="AF110" s="351"/>
      <c r="AG110" s="351"/>
      <c r="AH110" s="352"/>
      <c r="AI110" s="344"/>
      <c r="AJ110" s="357"/>
      <c r="AK110" s="357"/>
      <c r="AL110" s="357"/>
      <c r="AM110" s="357"/>
      <c r="AN110" s="357"/>
      <c r="AO110" s="357"/>
      <c r="AP110" s="357"/>
      <c r="AQ110" s="357"/>
      <c r="AR110" s="357"/>
      <c r="AS110" s="357"/>
      <c r="AT110" s="357"/>
      <c r="AU110" s="358"/>
      <c r="AV110" s="347"/>
      <c r="AW110" s="348"/>
      <c r="AX110" s="348"/>
      <c r="AY110" s="353"/>
    </row>
    <row r="111" spans="1:51" ht="24.75" customHeight="1">
      <c r="A111" s="243"/>
      <c r="B111" s="244"/>
      <c r="C111" s="244"/>
      <c r="D111" s="244"/>
      <c r="E111" s="244"/>
      <c r="F111" s="245"/>
      <c r="G111" s="367"/>
      <c r="H111" s="368"/>
      <c r="I111" s="368"/>
      <c r="J111" s="368"/>
      <c r="K111" s="369"/>
      <c r="L111" s="370"/>
      <c r="M111" s="392"/>
      <c r="N111" s="392"/>
      <c r="O111" s="392"/>
      <c r="P111" s="392"/>
      <c r="Q111" s="392"/>
      <c r="R111" s="392"/>
      <c r="S111" s="392"/>
      <c r="T111" s="392"/>
      <c r="U111" s="392"/>
      <c r="V111" s="392"/>
      <c r="W111" s="392"/>
      <c r="X111" s="393"/>
      <c r="Y111" s="373"/>
      <c r="Z111" s="374"/>
      <c r="AA111" s="374"/>
      <c r="AB111" s="374"/>
      <c r="AC111" s="394"/>
      <c r="AD111" s="367"/>
      <c r="AE111" s="368"/>
      <c r="AF111" s="368"/>
      <c r="AG111" s="368"/>
      <c r="AH111" s="369"/>
      <c r="AI111" s="370"/>
      <c r="AJ111" s="392"/>
      <c r="AK111" s="392"/>
      <c r="AL111" s="392"/>
      <c r="AM111" s="392"/>
      <c r="AN111" s="392"/>
      <c r="AO111" s="392"/>
      <c r="AP111" s="392"/>
      <c r="AQ111" s="392"/>
      <c r="AR111" s="392"/>
      <c r="AS111" s="392"/>
      <c r="AT111" s="392"/>
      <c r="AU111" s="393"/>
      <c r="AV111" s="373"/>
      <c r="AW111" s="374"/>
      <c r="AX111" s="374"/>
      <c r="AY111" s="375"/>
    </row>
    <row r="112" spans="1:51" ht="24.75" customHeight="1">
      <c r="A112" s="243"/>
      <c r="B112" s="244"/>
      <c r="C112" s="244"/>
      <c r="D112" s="244"/>
      <c r="E112" s="244"/>
      <c r="F112" s="245"/>
      <c r="G112" s="359" t="s">
        <v>6</v>
      </c>
      <c r="H112" s="145"/>
      <c r="I112" s="145"/>
      <c r="J112" s="145"/>
      <c r="K112" s="146"/>
      <c r="L112" s="360"/>
      <c r="M112" s="389"/>
      <c r="N112" s="389"/>
      <c r="O112" s="389"/>
      <c r="P112" s="389"/>
      <c r="Q112" s="389"/>
      <c r="R112" s="389"/>
      <c r="S112" s="389"/>
      <c r="T112" s="389"/>
      <c r="U112" s="389"/>
      <c r="V112" s="389"/>
      <c r="W112" s="389"/>
      <c r="X112" s="390"/>
      <c r="Y112" s="363">
        <f>SUM(Y104:AC111)</f>
        <v>0</v>
      </c>
      <c r="Z112" s="364"/>
      <c r="AA112" s="364"/>
      <c r="AB112" s="364"/>
      <c r="AC112" s="391"/>
      <c r="AD112" s="359" t="s">
        <v>6</v>
      </c>
      <c r="AE112" s="145"/>
      <c r="AF112" s="145"/>
      <c r="AG112" s="145"/>
      <c r="AH112" s="146"/>
      <c r="AI112" s="360"/>
      <c r="AJ112" s="389"/>
      <c r="AK112" s="389"/>
      <c r="AL112" s="389"/>
      <c r="AM112" s="389"/>
      <c r="AN112" s="389"/>
      <c r="AO112" s="389"/>
      <c r="AP112" s="389"/>
      <c r="AQ112" s="389"/>
      <c r="AR112" s="389"/>
      <c r="AS112" s="389"/>
      <c r="AT112" s="389"/>
      <c r="AU112" s="390"/>
      <c r="AV112" s="363">
        <f>SUM(AV104:AY111)</f>
        <v>0</v>
      </c>
      <c r="AW112" s="364"/>
      <c r="AX112" s="364"/>
      <c r="AY112" s="366"/>
    </row>
    <row r="113" spans="1:51" ht="24.75" customHeight="1">
      <c r="A113" s="243"/>
      <c r="B113" s="244"/>
      <c r="C113" s="244"/>
      <c r="D113" s="244"/>
      <c r="E113" s="244"/>
      <c r="F113" s="245"/>
      <c r="G113" s="377" t="s">
        <v>152</v>
      </c>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4"/>
      <c r="AD113" s="377" t="s">
        <v>153</v>
      </c>
      <c r="AE113" s="383"/>
      <c r="AF113" s="383"/>
      <c r="AG113" s="383"/>
      <c r="AH113" s="383"/>
      <c r="AI113" s="383"/>
      <c r="AJ113" s="383"/>
      <c r="AK113" s="383"/>
      <c r="AL113" s="383"/>
      <c r="AM113" s="383"/>
      <c r="AN113" s="383"/>
      <c r="AO113" s="383"/>
      <c r="AP113" s="383"/>
      <c r="AQ113" s="383"/>
      <c r="AR113" s="383"/>
      <c r="AS113" s="383"/>
      <c r="AT113" s="383"/>
      <c r="AU113" s="383"/>
      <c r="AV113" s="383"/>
      <c r="AW113" s="383"/>
      <c r="AX113" s="383"/>
      <c r="AY113" s="385"/>
    </row>
    <row r="114" spans="1:51" ht="24.75" customHeight="1">
      <c r="A114" s="243"/>
      <c r="B114" s="244"/>
      <c r="C114" s="244"/>
      <c r="D114" s="244"/>
      <c r="E114" s="244"/>
      <c r="F114" s="245"/>
      <c r="G114" s="334" t="s">
        <v>3</v>
      </c>
      <c r="H114" s="118"/>
      <c r="I114" s="118"/>
      <c r="J114" s="118"/>
      <c r="K114" s="128"/>
      <c r="L114" s="129" t="s">
        <v>4</v>
      </c>
      <c r="M114" s="118"/>
      <c r="N114" s="118"/>
      <c r="O114" s="118"/>
      <c r="P114" s="118"/>
      <c r="Q114" s="118"/>
      <c r="R114" s="118"/>
      <c r="S114" s="118"/>
      <c r="T114" s="118"/>
      <c r="U114" s="118"/>
      <c r="V114" s="118"/>
      <c r="W114" s="118"/>
      <c r="X114" s="128"/>
      <c r="Y114" s="335" t="s">
        <v>5</v>
      </c>
      <c r="Z114" s="386"/>
      <c r="AA114" s="386"/>
      <c r="AB114" s="386"/>
      <c r="AC114" s="387"/>
      <c r="AD114" s="334" t="s">
        <v>3</v>
      </c>
      <c r="AE114" s="118"/>
      <c r="AF114" s="118"/>
      <c r="AG114" s="118"/>
      <c r="AH114" s="128"/>
      <c r="AI114" s="129" t="s">
        <v>4</v>
      </c>
      <c r="AJ114" s="118"/>
      <c r="AK114" s="118"/>
      <c r="AL114" s="118"/>
      <c r="AM114" s="118"/>
      <c r="AN114" s="118"/>
      <c r="AO114" s="118"/>
      <c r="AP114" s="118"/>
      <c r="AQ114" s="118"/>
      <c r="AR114" s="118"/>
      <c r="AS114" s="118"/>
      <c r="AT114" s="118"/>
      <c r="AU114" s="128"/>
      <c r="AV114" s="335" t="s">
        <v>5</v>
      </c>
      <c r="AW114" s="386"/>
      <c r="AX114" s="386"/>
      <c r="AY114" s="388"/>
    </row>
    <row r="115" spans="1:51" ht="24.75" customHeight="1">
      <c r="A115" s="243"/>
      <c r="B115" s="244"/>
      <c r="C115" s="244"/>
      <c r="D115" s="244"/>
      <c r="E115" s="244"/>
      <c r="F115" s="245"/>
      <c r="G115" s="309"/>
      <c r="H115" s="310"/>
      <c r="I115" s="310"/>
      <c r="J115" s="310"/>
      <c r="K115" s="311"/>
      <c r="L115" s="318"/>
      <c r="M115" s="380"/>
      <c r="N115" s="380"/>
      <c r="O115" s="380"/>
      <c r="P115" s="380"/>
      <c r="Q115" s="380"/>
      <c r="R115" s="380"/>
      <c r="S115" s="380"/>
      <c r="T115" s="380"/>
      <c r="U115" s="380"/>
      <c r="V115" s="380"/>
      <c r="W115" s="380"/>
      <c r="X115" s="381"/>
      <c r="Y115" s="315"/>
      <c r="Z115" s="316"/>
      <c r="AA115" s="316"/>
      <c r="AB115" s="316"/>
      <c r="AC115" s="382"/>
      <c r="AD115" s="309"/>
      <c r="AE115" s="310"/>
      <c r="AF115" s="310"/>
      <c r="AG115" s="310"/>
      <c r="AH115" s="311"/>
      <c r="AI115" s="318"/>
      <c r="AJ115" s="380"/>
      <c r="AK115" s="380"/>
      <c r="AL115" s="380"/>
      <c r="AM115" s="380"/>
      <c r="AN115" s="380"/>
      <c r="AO115" s="380"/>
      <c r="AP115" s="380"/>
      <c r="AQ115" s="380"/>
      <c r="AR115" s="380"/>
      <c r="AS115" s="380"/>
      <c r="AT115" s="380"/>
      <c r="AU115" s="381"/>
      <c r="AV115" s="315"/>
      <c r="AW115" s="316"/>
      <c r="AX115" s="316"/>
      <c r="AY115" s="376"/>
    </row>
    <row r="116" spans="1:51" ht="24.75" customHeight="1">
      <c r="A116" s="243"/>
      <c r="B116" s="244"/>
      <c r="C116" s="244"/>
      <c r="D116" s="244"/>
      <c r="E116" s="244"/>
      <c r="F116" s="245"/>
      <c r="G116" s="350"/>
      <c r="H116" s="351"/>
      <c r="I116" s="351"/>
      <c r="J116" s="351"/>
      <c r="K116" s="352"/>
      <c r="L116" s="344"/>
      <c r="M116" s="357"/>
      <c r="N116" s="357"/>
      <c r="O116" s="357"/>
      <c r="P116" s="357"/>
      <c r="Q116" s="357"/>
      <c r="R116" s="357"/>
      <c r="S116" s="357"/>
      <c r="T116" s="357"/>
      <c r="U116" s="357"/>
      <c r="V116" s="357"/>
      <c r="W116" s="357"/>
      <c r="X116" s="358"/>
      <c r="Y116" s="347"/>
      <c r="Z116" s="348"/>
      <c r="AA116" s="348"/>
      <c r="AB116" s="348"/>
      <c r="AC116" s="349"/>
      <c r="AD116" s="350"/>
      <c r="AE116" s="351"/>
      <c r="AF116" s="351"/>
      <c r="AG116" s="351"/>
      <c r="AH116" s="352"/>
      <c r="AI116" s="344"/>
      <c r="AJ116" s="357"/>
      <c r="AK116" s="357"/>
      <c r="AL116" s="357"/>
      <c r="AM116" s="357"/>
      <c r="AN116" s="357"/>
      <c r="AO116" s="357"/>
      <c r="AP116" s="357"/>
      <c r="AQ116" s="357"/>
      <c r="AR116" s="357"/>
      <c r="AS116" s="357"/>
      <c r="AT116" s="357"/>
      <c r="AU116" s="358"/>
      <c r="AV116" s="347"/>
      <c r="AW116" s="348"/>
      <c r="AX116" s="348"/>
      <c r="AY116" s="353"/>
    </row>
    <row r="117" spans="1:51" ht="24.75" customHeight="1">
      <c r="A117" s="243"/>
      <c r="B117" s="244"/>
      <c r="C117" s="244"/>
      <c r="D117" s="244"/>
      <c r="E117" s="244"/>
      <c r="F117" s="245"/>
      <c r="G117" s="350"/>
      <c r="H117" s="351"/>
      <c r="I117" s="351"/>
      <c r="J117" s="351"/>
      <c r="K117" s="352"/>
      <c r="L117" s="344"/>
      <c r="M117" s="357"/>
      <c r="N117" s="357"/>
      <c r="O117" s="357"/>
      <c r="P117" s="357"/>
      <c r="Q117" s="357"/>
      <c r="R117" s="357"/>
      <c r="S117" s="357"/>
      <c r="T117" s="357"/>
      <c r="U117" s="357"/>
      <c r="V117" s="357"/>
      <c r="W117" s="357"/>
      <c r="X117" s="358"/>
      <c r="Y117" s="347"/>
      <c r="Z117" s="348"/>
      <c r="AA117" s="348"/>
      <c r="AB117" s="348"/>
      <c r="AC117" s="349"/>
      <c r="AD117" s="350"/>
      <c r="AE117" s="351"/>
      <c r="AF117" s="351"/>
      <c r="AG117" s="351"/>
      <c r="AH117" s="352"/>
      <c r="AI117" s="344"/>
      <c r="AJ117" s="357"/>
      <c r="AK117" s="357"/>
      <c r="AL117" s="357"/>
      <c r="AM117" s="357"/>
      <c r="AN117" s="357"/>
      <c r="AO117" s="357"/>
      <c r="AP117" s="357"/>
      <c r="AQ117" s="357"/>
      <c r="AR117" s="357"/>
      <c r="AS117" s="357"/>
      <c r="AT117" s="357"/>
      <c r="AU117" s="358"/>
      <c r="AV117" s="347"/>
      <c r="AW117" s="348"/>
      <c r="AX117" s="348"/>
      <c r="AY117" s="353"/>
    </row>
    <row r="118" spans="1:51" ht="24.75" customHeight="1">
      <c r="A118" s="243"/>
      <c r="B118" s="244"/>
      <c r="C118" s="244"/>
      <c r="D118" s="244"/>
      <c r="E118" s="244"/>
      <c r="F118" s="245"/>
      <c r="G118" s="350"/>
      <c r="H118" s="351"/>
      <c r="I118" s="351"/>
      <c r="J118" s="351"/>
      <c r="K118" s="352"/>
      <c r="L118" s="344"/>
      <c r="M118" s="357"/>
      <c r="N118" s="357"/>
      <c r="O118" s="357"/>
      <c r="P118" s="357"/>
      <c r="Q118" s="357"/>
      <c r="R118" s="357"/>
      <c r="S118" s="357"/>
      <c r="T118" s="357"/>
      <c r="U118" s="357"/>
      <c r="V118" s="357"/>
      <c r="W118" s="357"/>
      <c r="X118" s="358"/>
      <c r="Y118" s="347"/>
      <c r="Z118" s="348"/>
      <c r="AA118" s="348"/>
      <c r="AB118" s="348"/>
      <c r="AC118" s="349"/>
      <c r="AD118" s="350"/>
      <c r="AE118" s="351"/>
      <c r="AF118" s="351"/>
      <c r="AG118" s="351"/>
      <c r="AH118" s="352"/>
      <c r="AI118" s="344"/>
      <c r="AJ118" s="357"/>
      <c r="AK118" s="357"/>
      <c r="AL118" s="357"/>
      <c r="AM118" s="357"/>
      <c r="AN118" s="357"/>
      <c r="AO118" s="357"/>
      <c r="AP118" s="357"/>
      <c r="AQ118" s="357"/>
      <c r="AR118" s="357"/>
      <c r="AS118" s="357"/>
      <c r="AT118" s="357"/>
      <c r="AU118" s="358"/>
      <c r="AV118" s="347"/>
      <c r="AW118" s="348"/>
      <c r="AX118" s="348"/>
      <c r="AY118" s="353"/>
    </row>
    <row r="119" spans="1:51" ht="24.75" customHeight="1">
      <c r="A119" s="243"/>
      <c r="B119" s="244"/>
      <c r="C119" s="244"/>
      <c r="D119" s="244"/>
      <c r="E119" s="244"/>
      <c r="F119" s="245"/>
      <c r="G119" s="350"/>
      <c r="H119" s="351"/>
      <c r="I119" s="351"/>
      <c r="J119" s="351"/>
      <c r="K119" s="352"/>
      <c r="L119" s="344"/>
      <c r="M119" s="357"/>
      <c r="N119" s="357"/>
      <c r="O119" s="357"/>
      <c r="P119" s="357"/>
      <c r="Q119" s="357"/>
      <c r="R119" s="357"/>
      <c r="S119" s="357"/>
      <c r="T119" s="357"/>
      <c r="U119" s="357"/>
      <c r="V119" s="357"/>
      <c r="W119" s="357"/>
      <c r="X119" s="358"/>
      <c r="Y119" s="347"/>
      <c r="Z119" s="348"/>
      <c r="AA119" s="348"/>
      <c r="AB119" s="348"/>
      <c r="AC119" s="349"/>
      <c r="AD119" s="350"/>
      <c r="AE119" s="351"/>
      <c r="AF119" s="351"/>
      <c r="AG119" s="351"/>
      <c r="AH119" s="352"/>
      <c r="AI119" s="344"/>
      <c r="AJ119" s="357"/>
      <c r="AK119" s="357"/>
      <c r="AL119" s="357"/>
      <c r="AM119" s="357"/>
      <c r="AN119" s="357"/>
      <c r="AO119" s="357"/>
      <c r="AP119" s="357"/>
      <c r="AQ119" s="357"/>
      <c r="AR119" s="357"/>
      <c r="AS119" s="357"/>
      <c r="AT119" s="357"/>
      <c r="AU119" s="358"/>
      <c r="AV119" s="347"/>
      <c r="AW119" s="348"/>
      <c r="AX119" s="348"/>
      <c r="AY119" s="353"/>
    </row>
    <row r="120" spans="1:51" ht="24.75" customHeight="1">
      <c r="A120" s="243"/>
      <c r="B120" s="244"/>
      <c r="C120" s="244"/>
      <c r="D120" s="244"/>
      <c r="E120" s="244"/>
      <c r="F120" s="245"/>
      <c r="G120" s="350"/>
      <c r="H120" s="351"/>
      <c r="I120" s="351"/>
      <c r="J120" s="351"/>
      <c r="K120" s="352"/>
      <c r="L120" s="344"/>
      <c r="M120" s="357"/>
      <c r="N120" s="357"/>
      <c r="O120" s="357"/>
      <c r="P120" s="357"/>
      <c r="Q120" s="357"/>
      <c r="R120" s="357"/>
      <c r="S120" s="357"/>
      <c r="T120" s="357"/>
      <c r="U120" s="357"/>
      <c r="V120" s="357"/>
      <c r="W120" s="357"/>
      <c r="X120" s="358"/>
      <c r="Y120" s="347"/>
      <c r="Z120" s="348"/>
      <c r="AA120" s="348"/>
      <c r="AB120" s="348"/>
      <c r="AC120" s="349"/>
      <c r="AD120" s="350"/>
      <c r="AE120" s="351"/>
      <c r="AF120" s="351"/>
      <c r="AG120" s="351"/>
      <c r="AH120" s="352"/>
      <c r="AI120" s="344"/>
      <c r="AJ120" s="357"/>
      <c r="AK120" s="357"/>
      <c r="AL120" s="357"/>
      <c r="AM120" s="357"/>
      <c r="AN120" s="357"/>
      <c r="AO120" s="357"/>
      <c r="AP120" s="357"/>
      <c r="AQ120" s="357"/>
      <c r="AR120" s="357"/>
      <c r="AS120" s="357"/>
      <c r="AT120" s="357"/>
      <c r="AU120" s="358"/>
      <c r="AV120" s="347"/>
      <c r="AW120" s="348"/>
      <c r="AX120" s="348"/>
      <c r="AY120" s="353"/>
    </row>
    <row r="121" spans="1:51" ht="24.75" customHeight="1">
      <c r="A121" s="243"/>
      <c r="B121" s="244"/>
      <c r="C121" s="244"/>
      <c r="D121" s="244"/>
      <c r="E121" s="244"/>
      <c r="F121" s="245"/>
      <c r="G121" s="350"/>
      <c r="H121" s="351"/>
      <c r="I121" s="351"/>
      <c r="J121" s="351"/>
      <c r="K121" s="352"/>
      <c r="L121" s="344"/>
      <c r="M121" s="357"/>
      <c r="N121" s="357"/>
      <c r="O121" s="357"/>
      <c r="P121" s="357"/>
      <c r="Q121" s="357"/>
      <c r="R121" s="357"/>
      <c r="S121" s="357"/>
      <c r="T121" s="357"/>
      <c r="U121" s="357"/>
      <c r="V121" s="357"/>
      <c r="W121" s="357"/>
      <c r="X121" s="358"/>
      <c r="Y121" s="347"/>
      <c r="Z121" s="348"/>
      <c r="AA121" s="348"/>
      <c r="AB121" s="348"/>
      <c r="AC121" s="349"/>
      <c r="AD121" s="350"/>
      <c r="AE121" s="351"/>
      <c r="AF121" s="351"/>
      <c r="AG121" s="351"/>
      <c r="AH121" s="352"/>
      <c r="AI121" s="344"/>
      <c r="AJ121" s="357"/>
      <c r="AK121" s="357"/>
      <c r="AL121" s="357"/>
      <c r="AM121" s="357"/>
      <c r="AN121" s="357"/>
      <c r="AO121" s="357"/>
      <c r="AP121" s="357"/>
      <c r="AQ121" s="357"/>
      <c r="AR121" s="357"/>
      <c r="AS121" s="357"/>
      <c r="AT121" s="357"/>
      <c r="AU121" s="358"/>
      <c r="AV121" s="347"/>
      <c r="AW121" s="348"/>
      <c r="AX121" s="348"/>
      <c r="AY121" s="353"/>
    </row>
    <row r="122" spans="1:51" ht="24.75" customHeight="1">
      <c r="A122" s="243"/>
      <c r="B122" s="244"/>
      <c r="C122" s="244"/>
      <c r="D122" s="244"/>
      <c r="E122" s="244"/>
      <c r="F122" s="245"/>
      <c r="G122" s="367"/>
      <c r="H122" s="368"/>
      <c r="I122" s="368"/>
      <c r="J122" s="368"/>
      <c r="K122" s="369"/>
      <c r="L122" s="370"/>
      <c r="M122" s="392"/>
      <c r="N122" s="392"/>
      <c r="O122" s="392"/>
      <c r="P122" s="392"/>
      <c r="Q122" s="392"/>
      <c r="R122" s="392"/>
      <c r="S122" s="392"/>
      <c r="T122" s="392"/>
      <c r="U122" s="392"/>
      <c r="V122" s="392"/>
      <c r="W122" s="392"/>
      <c r="X122" s="393"/>
      <c r="Y122" s="373"/>
      <c r="Z122" s="374"/>
      <c r="AA122" s="374"/>
      <c r="AB122" s="374"/>
      <c r="AC122" s="394"/>
      <c r="AD122" s="367"/>
      <c r="AE122" s="368"/>
      <c r="AF122" s="368"/>
      <c r="AG122" s="368"/>
      <c r="AH122" s="369"/>
      <c r="AI122" s="370"/>
      <c r="AJ122" s="392"/>
      <c r="AK122" s="392"/>
      <c r="AL122" s="392"/>
      <c r="AM122" s="392"/>
      <c r="AN122" s="392"/>
      <c r="AO122" s="392"/>
      <c r="AP122" s="392"/>
      <c r="AQ122" s="392"/>
      <c r="AR122" s="392"/>
      <c r="AS122" s="392"/>
      <c r="AT122" s="392"/>
      <c r="AU122" s="393"/>
      <c r="AV122" s="373"/>
      <c r="AW122" s="374"/>
      <c r="AX122" s="374"/>
      <c r="AY122" s="375"/>
    </row>
    <row r="123" spans="1:51" ht="24.75" customHeight="1" thickBot="1">
      <c r="A123" s="326"/>
      <c r="B123" s="327"/>
      <c r="C123" s="327"/>
      <c r="D123" s="327"/>
      <c r="E123" s="327"/>
      <c r="F123" s="328"/>
      <c r="G123" s="395" t="s">
        <v>6</v>
      </c>
      <c r="H123" s="396"/>
      <c r="I123" s="396"/>
      <c r="J123" s="396"/>
      <c r="K123" s="397"/>
      <c r="L123" s="398"/>
      <c r="M123" s="399"/>
      <c r="N123" s="399"/>
      <c r="O123" s="399"/>
      <c r="P123" s="399"/>
      <c r="Q123" s="399"/>
      <c r="R123" s="399"/>
      <c r="S123" s="399"/>
      <c r="T123" s="399"/>
      <c r="U123" s="399"/>
      <c r="V123" s="399"/>
      <c r="W123" s="399"/>
      <c r="X123" s="400"/>
      <c r="Y123" s="401">
        <f>SUM(Y115:AC122)</f>
        <v>0</v>
      </c>
      <c r="Z123" s="402"/>
      <c r="AA123" s="402"/>
      <c r="AB123" s="402"/>
      <c r="AC123" s="403"/>
      <c r="AD123" s="395" t="s">
        <v>6</v>
      </c>
      <c r="AE123" s="396"/>
      <c r="AF123" s="396"/>
      <c r="AG123" s="396"/>
      <c r="AH123" s="397"/>
      <c r="AI123" s="398"/>
      <c r="AJ123" s="399"/>
      <c r="AK123" s="399"/>
      <c r="AL123" s="399"/>
      <c r="AM123" s="399"/>
      <c r="AN123" s="399"/>
      <c r="AO123" s="399"/>
      <c r="AP123" s="399"/>
      <c r="AQ123" s="399"/>
      <c r="AR123" s="399"/>
      <c r="AS123" s="399"/>
      <c r="AT123" s="399"/>
      <c r="AU123" s="400"/>
      <c r="AV123" s="401">
        <f>SUM(AV115:AY122)</f>
        <v>0</v>
      </c>
      <c r="AW123" s="402"/>
      <c r="AX123" s="402"/>
      <c r="AY123" s="404"/>
    </row>
    <row r="124" spans="1:5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row>
    <row r="125" spans="1:51" ht="14.25">
      <c r="A125" s="7"/>
      <c r="B125" s="11" t="s">
        <v>154</v>
      </c>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row>
    <row r="126" spans="1:51">
      <c r="A126" s="7"/>
      <c r="B126" s="7" t="s">
        <v>155</v>
      </c>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row>
    <row r="127" spans="1:51" ht="34.5" customHeight="1">
      <c r="A127" s="405"/>
      <c r="B127" s="406"/>
      <c r="C127" s="416" t="s">
        <v>156</v>
      </c>
      <c r="D127" s="417"/>
      <c r="E127" s="417"/>
      <c r="F127" s="417"/>
      <c r="G127" s="417"/>
      <c r="H127" s="417"/>
      <c r="I127" s="417"/>
      <c r="J127" s="417"/>
      <c r="K127" s="417"/>
      <c r="L127" s="418"/>
      <c r="M127" s="416" t="s">
        <v>44</v>
      </c>
      <c r="N127" s="417"/>
      <c r="O127" s="417"/>
      <c r="P127" s="417"/>
      <c r="Q127" s="417"/>
      <c r="R127" s="417"/>
      <c r="S127" s="417"/>
      <c r="T127" s="417"/>
      <c r="U127" s="417"/>
      <c r="V127" s="417"/>
      <c r="W127" s="417"/>
      <c r="X127" s="417"/>
      <c r="Y127" s="417"/>
      <c r="Z127" s="417"/>
      <c r="AA127" s="417"/>
      <c r="AB127" s="417"/>
      <c r="AC127" s="417"/>
      <c r="AD127" s="417"/>
      <c r="AE127" s="417"/>
      <c r="AF127" s="417"/>
      <c r="AG127" s="417"/>
      <c r="AH127" s="417"/>
      <c r="AI127" s="417"/>
      <c r="AJ127" s="417"/>
      <c r="AK127" s="418"/>
      <c r="AL127" s="419" t="s">
        <v>157</v>
      </c>
      <c r="AM127" s="420"/>
      <c r="AN127" s="420"/>
      <c r="AO127" s="420"/>
      <c r="AP127" s="420"/>
      <c r="AQ127" s="420"/>
      <c r="AR127" s="420"/>
      <c r="AS127" s="420"/>
      <c r="AT127" s="420"/>
      <c r="AU127" s="420"/>
      <c r="AV127" s="420"/>
      <c r="AW127" s="420"/>
      <c r="AX127" s="420"/>
      <c r="AY127" s="421"/>
    </row>
    <row r="128" spans="1:51" ht="24" customHeight="1">
      <c r="A128" s="405">
        <v>1</v>
      </c>
      <c r="B128" s="406">
        <v>1</v>
      </c>
      <c r="C128" s="422"/>
      <c r="D128" s="422"/>
      <c r="E128" s="422"/>
      <c r="F128" s="422"/>
      <c r="G128" s="422"/>
      <c r="H128" s="422"/>
      <c r="I128" s="422"/>
      <c r="J128" s="422"/>
      <c r="K128" s="422"/>
      <c r="L128" s="422"/>
      <c r="M128" s="423"/>
      <c r="N128" s="422"/>
      <c r="O128" s="422"/>
      <c r="P128" s="422"/>
      <c r="Q128" s="422"/>
      <c r="R128" s="422"/>
      <c r="S128" s="422"/>
      <c r="T128" s="422"/>
      <c r="U128" s="422"/>
      <c r="V128" s="422"/>
      <c r="W128" s="422"/>
      <c r="X128" s="422"/>
      <c r="Y128" s="422"/>
      <c r="Z128" s="422"/>
      <c r="AA128" s="422"/>
      <c r="AB128" s="422"/>
      <c r="AC128" s="422"/>
      <c r="AD128" s="422"/>
      <c r="AE128" s="422"/>
      <c r="AF128" s="422"/>
      <c r="AG128" s="422"/>
      <c r="AH128" s="422"/>
      <c r="AI128" s="422"/>
      <c r="AJ128" s="422"/>
      <c r="AK128" s="422"/>
      <c r="AL128" s="424"/>
      <c r="AM128" s="425"/>
      <c r="AN128" s="425"/>
      <c r="AO128" s="425"/>
      <c r="AP128" s="425"/>
      <c r="AQ128" s="425"/>
      <c r="AR128" s="425"/>
      <c r="AS128" s="425"/>
      <c r="AT128" s="425"/>
      <c r="AU128" s="425"/>
      <c r="AV128" s="425"/>
      <c r="AW128" s="425"/>
      <c r="AX128" s="425"/>
      <c r="AY128" s="426"/>
    </row>
    <row r="129" spans="1:51" ht="24" customHeight="1">
      <c r="A129" s="405">
        <v>2</v>
      </c>
      <c r="B129" s="406">
        <v>1</v>
      </c>
      <c r="C129" s="407"/>
      <c r="D129" s="408"/>
      <c r="E129" s="408"/>
      <c r="F129" s="408"/>
      <c r="G129" s="408"/>
      <c r="H129" s="408"/>
      <c r="I129" s="408"/>
      <c r="J129" s="408"/>
      <c r="K129" s="408"/>
      <c r="L129" s="409"/>
      <c r="M129" s="407"/>
      <c r="N129" s="408"/>
      <c r="O129" s="408"/>
      <c r="P129" s="408"/>
      <c r="Q129" s="408"/>
      <c r="R129" s="408"/>
      <c r="S129" s="408"/>
      <c r="T129" s="408"/>
      <c r="U129" s="408"/>
      <c r="V129" s="408"/>
      <c r="W129" s="408"/>
      <c r="X129" s="408"/>
      <c r="Y129" s="408"/>
      <c r="Z129" s="408"/>
      <c r="AA129" s="408"/>
      <c r="AB129" s="408"/>
      <c r="AC129" s="408"/>
      <c r="AD129" s="408"/>
      <c r="AE129" s="408"/>
      <c r="AF129" s="408"/>
      <c r="AG129" s="408"/>
      <c r="AH129" s="408"/>
      <c r="AI129" s="408"/>
      <c r="AJ129" s="408"/>
      <c r="AK129" s="409"/>
      <c r="AL129" s="410"/>
      <c r="AM129" s="411"/>
      <c r="AN129" s="411"/>
      <c r="AO129" s="411"/>
      <c r="AP129" s="411"/>
      <c r="AQ129" s="411"/>
      <c r="AR129" s="411"/>
      <c r="AS129" s="411"/>
      <c r="AT129" s="411"/>
      <c r="AU129" s="411"/>
      <c r="AV129" s="411"/>
      <c r="AW129" s="411"/>
      <c r="AX129" s="411"/>
      <c r="AY129" s="412"/>
    </row>
    <row r="130" spans="1:51" ht="24" customHeight="1">
      <c r="A130" s="405">
        <v>3</v>
      </c>
      <c r="B130" s="406">
        <v>1</v>
      </c>
      <c r="C130" s="407"/>
      <c r="D130" s="408"/>
      <c r="E130" s="408"/>
      <c r="F130" s="408"/>
      <c r="G130" s="408"/>
      <c r="H130" s="408"/>
      <c r="I130" s="408"/>
      <c r="J130" s="408"/>
      <c r="K130" s="408"/>
      <c r="L130" s="409"/>
      <c r="M130" s="407"/>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9"/>
      <c r="AL130" s="413"/>
      <c r="AM130" s="414"/>
      <c r="AN130" s="414"/>
      <c r="AO130" s="414"/>
      <c r="AP130" s="414"/>
      <c r="AQ130" s="414"/>
      <c r="AR130" s="414"/>
      <c r="AS130" s="414"/>
      <c r="AT130" s="414"/>
      <c r="AU130" s="414"/>
      <c r="AV130" s="414"/>
      <c r="AW130" s="414"/>
      <c r="AX130" s="414"/>
      <c r="AY130" s="415"/>
    </row>
    <row r="131" spans="1:51" ht="24" customHeight="1">
      <c r="A131" s="427">
        <v>4</v>
      </c>
      <c r="B131" s="428"/>
      <c r="C131" s="407"/>
      <c r="D131" s="408"/>
      <c r="E131" s="408"/>
      <c r="F131" s="408"/>
      <c r="G131" s="408"/>
      <c r="H131" s="408"/>
      <c r="I131" s="408"/>
      <c r="J131" s="408"/>
      <c r="K131" s="408"/>
      <c r="L131" s="409"/>
      <c r="M131" s="407"/>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9"/>
      <c r="AL131" s="413"/>
      <c r="AM131" s="414"/>
      <c r="AN131" s="414"/>
      <c r="AO131" s="414"/>
      <c r="AP131" s="414"/>
      <c r="AQ131" s="414"/>
      <c r="AR131" s="414"/>
      <c r="AS131" s="414"/>
      <c r="AT131" s="414"/>
      <c r="AU131" s="414"/>
      <c r="AV131" s="414"/>
      <c r="AW131" s="414"/>
      <c r="AX131" s="414"/>
      <c r="AY131" s="415"/>
    </row>
    <row r="132" spans="1:51" ht="24" customHeight="1">
      <c r="A132" s="427">
        <v>5</v>
      </c>
      <c r="B132" s="428"/>
      <c r="C132" s="407"/>
      <c r="D132" s="408"/>
      <c r="E132" s="408"/>
      <c r="F132" s="408"/>
      <c r="G132" s="408"/>
      <c r="H132" s="408"/>
      <c r="I132" s="408"/>
      <c r="J132" s="408"/>
      <c r="K132" s="408"/>
      <c r="L132" s="409"/>
      <c r="M132" s="407"/>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9"/>
      <c r="AL132" s="413"/>
      <c r="AM132" s="414"/>
      <c r="AN132" s="414"/>
      <c r="AO132" s="414"/>
      <c r="AP132" s="414"/>
      <c r="AQ132" s="414"/>
      <c r="AR132" s="414"/>
      <c r="AS132" s="414"/>
      <c r="AT132" s="414"/>
      <c r="AU132" s="414"/>
      <c r="AV132" s="414"/>
      <c r="AW132" s="414"/>
      <c r="AX132" s="414"/>
      <c r="AY132" s="415"/>
    </row>
    <row r="133" spans="1:51" ht="24" customHeight="1">
      <c r="A133" s="427">
        <v>6</v>
      </c>
      <c r="B133" s="428"/>
      <c r="C133" s="407"/>
      <c r="D133" s="408"/>
      <c r="E133" s="408"/>
      <c r="F133" s="408"/>
      <c r="G133" s="408"/>
      <c r="H133" s="408"/>
      <c r="I133" s="408"/>
      <c r="J133" s="408"/>
      <c r="K133" s="408"/>
      <c r="L133" s="409"/>
      <c r="M133" s="407"/>
      <c r="N133" s="408"/>
      <c r="O133" s="408"/>
      <c r="P133" s="408"/>
      <c r="Q133" s="408"/>
      <c r="R133" s="408"/>
      <c r="S133" s="408"/>
      <c r="T133" s="408"/>
      <c r="U133" s="408"/>
      <c r="V133" s="408"/>
      <c r="W133" s="408"/>
      <c r="X133" s="408"/>
      <c r="Y133" s="408"/>
      <c r="Z133" s="408"/>
      <c r="AA133" s="408"/>
      <c r="AB133" s="408"/>
      <c r="AC133" s="408"/>
      <c r="AD133" s="408"/>
      <c r="AE133" s="408"/>
      <c r="AF133" s="408"/>
      <c r="AG133" s="408"/>
      <c r="AH133" s="408"/>
      <c r="AI133" s="408"/>
      <c r="AJ133" s="408"/>
      <c r="AK133" s="409"/>
      <c r="AL133" s="413"/>
      <c r="AM133" s="414"/>
      <c r="AN133" s="414"/>
      <c r="AO133" s="414"/>
      <c r="AP133" s="414"/>
      <c r="AQ133" s="414"/>
      <c r="AR133" s="414"/>
      <c r="AS133" s="414"/>
      <c r="AT133" s="414"/>
      <c r="AU133" s="414"/>
      <c r="AV133" s="414"/>
      <c r="AW133" s="414"/>
      <c r="AX133" s="414"/>
      <c r="AY133" s="415"/>
    </row>
    <row r="134" spans="1:51" ht="24" customHeight="1">
      <c r="A134" s="427">
        <v>7</v>
      </c>
      <c r="B134" s="428"/>
      <c r="C134" s="407"/>
      <c r="D134" s="408"/>
      <c r="E134" s="408"/>
      <c r="F134" s="408"/>
      <c r="G134" s="408"/>
      <c r="H134" s="408"/>
      <c r="I134" s="408"/>
      <c r="J134" s="408"/>
      <c r="K134" s="408"/>
      <c r="L134" s="409"/>
      <c r="M134" s="407"/>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9"/>
      <c r="AL134" s="413"/>
      <c r="AM134" s="414"/>
      <c r="AN134" s="414"/>
      <c r="AO134" s="414"/>
      <c r="AP134" s="414"/>
      <c r="AQ134" s="414"/>
      <c r="AR134" s="414"/>
      <c r="AS134" s="414"/>
      <c r="AT134" s="414"/>
      <c r="AU134" s="414"/>
      <c r="AV134" s="414"/>
      <c r="AW134" s="414"/>
      <c r="AX134" s="414"/>
      <c r="AY134" s="415"/>
    </row>
    <row r="135" spans="1:51" ht="24" customHeight="1">
      <c r="A135" s="427">
        <v>8</v>
      </c>
      <c r="B135" s="428"/>
      <c r="C135" s="407"/>
      <c r="D135" s="408"/>
      <c r="E135" s="408"/>
      <c r="F135" s="408"/>
      <c r="G135" s="408"/>
      <c r="H135" s="408"/>
      <c r="I135" s="408"/>
      <c r="J135" s="408"/>
      <c r="K135" s="408"/>
      <c r="L135" s="409"/>
      <c r="M135" s="407"/>
      <c r="N135" s="408"/>
      <c r="O135" s="408"/>
      <c r="P135" s="408"/>
      <c r="Q135" s="408"/>
      <c r="R135" s="408"/>
      <c r="S135" s="408"/>
      <c r="T135" s="408"/>
      <c r="U135" s="408"/>
      <c r="V135" s="408"/>
      <c r="W135" s="408"/>
      <c r="X135" s="408"/>
      <c r="Y135" s="408"/>
      <c r="Z135" s="408"/>
      <c r="AA135" s="408"/>
      <c r="AB135" s="408"/>
      <c r="AC135" s="408"/>
      <c r="AD135" s="408"/>
      <c r="AE135" s="408"/>
      <c r="AF135" s="408"/>
      <c r="AG135" s="408"/>
      <c r="AH135" s="408"/>
      <c r="AI135" s="408"/>
      <c r="AJ135" s="408"/>
      <c r="AK135" s="409"/>
      <c r="AL135" s="413"/>
      <c r="AM135" s="414"/>
      <c r="AN135" s="414"/>
      <c r="AO135" s="414"/>
      <c r="AP135" s="414"/>
      <c r="AQ135" s="414"/>
      <c r="AR135" s="414"/>
      <c r="AS135" s="414"/>
      <c r="AT135" s="414"/>
      <c r="AU135" s="414"/>
      <c r="AV135" s="414"/>
      <c r="AW135" s="414"/>
      <c r="AX135" s="414"/>
      <c r="AY135" s="415"/>
    </row>
    <row r="136" spans="1:51" ht="24" customHeight="1">
      <c r="A136" s="427">
        <v>9</v>
      </c>
      <c r="B136" s="428"/>
      <c r="C136" s="407"/>
      <c r="D136" s="408"/>
      <c r="E136" s="408"/>
      <c r="F136" s="408"/>
      <c r="G136" s="408"/>
      <c r="H136" s="408"/>
      <c r="I136" s="408"/>
      <c r="J136" s="408"/>
      <c r="K136" s="408"/>
      <c r="L136" s="409"/>
      <c r="M136" s="407"/>
      <c r="N136" s="408"/>
      <c r="O136" s="408"/>
      <c r="P136" s="408"/>
      <c r="Q136" s="408"/>
      <c r="R136" s="408"/>
      <c r="S136" s="408"/>
      <c r="T136" s="408"/>
      <c r="U136" s="408"/>
      <c r="V136" s="408"/>
      <c r="W136" s="408"/>
      <c r="X136" s="408"/>
      <c r="Y136" s="408"/>
      <c r="Z136" s="408"/>
      <c r="AA136" s="408"/>
      <c r="AB136" s="408"/>
      <c r="AC136" s="408"/>
      <c r="AD136" s="408"/>
      <c r="AE136" s="408"/>
      <c r="AF136" s="408"/>
      <c r="AG136" s="408"/>
      <c r="AH136" s="408"/>
      <c r="AI136" s="408"/>
      <c r="AJ136" s="408"/>
      <c r="AK136" s="409"/>
      <c r="AL136" s="413"/>
      <c r="AM136" s="414"/>
      <c r="AN136" s="414"/>
      <c r="AO136" s="414"/>
      <c r="AP136" s="414"/>
      <c r="AQ136" s="414"/>
      <c r="AR136" s="414"/>
      <c r="AS136" s="414"/>
      <c r="AT136" s="414"/>
      <c r="AU136" s="414"/>
      <c r="AV136" s="414"/>
      <c r="AW136" s="414"/>
      <c r="AX136" s="414"/>
      <c r="AY136" s="415"/>
    </row>
    <row r="137" spans="1:51" ht="24" customHeight="1">
      <c r="A137" s="427">
        <v>10</v>
      </c>
      <c r="B137" s="428"/>
      <c r="C137" s="407"/>
      <c r="D137" s="408"/>
      <c r="E137" s="408"/>
      <c r="F137" s="408"/>
      <c r="G137" s="408"/>
      <c r="H137" s="408"/>
      <c r="I137" s="408"/>
      <c r="J137" s="408"/>
      <c r="K137" s="408"/>
      <c r="L137" s="409"/>
      <c r="M137" s="407"/>
      <c r="N137" s="408"/>
      <c r="O137" s="408"/>
      <c r="P137" s="408"/>
      <c r="Q137" s="408"/>
      <c r="R137" s="408"/>
      <c r="S137" s="408"/>
      <c r="T137" s="408"/>
      <c r="U137" s="408"/>
      <c r="V137" s="408"/>
      <c r="W137" s="408"/>
      <c r="X137" s="408"/>
      <c r="Y137" s="408"/>
      <c r="Z137" s="408"/>
      <c r="AA137" s="408"/>
      <c r="AB137" s="408"/>
      <c r="AC137" s="408"/>
      <c r="AD137" s="408"/>
      <c r="AE137" s="408"/>
      <c r="AF137" s="408"/>
      <c r="AG137" s="408"/>
      <c r="AH137" s="408"/>
      <c r="AI137" s="408"/>
      <c r="AJ137" s="408"/>
      <c r="AK137" s="409"/>
      <c r="AL137" s="413"/>
      <c r="AM137" s="414"/>
      <c r="AN137" s="414"/>
      <c r="AO137" s="414"/>
      <c r="AP137" s="414"/>
      <c r="AQ137" s="414"/>
      <c r="AR137" s="414"/>
      <c r="AS137" s="414"/>
      <c r="AT137" s="414"/>
      <c r="AU137" s="414"/>
      <c r="AV137" s="414"/>
      <c r="AW137" s="414"/>
      <c r="AX137" s="414"/>
      <c r="AY137" s="415"/>
    </row>
    <row r="138" spans="1:51" ht="23.25" hidden="1" customHeight="1">
      <c r="A138" s="7" t="s">
        <v>15</v>
      </c>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row>
    <row r="139" spans="1:51" ht="36" hidden="1" customHeight="1">
      <c r="A139" s="416" t="s">
        <v>7</v>
      </c>
      <c r="B139" s="417"/>
      <c r="C139" s="417"/>
      <c r="D139" s="417"/>
      <c r="E139" s="417"/>
      <c r="F139" s="417"/>
      <c r="G139" s="418"/>
      <c r="H139" s="429"/>
      <c r="I139" s="145"/>
      <c r="J139" s="145"/>
      <c r="K139" s="145"/>
      <c r="L139" s="145"/>
      <c r="M139" s="145"/>
      <c r="N139" s="145"/>
      <c r="O139" s="145"/>
      <c r="P139" s="145"/>
      <c r="Q139" s="145"/>
      <c r="R139" s="145"/>
      <c r="S139" s="145"/>
      <c r="T139" s="145"/>
      <c r="U139" s="145"/>
      <c r="V139" s="145"/>
      <c r="W139" s="145"/>
      <c r="X139" s="146"/>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row>
    <row r="140" spans="1:51" ht="36" hidden="1" customHeight="1">
      <c r="A140" s="419" t="s">
        <v>158</v>
      </c>
      <c r="B140" s="420"/>
      <c r="C140" s="420"/>
      <c r="D140" s="420"/>
      <c r="E140" s="420"/>
      <c r="F140" s="420"/>
      <c r="G140" s="421"/>
      <c r="H140" s="429" t="s">
        <v>159</v>
      </c>
      <c r="I140" s="145"/>
      <c r="J140" s="145"/>
      <c r="K140" s="145"/>
      <c r="L140" s="146"/>
      <c r="M140" s="416" t="s">
        <v>8</v>
      </c>
      <c r="N140" s="417"/>
      <c r="O140" s="417"/>
      <c r="P140" s="417"/>
      <c r="Q140" s="417"/>
      <c r="R140" s="417"/>
      <c r="S140" s="418"/>
      <c r="T140" s="429" t="s">
        <v>159</v>
      </c>
      <c r="U140" s="145"/>
      <c r="V140" s="145"/>
      <c r="W140" s="145"/>
      <c r="X140" s="146"/>
      <c r="Y140" s="416" t="s">
        <v>9</v>
      </c>
      <c r="Z140" s="417"/>
      <c r="AA140" s="417"/>
      <c r="AB140" s="417"/>
      <c r="AC140" s="417"/>
      <c r="AD140" s="417"/>
      <c r="AE140" s="417"/>
      <c r="AF140" s="418"/>
      <c r="AG140" s="429" t="s">
        <v>159</v>
      </c>
      <c r="AH140" s="145"/>
      <c r="AI140" s="145"/>
      <c r="AJ140" s="145"/>
      <c r="AK140" s="146"/>
      <c r="AL140" s="12" t="s">
        <v>10</v>
      </c>
      <c r="AM140" s="13"/>
      <c r="AN140" s="13"/>
      <c r="AO140" s="13"/>
      <c r="AP140" s="13"/>
      <c r="AQ140" s="13"/>
      <c r="AR140" s="14"/>
      <c r="AS140" s="15" t="s">
        <v>159</v>
      </c>
      <c r="AT140" s="16"/>
      <c r="AU140" s="16"/>
      <c r="AV140" s="16"/>
      <c r="AW140" s="17"/>
      <c r="AX140" s="7"/>
      <c r="AY140" s="7"/>
    </row>
    <row r="141" spans="1:51" ht="36" hidden="1" customHeight="1">
      <c r="A141" s="416" t="s">
        <v>11</v>
      </c>
      <c r="B141" s="417"/>
      <c r="C141" s="417"/>
      <c r="D141" s="417"/>
      <c r="E141" s="417"/>
      <c r="F141" s="417"/>
      <c r="G141" s="418"/>
      <c r="H141" s="407"/>
      <c r="I141" s="408"/>
      <c r="J141" s="408"/>
      <c r="K141" s="408"/>
      <c r="L141" s="409"/>
      <c r="M141" s="416" t="s">
        <v>12</v>
      </c>
      <c r="N141" s="417"/>
      <c r="O141" s="417"/>
      <c r="P141" s="417"/>
      <c r="Q141" s="417"/>
      <c r="R141" s="417"/>
      <c r="S141" s="418"/>
      <c r="T141" s="407"/>
      <c r="U141" s="408"/>
      <c r="V141" s="408"/>
      <c r="W141" s="408"/>
      <c r="X141" s="409"/>
      <c r="Y141" s="416" t="s">
        <v>13</v>
      </c>
      <c r="Z141" s="417"/>
      <c r="AA141" s="417"/>
      <c r="AB141" s="417"/>
      <c r="AC141" s="417"/>
      <c r="AD141" s="417"/>
      <c r="AE141" s="417"/>
      <c r="AF141" s="418"/>
      <c r="AG141" s="407"/>
      <c r="AH141" s="408"/>
      <c r="AI141" s="408"/>
      <c r="AJ141" s="408"/>
      <c r="AK141" s="409"/>
      <c r="AL141" s="18" t="s">
        <v>14</v>
      </c>
      <c r="AM141" s="13"/>
      <c r="AN141" s="13"/>
      <c r="AO141" s="13"/>
      <c r="AP141" s="13"/>
      <c r="AQ141" s="13"/>
      <c r="AR141" s="14"/>
      <c r="AS141" s="15"/>
      <c r="AT141" s="16"/>
      <c r="AU141" s="16"/>
      <c r="AV141" s="16"/>
      <c r="AW141" s="17"/>
      <c r="AX141" s="7"/>
      <c r="AY141" s="7"/>
    </row>
    <row r="142" spans="1:51">
      <c r="A142" s="7"/>
      <c r="B142" s="7" t="s">
        <v>160</v>
      </c>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row>
    <row r="143" spans="1:51" ht="34.5" customHeight="1">
      <c r="A143" s="405"/>
      <c r="B143" s="406"/>
      <c r="C143" s="416" t="s">
        <v>161</v>
      </c>
      <c r="D143" s="417"/>
      <c r="E143" s="417"/>
      <c r="F143" s="417"/>
      <c r="G143" s="417"/>
      <c r="H143" s="417"/>
      <c r="I143" s="417"/>
      <c r="J143" s="417"/>
      <c r="K143" s="417"/>
      <c r="L143" s="418"/>
      <c r="M143" s="416" t="s">
        <v>44</v>
      </c>
      <c r="N143" s="417"/>
      <c r="O143" s="417"/>
      <c r="P143" s="417"/>
      <c r="Q143" s="417"/>
      <c r="R143" s="417"/>
      <c r="S143" s="417"/>
      <c r="T143" s="417"/>
      <c r="U143" s="417"/>
      <c r="V143" s="417"/>
      <c r="W143" s="417"/>
      <c r="X143" s="417"/>
      <c r="Y143" s="417"/>
      <c r="Z143" s="417"/>
      <c r="AA143" s="417"/>
      <c r="AB143" s="417"/>
      <c r="AC143" s="417"/>
      <c r="AD143" s="417"/>
      <c r="AE143" s="417"/>
      <c r="AF143" s="417"/>
      <c r="AG143" s="417"/>
      <c r="AH143" s="417"/>
      <c r="AI143" s="417"/>
      <c r="AJ143" s="417"/>
      <c r="AK143" s="418"/>
      <c r="AL143" s="419" t="s">
        <v>162</v>
      </c>
      <c r="AM143" s="420"/>
      <c r="AN143" s="420"/>
      <c r="AO143" s="420"/>
      <c r="AP143" s="420"/>
      <c r="AQ143" s="420"/>
      <c r="AR143" s="420"/>
      <c r="AS143" s="420"/>
      <c r="AT143" s="420"/>
      <c r="AU143" s="420"/>
      <c r="AV143" s="420"/>
      <c r="AW143" s="420"/>
      <c r="AX143" s="420"/>
      <c r="AY143" s="421"/>
    </row>
    <row r="144" spans="1:51" ht="24" customHeight="1">
      <c r="A144" s="427">
        <v>1</v>
      </c>
      <c r="B144" s="428"/>
      <c r="C144" s="422" t="s">
        <v>106</v>
      </c>
      <c r="D144" s="422"/>
      <c r="E144" s="422"/>
      <c r="F144" s="422"/>
      <c r="G144" s="422"/>
      <c r="H144" s="422"/>
      <c r="I144" s="422"/>
      <c r="J144" s="422"/>
      <c r="K144" s="422"/>
      <c r="L144" s="422"/>
      <c r="M144" s="423" t="s">
        <v>163</v>
      </c>
      <c r="N144" s="422"/>
      <c r="O144" s="422"/>
      <c r="P144" s="422"/>
      <c r="Q144" s="422"/>
      <c r="R144" s="422"/>
      <c r="S144" s="422"/>
      <c r="T144" s="422"/>
      <c r="U144" s="422"/>
      <c r="V144" s="422"/>
      <c r="W144" s="422"/>
      <c r="X144" s="422"/>
      <c r="Y144" s="422"/>
      <c r="Z144" s="422"/>
      <c r="AA144" s="422"/>
      <c r="AB144" s="422"/>
      <c r="AC144" s="422"/>
      <c r="AD144" s="422"/>
      <c r="AE144" s="422"/>
      <c r="AF144" s="422"/>
      <c r="AG144" s="422"/>
      <c r="AH144" s="422"/>
      <c r="AI144" s="422"/>
      <c r="AJ144" s="422"/>
      <c r="AK144" s="422"/>
      <c r="AL144" s="424">
        <f>(2262750*12)/1000000</f>
        <v>27.152999999999999</v>
      </c>
      <c r="AM144" s="425"/>
      <c r="AN144" s="425"/>
      <c r="AO144" s="425"/>
      <c r="AP144" s="425"/>
      <c r="AQ144" s="425"/>
      <c r="AR144" s="425"/>
      <c r="AS144" s="425"/>
      <c r="AT144" s="425"/>
      <c r="AU144" s="425"/>
      <c r="AV144" s="425"/>
      <c r="AW144" s="425"/>
      <c r="AX144" s="425"/>
      <c r="AY144" s="426"/>
    </row>
    <row r="145" spans="1:51" ht="24" customHeight="1">
      <c r="A145" s="427">
        <v>2</v>
      </c>
      <c r="B145" s="428"/>
      <c r="C145" s="422"/>
      <c r="D145" s="422"/>
      <c r="E145" s="422"/>
      <c r="F145" s="422"/>
      <c r="G145" s="422"/>
      <c r="H145" s="422"/>
      <c r="I145" s="422"/>
      <c r="J145" s="422"/>
      <c r="K145" s="422"/>
      <c r="L145" s="422"/>
      <c r="M145" s="422"/>
      <c r="N145" s="422"/>
      <c r="O145" s="422"/>
      <c r="P145" s="422"/>
      <c r="Q145" s="422"/>
      <c r="R145" s="422"/>
      <c r="S145" s="422"/>
      <c r="T145" s="422"/>
      <c r="U145" s="422"/>
      <c r="V145" s="422"/>
      <c r="W145" s="422"/>
      <c r="X145" s="422"/>
      <c r="Y145" s="422"/>
      <c r="Z145" s="422"/>
      <c r="AA145" s="422"/>
      <c r="AB145" s="422"/>
      <c r="AC145" s="422"/>
      <c r="AD145" s="422"/>
      <c r="AE145" s="422"/>
      <c r="AF145" s="422"/>
      <c r="AG145" s="422"/>
      <c r="AH145" s="422"/>
      <c r="AI145" s="422"/>
      <c r="AJ145" s="422"/>
      <c r="AK145" s="422"/>
      <c r="AL145" s="413"/>
      <c r="AM145" s="414"/>
      <c r="AN145" s="414"/>
      <c r="AO145" s="414"/>
      <c r="AP145" s="414"/>
      <c r="AQ145" s="414"/>
      <c r="AR145" s="414"/>
      <c r="AS145" s="414"/>
      <c r="AT145" s="414"/>
      <c r="AU145" s="414"/>
      <c r="AV145" s="414"/>
      <c r="AW145" s="414"/>
      <c r="AX145" s="414"/>
      <c r="AY145" s="415"/>
    </row>
    <row r="146" spans="1:51" ht="24" customHeight="1">
      <c r="A146" s="427">
        <v>3</v>
      </c>
      <c r="B146" s="428"/>
      <c r="C146" s="407"/>
      <c r="D146" s="408"/>
      <c r="E146" s="408"/>
      <c r="F146" s="408"/>
      <c r="G146" s="408"/>
      <c r="H146" s="408"/>
      <c r="I146" s="408"/>
      <c r="J146" s="408"/>
      <c r="K146" s="408"/>
      <c r="L146" s="409"/>
      <c r="M146" s="407"/>
      <c r="N146" s="408"/>
      <c r="O146" s="408"/>
      <c r="P146" s="408"/>
      <c r="Q146" s="408"/>
      <c r="R146" s="408"/>
      <c r="S146" s="408"/>
      <c r="T146" s="408"/>
      <c r="U146" s="408"/>
      <c r="V146" s="408"/>
      <c r="W146" s="408"/>
      <c r="X146" s="408"/>
      <c r="Y146" s="408"/>
      <c r="Z146" s="408"/>
      <c r="AA146" s="408"/>
      <c r="AB146" s="408"/>
      <c r="AC146" s="408"/>
      <c r="AD146" s="408"/>
      <c r="AE146" s="408"/>
      <c r="AF146" s="408"/>
      <c r="AG146" s="408"/>
      <c r="AH146" s="408"/>
      <c r="AI146" s="408"/>
      <c r="AJ146" s="408"/>
      <c r="AK146" s="409"/>
      <c r="AL146" s="430"/>
      <c r="AM146" s="431"/>
      <c r="AN146" s="431"/>
      <c r="AO146" s="431"/>
      <c r="AP146" s="431"/>
      <c r="AQ146" s="431"/>
      <c r="AR146" s="431"/>
      <c r="AS146" s="431"/>
      <c r="AT146" s="431"/>
      <c r="AU146" s="431"/>
      <c r="AV146" s="431"/>
      <c r="AW146" s="431"/>
      <c r="AX146" s="431"/>
      <c r="AY146" s="432"/>
    </row>
    <row r="147" spans="1:51" ht="24" customHeight="1">
      <c r="A147" s="427">
        <v>4</v>
      </c>
      <c r="B147" s="428"/>
      <c r="C147" s="407"/>
      <c r="D147" s="408"/>
      <c r="E147" s="408"/>
      <c r="F147" s="408"/>
      <c r="G147" s="408"/>
      <c r="H147" s="408"/>
      <c r="I147" s="408"/>
      <c r="J147" s="408"/>
      <c r="K147" s="408"/>
      <c r="L147" s="409"/>
      <c r="M147" s="407"/>
      <c r="N147" s="408"/>
      <c r="O147" s="408"/>
      <c r="P147" s="408"/>
      <c r="Q147" s="408"/>
      <c r="R147" s="408"/>
      <c r="S147" s="408"/>
      <c r="T147" s="408"/>
      <c r="U147" s="408"/>
      <c r="V147" s="408"/>
      <c r="W147" s="408"/>
      <c r="X147" s="408"/>
      <c r="Y147" s="408"/>
      <c r="Z147" s="408"/>
      <c r="AA147" s="408"/>
      <c r="AB147" s="408"/>
      <c r="AC147" s="408"/>
      <c r="AD147" s="408"/>
      <c r="AE147" s="408"/>
      <c r="AF147" s="408"/>
      <c r="AG147" s="408"/>
      <c r="AH147" s="408"/>
      <c r="AI147" s="408"/>
      <c r="AJ147" s="408"/>
      <c r="AK147" s="409"/>
      <c r="AL147" s="430"/>
      <c r="AM147" s="431"/>
      <c r="AN147" s="431"/>
      <c r="AO147" s="431"/>
      <c r="AP147" s="431"/>
      <c r="AQ147" s="431"/>
      <c r="AR147" s="431"/>
      <c r="AS147" s="431"/>
      <c r="AT147" s="431"/>
      <c r="AU147" s="431"/>
      <c r="AV147" s="431"/>
      <c r="AW147" s="431"/>
      <c r="AX147" s="431"/>
      <c r="AY147" s="432"/>
    </row>
    <row r="148" spans="1:51" ht="24" customHeight="1">
      <c r="A148" s="427">
        <v>5</v>
      </c>
      <c r="B148" s="428"/>
      <c r="C148" s="407"/>
      <c r="D148" s="408"/>
      <c r="E148" s="408"/>
      <c r="F148" s="408"/>
      <c r="G148" s="408"/>
      <c r="H148" s="408"/>
      <c r="I148" s="408"/>
      <c r="J148" s="408"/>
      <c r="K148" s="408"/>
      <c r="L148" s="409"/>
      <c r="M148" s="407"/>
      <c r="N148" s="408"/>
      <c r="O148" s="408"/>
      <c r="P148" s="408"/>
      <c r="Q148" s="408"/>
      <c r="R148" s="408"/>
      <c r="S148" s="408"/>
      <c r="T148" s="408"/>
      <c r="U148" s="408"/>
      <c r="V148" s="408"/>
      <c r="W148" s="408"/>
      <c r="X148" s="408"/>
      <c r="Y148" s="408"/>
      <c r="Z148" s="408"/>
      <c r="AA148" s="408"/>
      <c r="AB148" s="408"/>
      <c r="AC148" s="408"/>
      <c r="AD148" s="408"/>
      <c r="AE148" s="408"/>
      <c r="AF148" s="408"/>
      <c r="AG148" s="408"/>
      <c r="AH148" s="408"/>
      <c r="AI148" s="408"/>
      <c r="AJ148" s="408"/>
      <c r="AK148" s="409"/>
      <c r="AL148" s="430"/>
      <c r="AM148" s="431"/>
      <c r="AN148" s="431"/>
      <c r="AO148" s="431"/>
      <c r="AP148" s="431"/>
      <c r="AQ148" s="431"/>
      <c r="AR148" s="431"/>
      <c r="AS148" s="431"/>
      <c r="AT148" s="431"/>
      <c r="AU148" s="431"/>
      <c r="AV148" s="431"/>
      <c r="AW148" s="431"/>
      <c r="AX148" s="431"/>
      <c r="AY148" s="432"/>
    </row>
    <row r="149" spans="1:51" ht="24" customHeight="1">
      <c r="A149" s="427">
        <v>6</v>
      </c>
      <c r="B149" s="428"/>
      <c r="C149" s="407"/>
      <c r="D149" s="408"/>
      <c r="E149" s="408"/>
      <c r="F149" s="408"/>
      <c r="G149" s="408"/>
      <c r="H149" s="408"/>
      <c r="I149" s="408"/>
      <c r="J149" s="408"/>
      <c r="K149" s="408"/>
      <c r="L149" s="409"/>
      <c r="M149" s="407"/>
      <c r="N149" s="408"/>
      <c r="O149" s="408"/>
      <c r="P149" s="408"/>
      <c r="Q149" s="408"/>
      <c r="R149" s="408"/>
      <c r="S149" s="408"/>
      <c r="T149" s="408"/>
      <c r="U149" s="408"/>
      <c r="V149" s="408"/>
      <c r="W149" s="408"/>
      <c r="X149" s="408"/>
      <c r="Y149" s="408"/>
      <c r="Z149" s="408"/>
      <c r="AA149" s="408"/>
      <c r="AB149" s="408"/>
      <c r="AC149" s="408"/>
      <c r="AD149" s="408"/>
      <c r="AE149" s="408"/>
      <c r="AF149" s="408"/>
      <c r="AG149" s="408"/>
      <c r="AH149" s="408"/>
      <c r="AI149" s="408"/>
      <c r="AJ149" s="408"/>
      <c r="AK149" s="409"/>
      <c r="AL149" s="430"/>
      <c r="AM149" s="431"/>
      <c r="AN149" s="431"/>
      <c r="AO149" s="431"/>
      <c r="AP149" s="431"/>
      <c r="AQ149" s="431"/>
      <c r="AR149" s="431"/>
      <c r="AS149" s="431"/>
      <c r="AT149" s="431"/>
      <c r="AU149" s="431"/>
      <c r="AV149" s="431"/>
      <c r="AW149" s="431"/>
      <c r="AX149" s="431"/>
      <c r="AY149" s="432"/>
    </row>
    <row r="150" spans="1:51" ht="24" customHeight="1">
      <c r="A150" s="427">
        <v>7</v>
      </c>
      <c r="B150" s="428"/>
      <c r="C150" s="407"/>
      <c r="D150" s="408"/>
      <c r="E150" s="408"/>
      <c r="F150" s="408"/>
      <c r="G150" s="408"/>
      <c r="H150" s="408"/>
      <c r="I150" s="408"/>
      <c r="J150" s="408"/>
      <c r="K150" s="408"/>
      <c r="L150" s="409"/>
      <c r="M150" s="407"/>
      <c r="N150" s="408"/>
      <c r="O150" s="408"/>
      <c r="P150" s="408"/>
      <c r="Q150" s="408"/>
      <c r="R150" s="408"/>
      <c r="S150" s="408"/>
      <c r="T150" s="408"/>
      <c r="U150" s="408"/>
      <c r="V150" s="408"/>
      <c r="W150" s="408"/>
      <c r="X150" s="408"/>
      <c r="Y150" s="408"/>
      <c r="Z150" s="408"/>
      <c r="AA150" s="408"/>
      <c r="AB150" s="408"/>
      <c r="AC150" s="408"/>
      <c r="AD150" s="408"/>
      <c r="AE150" s="408"/>
      <c r="AF150" s="408"/>
      <c r="AG150" s="408"/>
      <c r="AH150" s="408"/>
      <c r="AI150" s="408"/>
      <c r="AJ150" s="408"/>
      <c r="AK150" s="409"/>
      <c r="AL150" s="430"/>
      <c r="AM150" s="431"/>
      <c r="AN150" s="431"/>
      <c r="AO150" s="431"/>
      <c r="AP150" s="431"/>
      <c r="AQ150" s="431"/>
      <c r="AR150" s="431"/>
      <c r="AS150" s="431"/>
      <c r="AT150" s="431"/>
      <c r="AU150" s="431"/>
      <c r="AV150" s="431"/>
      <c r="AW150" s="431"/>
      <c r="AX150" s="431"/>
      <c r="AY150" s="432"/>
    </row>
    <row r="151" spans="1:51" ht="24" customHeight="1">
      <c r="A151" s="427">
        <v>8</v>
      </c>
      <c r="B151" s="428"/>
      <c r="C151" s="407"/>
      <c r="D151" s="408"/>
      <c r="E151" s="408"/>
      <c r="F151" s="408"/>
      <c r="G151" s="408"/>
      <c r="H151" s="408"/>
      <c r="I151" s="408"/>
      <c r="J151" s="408"/>
      <c r="K151" s="408"/>
      <c r="L151" s="409"/>
      <c r="M151" s="407"/>
      <c r="N151" s="408"/>
      <c r="O151" s="408"/>
      <c r="P151" s="408"/>
      <c r="Q151" s="408"/>
      <c r="R151" s="408"/>
      <c r="S151" s="408"/>
      <c r="T151" s="408"/>
      <c r="U151" s="408"/>
      <c r="V151" s="408"/>
      <c r="W151" s="408"/>
      <c r="X151" s="408"/>
      <c r="Y151" s="408"/>
      <c r="Z151" s="408"/>
      <c r="AA151" s="408"/>
      <c r="AB151" s="408"/>
      <c r="AC151" s="408"/>
      <c r="AD151" s="408"/>
      <c r="AE151" s="408"/>
      <c r="AF151" s="408"/>
      <c r="AG151" s="408"/>
      <c r="AH151" s="408"/>
      <c r="AI151" s="408"/>
      <c r="AJ151" s="408"/>
      <c r="AK151" s="409"/>
      <c r="AL151" s="430"/>
      <c r="AM151" s="431"/>
      <c r="AN151" s="431"/>
      <c r="AO151" s="431"/>
      <c r="AP151" s="431"/>
      <c r="AQ151" s="431"/>
      <c r="AR151" s="431"/>
      <c r="AS151" s="431"/>
      <c r="AT151" s="431"/>
      <c r="AU151" s="431"/>
      <c r="AV151" s="431"/>
      <c r="AW151" s="431"/>
      <c r="AX151" s="431"/>
      <c r="AY151" s="432"/>
    </row>
    <row r="152" spans="1:51" ht="24" customHeight="1">
      <c r="A152" s="427">
        <v>9</v>
      </c>
      <c r="B152" s="428"/>
      <c r="C152" s="407"/>
      <c r="D152" s="408"/>
      <c r="E152" s="408"/>
      <c r="F152" s="408"/>
      <c r="G152" s="408"/>
      <c r="H152" s="408"/>
      <c r="I152" s="408"/>
      <c r="J152" s="408"/>
      <c r="K152" s="408"/>
      <c r="L152" s="409"/>
      <c r="M152" s="407"/>
      <c r="N152" s="408"/>
      <c r="O152" s="408"/>
      <c r="P152" s="408"/>
      <c r="Q152" s="408"/>
      <c r="R152" s="408"/>
      <c r="S152" s="408"/>
      <c r="T152" s="408"/>
      <c r="U152" s="408"/>
      <c r="V152" s="408"/>
      <c r="W152" s="408"/>
      <c r="X152" s="408"/>
      <c r="Y152" s="408"/>
      <c r="Z152" s="408"/>
      <c r="AA152" s="408"/>
      <c r="AB152" s="408"/>
      <c r="AC152" s="408"/>
      <c r="AD152" s="408"/>
      <c r="AE152" s="408"/>
      <c r="AF152" s="408"/>
      <c r="AG152" s="408"/>
      <c r="AH152" s="408"/>
      <c r="AI152" s="408"/>
      <c r="AJ152" s="408"/>
      <c r="AK152" s="409"/>
      <c r="AL152" s="430"/>
      <c r="AM152" s="431"/>
      <c r="AN152" s="431"/>
      <c r="AO152" s="431"/>
      <c r="AP152" s="431"/>
      <c r="AQ152" s="431"/>
      <c r="AR152" s="431"/>
      <c r="AS152" s="431"/>
      <c r="AT152" s="431"/>
      <c r="AU152" s="431"/>
      <c r="AV152" s="431"/>
      <c r="AW152" s="431"/>
      <c r="AX152" s="431"/>
      <c r="AY152" s="432"/>
    </row>
    <row r="153" spans="1:51" ht="24" customHeight="1">
      <c r="A153" s="427">
        <v>10</v>
      </c>
      <c r="B153" s="428"/>
      <c r="C153" s="407"/>
      <c r="D153" s="408"/>
      <c r="E153" s="408"/>
      <c r="F153" s="408"/>
      <c r="G153" s="408"/>
      <c r="H153" s="408"/>
      <c r="I153" s="408"/>
      <c r="J153" s="408"/>
      <c r="K153" s="408"/>
      <c r="L153" s="409"/>
      <c r="M153" s="407"/>
      <c r="N153" s="408"/>
      <c r="O153" s="408"/>
      <c r="P153" s="408"/>
      <c r="Q153" s="408"/>
      <c r="R153" s="408"/>
      <c r="S153" s="408"/>
      <c r="T153" s="408"/>
      <c r="U153" s="408"/>
      <c r="V153" s="408"/>
      <c r="W153" s="408"/>
      <c r="X153" s="408"/>
      <c r="Y153" s="408"/>
      <c r="Z153" s="408"/>
      <c r="AA153" s="408"/>
      <c r="AB153" s="408"/>
      <c r="AC153" s="408"/>
      <c r="AD153" s="408"/>
      <c r="AE153" s="408"/>
      <c r="AF153" s="408"/>
      <c r="AG153" s="408"/>
      <c r="AH153" s="408"/>
      <c r="AI153" s="408"/>
      <c r="AJ153" s="408"/>
      <c r="AK153" s="409"/>
      <c r="AL153" s="430"/>
      <c r="AM153" s="431"/>
      <c r="AN153" s="431"/>
      <c r="AO153" s="431"/>
      <c r="AP153" s="431"/>
      <c r="AQ153" s="431"/>
      <c r="AR153" s="431"/>
      <c r="AS153" s="431"/>
      <c r="AT153" s="431"/>
      <c r="AU153" s="431"/>
      <c r="AV153" s="431"/>
      <c r="AW153" s="431"/>
      <c r="AX153" s="431"/>
      <c r="AY153" s="432"/>
    </row>
    <row r="154" spans="1:51">
      <c r="A154" s="7"/>
      <c r="B154" s="7" t="s">
        <v>164</v>
      </c>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row>
    <row r="155" spans="1:51" ht="34.5" customHeight="1">
      <c r="A155" s="405"/>
      <c r="B155" s="406"/>
      <c r="C155" s="416" t="s">
        <v>161</v>
      </c>
      <c r="D155" s="417"/>
      <c r="E155" s="417"/>
      <c r="F155" s="417"/>
      <c r="G155" s="417"/>
      <c r="H155" s="417"/>
      <c r="I155" s="417"/>
      <c r="J155" s="417"/>
      <c r="K155" s="417"/>
      <c r="L155" s="418"/>
      <c r="M155" s="416" t="s">
        <v>44</v>
      </c>
      <c r="N155" s="417"/>
      <c r="O155" s="417"/>
      <c r="P155" s="417"/>
      <c r="Q155" s="417"/>
      <c r="R155" s="417"/>
      <c r="S155" s="417"/>
      <c r="T155" s="417"/>
      <c r="U155" s="417"/>
      <c r="V155" s="417"/>
      <c r="W155" s="417"/>
      <c r="X155" s="417"/>
      <c r="Y155" s="417"/>
      <c r="Z155" s="417"/>
      <c r="AA155" s="417"/>
      <c r="AB155" s="417"/>
      <c r="AC155" s="417"/>
      <c r="AD155" s="417"/>
      <c r="AE155" s="417"/>
      <c r="AF155" s="417"/>
      <c r="AG155" s="417"/>
      <c r="AH155" s="417"/>
      <c r="AI155" s="417"/>
      <c r="AJ155" s="417"/>
      <c r="AK155" s="418"/>
      <c r="AL155" s="419" t="s">
        <v>162</v>
      </c>
      <c r="AM155" s="420"/>
      <c r="AN155" s="420"/>
      <c r="AO155" s="420"/>
      <c r="AP155" s="420"/>
      <c r="AQ155" s="420"/>
      <c r="AR155" s="420"/>
      <c r="AS155" s="420"/>
      <c r="AT155" s="420"/>
      <c r="AU155" s="420"/>
      <c r="AV155" s="420"/>
      <c r="AW155" s="420"/>
      <c r="AX155" s="420"/>
      <c r="AY155" s="421"/>
    </row>
    <row r="156" spans="1:51" ht="24" customHeight="1">
      <c r="A156" s="427">
        <v>1</v>
      </c>
      <c r="B156" s="428"/>
      <c r="C156" s="422" t="s">
        <v>165</v>
      </c>
      <c r="D156" s="422"/>
      <c r="E156" s="422"/>
      <c r="F156" s="422"/>
      <c r="G156" s="422"/>
      <c r="H156" s="422"/>
      <c r="I156" s="422"/>
      <c r="J156" s="422"/>
      <c r="K156" s="422"/>
      <c r="L156" s="422"/>
      <c r="M156" s="422" t="s">
        <v>166</v>
      </c>
      <c r="N156" s="422"/>
      <c r="O156" s="422"/>
      <c r="P156" s="422"/>
      <c r="Q156" s="422"/>
      <c r="R156" s="422"/>
      <c r="S156" s="422"/>
      <c r="T156" s="422"/>
      <c r="U156" s="422"/>
      <c r="V156" s="422"/>
      <c r="W156" s="422"/>
      <c r="X156" s="422"/>
      <c r="Y156" s="422"/>
      <c r="Z156" s="422"/>
      <c r="AA156" s="422"/>
      <c r="AB156" s="422"/>
      <c r="AC156" s="422"/>
      <c r="AD156" s="422"/>
      <c r="AE156" s="422"/>
      <c r="AF156" s="422"/>
      <c r="AG156" s="422"/>
      <c r="AH156" s="422"/>
      <c r="AI156" s="422"/>
      <c r="AJ156" s="422"/>
      <c r="AK156" s="422"/>
      <c r="AL156" s="424">
        <v>725</v>
      </c>
      <c r="AM156" s="425"/>
      <c r="AN156" s="425"/>
      <c r="AO156" s="425"/>
      <c r="AP156" s="425"/>
      <c r="AQ156" s="425"/>
      <c r="AR156" s="425"/>
      <c r="AS156" s="425"/>
      <c r="AT156" s="425"/>
      <c r="AU156" s="425"/>
      <c r="AV156" s="425"/>
      <c r="AW156" s="425"/>
      <c r="AX156" s="425"/>
      <c r="AY156" s="426"/>
    </row>
    <row r="157" spans="1:51" ht="24" customHeight="1">
      <c r="A157" s="427">
        <v>2</v>
      </c>
      <c r="B157" s="428"/>
      <c r="C157" s="422" t="s">
        <v>167</v>
      </c>
      <c r="D157" s="422"/>
      <c r="E157" s="422"/>
      <c r="F157" s="422"/>
      <c r="G157" s="422"/>
      <c r="H157" s="422"/>
      <c r="I157" s="422"/>
      <c r="J157" s="422"/>
      <c r="K157" s="422"/>
      <c r="L157" s="422"/>
      <c r="M157" s="422" t="s">
        <v>166</v>
      </c>
      <c r="N157" s="422"/>
      <c r="O157" s="422"/>
      <c r="P157" s="422"/>
      <c r="Q157" s="422"/>
      <c r="R157" s="422"/>
      <c r="S157" s="422"/>
      <c r="T157" s="422"/>
      <c r="U157" s="422"/>
      <c r="V157" s="422"/>
      <c r="W157" s="422"/>
      <c r="X157" s="422"/>
      <c r="Y157" s="422"/>
      <c r="Z157" s="422"/>
      <c r="AA157" s="422"/>
      <c r="AB157" s="422"/>
      <c r="AC157" s="422"/>
      <c r="AD157" s="422"/>
      <c r="AE157" s="422"/>
      <c r="AF157" s="422"/>
      <c r="AG157" s="422"/>
      <c r="AH157" s="422"/>
      <c r="AI157" s="422"/>
      <c r="AJ157" s="422"/>
      <c r="AK157" s="422"/>
      <c r="AL157" s="413">
        <v>277</v>
      </c>
      <c r="AM157" s="414"/>
      <c r="AN157" s="414"/>
      <c r="AO157" s="414"/>
      <c r="AP157" s="414"/>
      <c r="AQ157" s="414"/>
      <c r="AR157" s="414"/>
      <c r="AS157" s="414"/>
      <c r="AT157" s="414"/>
      <c r="AU157" s="414"/>
      <c r="AV157" s="414"/>
      <c r="AW157" s="414"/>
      <c r="AX157" s="414"/>
      <c r="AY157" s="415"/>
    </row>
    <row r="158" spans="1:51" ht="24" customHeight="1">
      <c r="A158" s="427">
        <v>3</v>
      </c>
      <c r="B158" s="428"/>
      <c r="C158" s="407"/>
      <c r="D158" s="408"/>
      <c r="E158" s="408"/>
      <c r="F158" s="408"/>
      <c r="G158" s="408"/>
      <c r="H158" s="408"/>
      <c r="I158" s="408"/>
      <c r="J158" s="408"/>
      <c r="K158" s="408"/>
      <c r="L158" s="409"/>
      <c r="M158" s="407"/>
      <c r="N158" s="408"/>
      <c r="O158" s="408"/>
      <c r="P158" s="408"/>
      <c r="Q158" s="408"/>
      <c r="R158" s="408"/>
      <c r="S158" s="408"/>
      <c r="T158" s="408"/>
      <c r="U158" s="408"/>
      <c r="V158" s="408"/>
      <c r="W158" s="408"/>
      <c r="X158" s="408"/>
      <c r="Y158" s="408"/>
      <c r="Z158" s="408"/>
      <c r="AA158" s="408"/>
      <c r="AB158" s="408"/>
      <c r="AC158" s="408"/>
      <c r="AD158" s="408"/>
      <c r="AE158" s="408"/>
      <c r="AF158" s="408"/>
      <c r="AG158" s="408"/>
      <c r="AH158" s="408"/>
      <c r="AI158" s="408"/>
      <c r="AJ158" s="408"/>
      <c r="AK158" s="409"/>
      <c r="AL158" s="413"/>
      <c r="AM158" s="414"/>
      <c r="AN158" s="414"/>
      <c r="AO158" s="414"/>
      <c r="AP158" s="414"/>
      <c r="AQ158" s="414"/>
      <c r="AR158" s="414"/>
      <c r="AS158" s="414"/>
      <c r="AT158" s="414"/>
      <c r="AU158" s="414"/>
      <c r="AV158" s="414"/>
      <c r="AW158" s="414"/>
      <c r="AX158" s="414"/>
      <c r="AY158" s="415"/>
    </row>
    <row r="159" spans="1:51" ht="24" customHeight="1">
      <c r="A159" s="427">
        <v>4</v>
      </c>
      <c r="B159" s="428"/>
      <c r="C159" s="407"/>
      <c r="D159" s="408"/>
      <c r="E159" s="408"/>
      <c r="F159" s="408"/>
      <c r="G159" s="408"/>
      <c r="H159" s="408"/>
      <c r="I159" s="408"/>
      <c r="J159" s="408"/>
      <c r="K159" s="408"/>
      <c r="L159" s="409"/>
      <c r="M159" s="407"/>
      <c r="N159" s="408"/>
      <c r="O159" s="408"/>
      <c r="P159" s="408"/>
      <c r="Q159" s="408"/>
      <c r="R159" s="408"/>
      <c r="S159" s="408"/>
      <c r="T159" s="408"/>
      <c r="U159" s="408"/>
      <c r="V159" s="408"/>
      <c r="W159" s="408"/>
      <c r="X159" s="408"/>
      <c r="Y159" s="408"/>
      <c r="Z159" s="408"/>
      <c r="AA159" s="408"/>
      <c r="AB159" s="408"/>
      <c r="AC159" s="408"/>
      <c r="AD159" s="408"/>
      <c r="AE159" s="408"/>
      <c r="AF159" s="408"/>
      <c r="AG159" s="408"/>
      <c r="AH159" s="408"/>
      <c r="AI159" s="408"/>
      <c r="AJ159" s="408"/>
      <c r="AK159" s="409"/>
      <c r="AL159" s="413"/>
      <c r="AM159" s="414"/>
      <c r="AN159" s="414"/>
      <c r="AO159" s="414"/>
      <c r="AP159" s="414"/>
      <c r="AQ159" s="414"/>
      <c r="AR159" s="414"/>
      <c r="AS159" s="414"/>
      <c r="AT159" s="414"/>
      <c r="AU159" s="414"/>
      <c r="AV159" s="414"/>
      <c r="AW159" s="414"/>
      <c r="AX159" s="414"/>
      <c r="AY159" s="415"/>
    </row>
    <row r="160" spans="1:51" ht="24" customHeight="1">
      <c r="A160" s="427">
        <v>5</v>
      </c>
      <c r="B160" s="428"/>
      <c r="C160" s="407"/>
      <c r="D160" s="408"/>
      <c r="E160" s="408"/>
      <c r="F160" s="408"/>
      <c r="G160" s="408"/>
      <c r="H160" s="408"/>
      <c r="I160" s="408"/>
      <c r="J160" s="408"/>
      <c r="K160" s="408"/>
      <c r="L160" s="409"/>
      <c r="M160" s="407"/>
      <c r="N160" s="408"/>
      <c r="O160" s="408"/>
      <c r="P160" s="408"/>
      <c r="Q160" s="408"/>
      <c r="R160" s="408"/>
      <c r="S160" s="408"/>
      <c r="T160" s="408"/>
      <c r="U160" s="408"/>
      <c r="V160" s="408"/>
      <c r="W160" s="408"/>
      <c r="X160" s="408"/>
      <c r="Y160" s="408"/>
      <c r="Z160" s="408"/>
      <c r="AA160" s="408"/>
      <c r="AB160" s="408"/>
      <c r="AC160" s="408"/>
      <c r="AD160" s="408"/>
      <c r="AE160" s="408"/>
      <c r="AF160" s="408"/>
      <c r="AG160" s="408"/>
      <c r="AH160" s="408"/>
      <c r="AI160" s="408"/>
      <c r="AJ160" s="408"/>
      <c r="AK160" s="409"/>
      <c r="AL160" s="413"/>
      <c r="AM160" s="414"/>
      <c r="AN160" s="414"/>
      <c r="AO160" s="414"/>
      <c r="AP160" s="414"/>
      <c r="AQ160" s="414"/>
      <c r="AR160" s="414"/>
      <c r="AS160" s="414"/>
      <c r="AT160" s="414"/>
      <c r="AU160" s="414"/>
      <c r="AV160" s="414"/>
      <c r="AW160" s="414"/>
      <c r="AX160" s="414"/>
      <c r="AY160" s="415"/>
    </row>
    <row r="161" spans="1:51" ht="24" customHeight="1">
      <c r="A161" s="427">
        <v>6</v>
      </c>
      <c r="B161" s="428"/>
      <c r="C161" s="407"/>
      <c r="D161" s="408"/>
      <c r="E161" s="408"/>
      <c r="F161" s="408"/>
      <c r="G161" s="408"/>
      <c r="H161" s="408"/>
      <c r="I161" s="408"/>
      <c r="J161" s="408"/>
      <c r="K161" s="408"/>
      <c r="L161" s="409"/>
      <c r="M161" s="407"/>
      <c r="N161" s="408"/>
      <c r="O161" s="408"/>
      <c r="P161" s="408"/>
      <c r="Q161" s="408"/>
      <c r="R161" s="408"/>
      <c r="S161" s="408"/>
      <c r="T161" s="408"/>
      <c r="U161" s="408"/>
      <c r="V161" s="408"/>
      <c r="W161" s="408"/>
      <c r="X161" s="408"/>
      <c r="Y161" s="408"/>
      <c r="Z161" s="408"/>
      <c r="AA161" s="408"/>
      <c r="AB161" s="408"/>
      <c r="AC161" s="408"/>
      <c r="AD161" s="408"/>
      <c r="AE161" s="408"/>
      <c r="AF161" s="408"/>
      <c r="AG161" s="408"/>
      <c r="AH161" s="408"/>
      <c r="AI161" s="408"/>
      <c r="AJ161" s="408"/>
      <c r="AK161" s="409"/>
      <c r="AL161" s="413"/>
      <c r="AM161" s="414"/>
      <c r="AN161" s="414"/>
      <c r="AO161" s="414"/>
      <c r="AP161" s="414"/>
      <c r="AQ161" s="414"/>
      <c r="AR161" s="414"/>
      <c r="AS161" s="414"/>
      <c r="AT161" s="414"/>
      <c r="AU161" s="414"/>
      <c r="AV161" s="414"/>
      <c r="AW161" s="414"/>
      <c r="AX161" s="414"/>
      <c r="AY161" s="415"/>
    </row>
    <row r="162" spans="1:51" ht="24" customHeight="1">
      <c r="A162" s="427">
        <v>7</v>
      </c>
      <c r="B162" s="428"/>
      <c r="C162" s="407"/>
      <c r="D162" s="408"/>
      <c r="E162" s="408"/>
      <c r="F162" s="408"/>
      <c r="G162" s="408"/>
      <c r="H162" s="408"/>
      <c r="I162" s="408"/>
      <c r="J162" s="408"/>
      <c r="K162" s="408"/>
      <c r="L162" s="409"/>
      <c r="M162" s="407"/>
      <c r="N162" s="408"/>
      <c r="O162" s="408"/>
      <c r="P162" s="408"/>
      <c r="Q162" s="408"/>
      <c r="R162" s="408"/>
      <c r="S162" s="408"/>
      <c r="T162" s="408"/>
      <c r="U162" s="408"/>
      <c r="V162" s="408"/>
      <c r="W162" s="408"/>
      <c r="X162" s="408"/>
      <c r="Y162" s="408"/>
      <c r="Z162" s="408"/>
      <c r="AA162" s="408"/>
      <c r="AB162" s="408"/>
      <c r="AC162" s="408"/>
      <c r="AD162" s="408"/>
      <c r="AE162" s="408"/>
      <c r="AF162" s="408"/>
      <c r="AG162" s="408"/>
      <c r="AH162" s="408"/>
      <c r="AI162" s="408"/>
      <c r="AJ162" s="408"/>
      <c r="AK162" s="409"/>
      <c r="AL162" s="413"/>
      <c r="AM162" s="414"/>
      <c r="AN162" s="414"/>
      <c r="AO162" s="414"/>
      <c r="AP162" s="414"/>
      <c r="AQ162" s="414"/>
      <c r="AR162" s="414"/>
      <c r="AS162" s="414"/>
      <c r="AT162" s="414"/>
      <c r="AU162" s="414"/>
      <c r="AV162" s="414"/>
      <c r="AW162" s="414"/>
      <c r="AX162" s="414"/>
      <c r="AY162" s="415"/>
    </row>
    <row r="163" spans="1:51" ht="24" customHeight="1">
      <c r="A163" s="427">
        <v>8</v>
      </c>
      <c r="B163" s="428"/>
      <c r="C163" s="407"/>
      <c r="D163" s="408"/>
      <c r="E163" s="408"/>
      <c r="F163" s="408"/>
      <c r="G163" s="408"/>
      <c r="H163" s="408"/>
      <c r="I163" s="408"/>
      <c r="J163" s="408"/>
      <c r="K163" s="408"/>
      <c r="L163" s="409"/>
      <c r="M163" s="407"/>
      <c r="N163" s="408"/>
      <c r="O163" s="408"/>
      <c r="P163" s="408"/>
      <c r="Q163" s="408"/>
      <c r="R163" s="408"/>
      <c r="S163" s="408"/>
      <c r="T163" s="408"/>
      <c r="U163" s="408"/>
      <c r="V163" s="408"/>
      <c r="W163" s="408"/>
      <c r="X163" s="408"/>
      <c r="Y163" s="408"/>
      <c r="Z163" s="408"/>
      <c r="AA163" s="408"/>
      <c r="AB163" s="408"/>
      <c r="AC163" s="408"/>
      <c r="AD163" s="408"/>
      <c r="AE163" s="408"/>
      <c r="AF163" s="408"/>
      <c r="AG163" s="408"/>
      <c r="AH163" s="408"/>
      <c r="AI163" s="408"/>
      <c r="AJ163" s="408"/>
      <c r="AK163" s="409"/>
      <c r="AL163" s="413"/>
      <c r="AM163" s="414"/>
      <c r="AN163" s="414"/>
      <c r="AO163" s="414"/>
      <c r="AP163" s="414"/>
      <c r="AQ163" s="414"/>
      <c r="AR163" s="414"/>
      <c r="AS163" s="414"/>
      <c r="AT163" s="414"/>
      <c r="AU163" s="414"/>
      <c r="AV163" s="414"/>
      <c r="AW163" s="414"/>
      <c r="AX163" s="414"/>
      <c r="AY163" s="415"/>
    </row>
    <row r="164" spans="1:51" ht="24" customHeight="1">
      <c r="A164" s="427">
        <v>9</v>
      </c>
      <c r="B164" s="428"/>
      <c r="C164" s="407"/>
      <c r="D164" s="408"/>
      <c r="E164" s="408"/>
      <c r="F164" s="408"/>
      <c r="G164" s="408"/>
      <c r="H164" s="408"/>
      <c r="I164" s="408"/>
      <c r="J164" s="408"/>
      <c r="K164" s="408"/>
      <c r="L164" s="409"/>
      <c r="M164" s="407"/>
      <c r="N164" s="408"/>
      <c r="O164" s="408"/>
      <c r="P164" s="408"/>
      <c r="Q164" s="408"/>
      <c r="R164" s="408"/>
      <c r="S164" s="408"/>
      <c r="T164" s="408"/>
      <c r="U164" s="408"/>
      <c r="V164" s="408"/>
      <c r="W164" s="408"/>
      <c r="X164" s="408"/>
      <c r="Y164" s="408"/>
      <c r="Z164" s="408"/>
      <c r="AA164" s="408"/>
      <c r="AB164" s="408"/>
      <c r="AC164" s="408"/>
      <c r="AD164" s="408"/>
      <c r="AE164" s="408"/>
      <c r="AF164" s="408"/>
      <c r="AG164" s="408"/>
      <c r="AH164" s="408"/>
      <c r="AI164" s="408"/>
      <c r="AJ164" s="408"/>
      <c r="AK164" s="409"/>
      <c r="AL164" s="413"/>
      <c r="AM164" s="414"/>
      <c r="AN164" s="414"/>
      <c r="AO164" s="414"/>
      <c r="AP164" s="414"/>
      <c r="AQ164" s="414"/>
      <c r="AR164" s="414"/>
      <c r="AS164" s="414"/>
      <c r="AT164" s="414"/>
      <c r="AU164" s="414"/>
      <c r="AV164" s="414"/>
      <c r="AW164" s="414"/>
      <c r="AX164" s="414"/>
      <c r="AY164" s="415"/>
    </row>
    <row r="165" spans="1:51" ht="24" customHeight="1">
      <c r="A165" s="427">
        <v>10</v>
      </c>
      <c r="B165" s="428"/>
      <c r="C165" s="407"/>
      <c r="D165" s="408"/>
      <c r="E165" s="408"/>
      <c r="F165" s="408"/>
      <c r="G165" s="408"/>
      <c r="H165" s="408"/>
      <c r="I165" s="408"/>
      <c r="J165" s="408"/>
      <c r="K165" s="408"/>
      <c r="L165" s="409"/>
      <c r="M165" s="407"/>
      <c r="N165" s="408"/>
      <c r="O165" s="408"/>
      <c r="P165" s="408"/>
      <c r="Q165" s="408"/>
      <c r="R165" s="408"/>
      <c r="S165" s="408"/>
      <c r="T165" s="408"/>
      <c r="U165" s="408"/>
      <c r="V165" s="408"/>
      <c r="W165" s="408"/>
      <c r="X165" s="408"/>
      <c r="Y165" s="408"/>
      <c r="Z165" s="408"/>
      <c r="AA165" s="408"/>
      <c r="AB165" s="408"/>
      <c r="AC165" s="408"/>
      <c r="AD165" s="408"/>
      <c r="AE165" s="408"/>
      <c r="AF165" s="408"/>
      <c r="AG165" s="408"/>
      <c r="AH165" s="408"/>
      <c r="AI165" s="408"/>
      <c r="AJ165" s="408"/>
      <c r="AK165" s="409"/>
      <c r="AL165" s="413"/>
      <c r="AM165" s="414"/>
      <c r="AN165" s="414"/>
      <c r="AO165" s="414"/>
      <c r="AP165" s="414"/>
      <c r="AQ165" s="414"/>
      <c r="AR165" s="414"/>
      <c r="AS165" s="414"/>
      <c r="AT165" s="414"/>
      <c r="AU165" s="414"/>
      <c r="AV165" s="414"/>
      <c r="AW165" s="414"/>
      <c r="AX165" s="414"/>
      <c r="AY165" s="415"/>
    </row>
    <row r="166" spans="1:51">
      <c r="A166" s="7"/>
      <c r="B166" s="7" t="s">
        <v>168</v>
      </c>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row>
    <row r="167" spans="1:51" ht="34.5" customHeight="1">
      <c r="A167" s="405"/>
      <c r="B167" s="406"/>
      <c r="C167" s="416" t="s">
        <v>161</v>
      </c>
      <c r="D167" s="417"/>
      <c r="E167" s="417"/>
      <c r="F167" s="417"/>
      <c r="G167" s="417"/>
      <c r="H167" s="417"/>
      <c r="I167" s="417"/>
      <c r="J167" s="417"/>
      <c r="K167" s="417"/>
      <c r="L167" s="418"/>
      <c r="M167" s="416" t="s">
        <v>44</v>
      </c>
      <c r="N167" s="417"/>
      <c r="O167" s="417"/>
      <c r="P167" s="417"/>
      <c r="Q167" s="417"/>
      <c r="R167" s="417"/>
      <c r="S167" s="417"/>
      <c r="T167" s="417"/>
      <c r="U167" s="417"/>
      <c r="V167" s="417"/>
      <c r="W167" s="417"/>
      <c r="X167" s="417"/>
      <c r="Y167" s="417"/>
      <c r="Z167" s="417"/>
      <c r="AA167" s="417"/>
      <c r="AB167" s="417"/>
      <c r="AC167" s="417"/>
      <c r="AD167" s="417"/>
      <c r="AE167" s="417"/>
      <c r="AF167" s="417"/>
      <c r="AG167" s="417"/>
      <c r="AH167" s="417"/>
      <c r="AI167" s="417"/>
      <c r="AJ167" s="417"/>
      <c r="AK167" s="418"/>
      <c r="AL167" s="419" t="s">
        <v>162</v>
      </c>
      <c r="AM167" s="420"/>
      <c r="AN167" s="420"/>
      <c r="AO167" s="420"/>
      <c r="AP167" s="420"/>
      <c r="AQ167" s="420"/>
      <c r="AR167" s="420"/>
      <c r="AS167" s="420"/>
      <c r="AT167" s="420"/>
      <c r="AU167" s="420"/>
      <c r="AV167" s="420"/>
      <c r="AW167" s="420"/>
      <c r="AX167" s="420"/>
      <c r="AY167" s="421"/>
    </row>
    <row r="168" spans="1:51" ht="24" customHeight="1">
      <c r="A168" s="427">
        <v>1</v>
      </c>
      <c r="B168" s="428"/>
      <c r="C168" s="407"/>
      <c r="D168" s="408"/>
      <c r="E168" s="408"/>
      <c r="F168" s="408"/>
      <c r="G168" s="408"/>
      <c r="H168" s="408"/>
      <c r="I168" s="408"/>
      <c r="J168" s="408"/>
      <c r="K168" s="408"/>
      <c r="L168" s="409"/>
      <c r="M168" s="407"/>
      <c r="N168" s="408"/>
      <c r="O168" s="408"/>
      <c r="P168" s="408"/>
      <c r="Q168" s="408"/>
      <c r="R168" s="408"/>
      <c r="S168" s="408"/>
      <c r="T168" s="408"/>
      <c r="U168" s="408"/>
      <c r="V168" s="408"/>
      <c r="W168" s="408"/>
      <c r="X168" s="408"/>
      <c r="Y168" s="408"/>
      <c r="Z168" s="408"/>
      <c r="AA168" s="408"/>
      <c r="AB168" s="408"/>
      <c r="AC168" s="408"/>
      <c r="AD168" s="408"/>
      <c r="AE168" s="408"/>
      <c r="AF168" s="408"/>
      <c r="AG168" s="408"/>
      <c r="AH168" s="408"/>
      <c r="AI168" s="408"/>
      <c r="AJ168" s="408"/>
      <c r="AK168" s="409"/>
      <c r="AL168" s="413"/>
      <c r="AM168" s="414"/>
      <c r="AN168" s="414"/>
      <c r="AO168" s="414"/>
      <c r="AP168" s="414"/>
      <c r="AQ168" s="414"/>
      <c r="AR168" s="414"/>
      <c r="AS168" s="414"/>
      <c r="AT168" s="414"/>
      <c r="AU168" s="414"/>
      <c r="AV168" s="414"/>
      <c r="AW168" s="414"/>
      <c r="AX168" s="414"/>
      <c r="AY168" s="415"/>
    </row>
    <row r="169" spans="1:51" ht="24" customHeight="1">
      <c r="A169" s="427">
        <v>2</v>
      </c>
      <c r="B169" s="428"/>
      <c r="C169" s="407"/>
      <c r="D169" s="408"/>
      <c r="E169" s="408"/>
      <c r="F169" s="408"/>
      <c r="G169" s="408"/>
      <c r="H169" s="408"/>
      <c r="I169" s="408"/>
      <c r="J169" s="408"/>
      <c r="K169" s="408"/>
      <c r="L169" s="409"/>
      <c r="M169" s="407"/>
      <c r="N169" s="408"/>
      <c r="O169" s="408"/>
      <c r="P169" s="408"/>
      <c r="Q169" s="408"/>
      <c r="R169" s="408"/>
      <c r="S169" s="408"/>
      <c r="T169" s="408"/>
      <c r="U169" s="408"/>
      <c r="V169" s="408"/>
      <c r="W169" s="408"/>
      <c r="X169" s="408"/>
      <c r="Y169" s="408"/>
      <c r="Z169" s="408"/>
      <c r="AA169" s="408"/>
      <c r="AB169" s="408"/>
      <c r="AC169" s="408"/>
      <c r="AD169" s="408"/>
      <c r="AE169" s="408"/>
      <c r="AF169" s="408"/>
      <c r="AG169" s="408"/>
      <c r="AH169" s="408"/>
      <c r="AI169" s="408"/>
      <c r="AJ169" s="408"/>
      <c r="AK169" s="409"/>
      <c r="AL169" s="413"/>
      <c r="AM169" s="414"/>
      <c r="AN169" s="414"/>
      <c r="AO169" s="414"/>
      <c r="AP169" s="414"/>
      <c r="AQ169" s="414"/>
      <c r="AR169" s="414"/>
      <c r="AS169" s="414"/>
      <c r="AT169" s="414"/>
      <c r="AU169" s="414"/>
      <c r="AV169" s="414"/>
      <c r="AW169" s="414"/>
      <c r="AX169" s="414"/>
      <c r="AY169" s="415"/>
    </row>
    <row r="170" spans="1:51" ht="24" customHeight="1">
      <c r="A170" s="427">
        <v>3</v>
      </c>
      <c r="B170" s="428"/>
      <c r="C170" s="407"/>
      <c r="D170" s="408"/>
      <c r="E170" s="408"/>
      <c r="F170" s="408"/>
      <c r="G170" s="408"/>
      <c r="H170" s="408"/>
      <c r="I170" s="408"/>
      <c r="J170" s="408"/>
      <c r="K170" s="408"/>
      <c r="L170" s="409"/>
      <c r="M170" s="407"/>
      <c r="N170" s="408"/>
      <c r="O170" s="408"/>
      <c r="P170" s="408"/>
      <c r="Q170" s="408"/>
      <c r="R170" s="408"/>
      <c r="S170" s="408"/>
      <c r="T170" s="408"/>
      <c r="U170" s="408"/>
      <c r="V170" s="408"/>
      <c r="W170" s="408"/>
      <c r="X170" s="408"/>
      <c r="Y170" s="408"/>
      <c r="Z170" s="408"/>
      <c r="AA170" s="408"/>
      <c r="AB170" s="408"/>
      <c r="AC170" s="408"/>
      <c r="AD170" s="408"/>
      <c r="AE170" s="408"/>
      <c r="AF170" s="408"/>
      <c r="AG170" s="408"/>
      <c r="AH170" s="408"/>
      <c r="AI170" s="408"/>
      <c r="AJ170" s="408"/>
      <c r="AK170" s="409"/>
      <c r="AL170" s="413"/>
      <c r="AM170" s="414"/>
      <c r="AN170" s="414"/>
      <c r="AO170" s="414"/>
      <c r="AP170" s="414"/>
      <c r="AQ170" s="414"/>
      <c r="AR170" s="414"/>
      <c r="AS170" s="414"/>
      <c r="AT170" s="414"/>
      <c r="AU170" s="414"/>
      <c r="AV170" s="414"/>
      <c r="AW170" s="414"/>
      <c r="AX170" s="414"/>
      <c r="AY170" s="415"/>
    </row>
    <row r="171" spans="1:51" ht="24" customHeight="1">
      <c r="A171" s="427">
        <v>4</v>
      </c>
      <c r="B171" s="428"/>
      <c r="C171" s="407"/>
      <c r="D171" s="408"/>
      <c r="E171" s="408"/>
      <c r="F171" s="408"/>
      <c r="G171" s="408"/>
      <c r="H171" s="408"/>
      <c r="I171" s="408"/>
      <c r="J171" s="408"/>
      <c r="K171" s="408"/>
      <c r="L171" s="409"/>
      <c r="M171" s="407"/>
      <c r="N171" s="408"/>
      <c r="O171" s="408"/>
      <c r="P171" s="408"/>
      <c r="Q171" s="408"/>
      <c r="R171" s="408"/>
      <c r="S171" s="408"/>
      <c r="T171" s="408"/>
      <c r="U171" s="408"/>
      <c r="V171" s="408"/>
      <c r="W171" s="408"/>
      <c r="X171" s="408"/>
      <c r="Y171" s="408"/>
      <c r="Z171" s="408"/>
      <c r="AA171" s="408"/>
      <c r="AB171" s="408"/>
      <c r="AC171" s="408"/>
      <c r="AD171" s="408"/>
      <c r="AE171" s="408"/>
      <c r="AF171" s="408"/>
      <c r="AG171" s="408"/>
      <c r="AH171" s="408"/>
      <c r="AI171" s="408"/>
      <c r="AJ171" s="408"/>
      <c r="AK171" s="409"/>
      <c r="AL171" s="413"/>
      <c r="AM171" s="414"/>
      <c r="AN171" s="414"/>
      <c r="AO171" s="414"/>
      <c r="AP171" s="414"/>
      <c r="AQ171" s="414"/>
      <c r="AR171" s="414"/>
      <c r="AS171" s="414"/>
      <c r="AT171" s="414"/>
      <c r="AU171" s="414"/>
      <c r="AV171" s="414"/>
      <c r="AW171" s="414"/>
      <c r="AX171" s="414"/>
      <c r="AY171" s="415"/>
    </row>
    <row r="172" spans="1:51" ht="24" customHeight="1">
      <c r="A172" s="427">
        <v>5</v>
      </c>
      <c r="B172" s="428"/>
      <c r="C172" s="407"/>
      <c r="D172" s="408"/>
      <c r="E172" s="408"/>
      <c r="F172" s="408"/>
      <c r="G172" s="408"/>
      <c r="H172" s="408"/>
      <c r="I172" s="408"/>
      <c r="J172" s="408"/>
      <c r="K172" s="408"/>
      <c r="L172" s="409"/>
      <c r="M172" s="407"/>
      <c r="N172" s="408"/>
      <c r="O172" s="408"/>
      <c r="P172" s="408"/>
      <c r="Q172" s="408"/>
      <c r="R172" s="408"/>
      <c r="S172" s="408"/>
      <c r="T172" s="408"/>
      <c r="U172" s="408"/>
      <c r="V172" s="408"/>
      <c r="W172" s="408"/>
      <c r="X172" s="408"/>
      <c r="Y172" s="408"/>
      <c r="Z172" s="408"/>
      <c r="AA172" s="408"/>
      <c r="AB172" s="408"/>
      <c r="AC172" s="408"/>
      <c r="AD172" s="408"/>
      <c r="AE172" s="408"/>
      <c r="AF172" s="408"/>
      <c r="AG172" s="408"/>
      <c r="AH172" s="408"/>
      <c r="AI172" s="408"/>
      <c r="AJ172" s="408"/>
      <c r="AK172" s="409"/>
      <c r="AL172" s="413"/>
      <c r="AM172" s="414"/>
      <c r="AN172" s="414"/>
      <c r="AO172" s="414"/>
      <c r="AP172" s="414"/>
      <c r="AQ172" s="414"/>
      <c r="AR172" s="414"/>
      <c r="AS172" s="414"/>
      <c r="AT172" s="414"/>
      <c r="AU172" s="414"/>
      <c r="AV172" s="414"/>
      <c r="AW172" s="414"/>
      <c r="AX172" s="414"/>
      <c r="AY172" s="415"/>
    </row>
    <row r="173" spans="1:51" ht="24" customHeight="1">
      <c r="A173" s="427">
        <v>6</v>
      </c>
      <c r="B173" s="428"/>
      <c r="C173" s="407"/>
      <c r="D173" s="408"/>
      <c r="E173" s="408"/>
      <c r="F173" s="408"/>
      <c r="G173" s="408"/>
      <c r="H173" s="408"/>
      <c r="I173" s="408"/>
      <c r="J173" s="408"/>
      <c r="K173" s="408"/>
      <c r="L173" s="409"/>
      <c r="M173" s="407"/>
      <c r="N173" s="408"/>
      <c r="O173" s="408"/>
      <c r="P173" s="408"/>
      <c r="Q173" s="408"/>
      <c r="R173" s="408"/>
      <c r="S173" s="408"/>
      <c r="T173" s="408"/>
      <c r="U173" s="408"/>
      <c r="V173" s="408"/>
      <c r="W173" s="408"/>
      <c r="X173" s="408"/>
      <c r="Y173" s="408"/>
      <c r="Z173" s="408"/>
      <c r="AA173" s="408"/>
      <c r="AB173" s="408"/>
      <c r="AC173" s="408"/>
      <c r="AD173" s="408"/>
      <c r="AE173" s="408"/>
      <c r="AF173" s="408"/>
      <c r="AG173" s="408"/>
      <c r="AH173" s="408"/>
      <c r="AI173" s="408"/>
      <c r="AJ173" s="408"/>
      <c r="AK173" s="409"/>
      <c r="AL173" s="413"/>
      <c r="AM173" s="414"/>
      <c r="AN173" s="414"/>
      <c r="AO173" s="414"/>
      <c r="AP173" s="414"/>
      <c r="AQ173" s="414"/>
      <c r="AR173" s="414"/>
      <c r="AS173" s="414"/>
      <c r="AT173" s="414"/>
      <c r="AU173" s="414"/>
      <c r="AV173" s="414"/>
      <c r="AW173" s="414"/>
      <c r="AX173" s="414"/>
      <c r="AY173" s="415"/>
    </row>
    <row r="174" spans="1:51" ht="24" customHeight="1">
      <c r="A174" s="427">
        <v>7</v>
      </c>
      <c r="B174" s="428"/>
      <c r="C174" s="407"/>
      <c r="D174" s="408"/>
      <c r="E174" s="408"/>
      <c r="F174" s="408"/>
      <c r="G174" s="408"/>
      <c r="H174" s="408"/>
      <c r="I174" s="408"/>
      <c r="J174" s="408"/>
      <c r="K174" s="408"/>
      <c r="L174" s="409"/>
      <c r="M174" s="407"/>
      <c r="N174" s="408"/>
      <c r="O174" s="408"/>
      <c r="P174" s="408"/>
      <c r="Q174" s="408"/>
      <c r="R174" s="408"/>
      <c r="S174" s="408"/>
      <c r="T174" s="408"/>
      <c r="U174" s="408"/>
      <c r="V174" s="408"/>
      <c r="W174" s="408"/>
      <c r="X174" s="408"/>
      <c r="Y174" s="408"/>
      <c r="Z174" s="408"/>
      <c r="AA174" s="408"/>
      <c r="AB174" s="408"/>
      <c r="AC174" s="408"/>
      <c r="AD174" s="408"/>
      <c r="AE174" s="408"/>
      <c r="AF174" s="408"/>
      <c r="AG174" s="408"/>
      <c r="AH174" s="408"/>
      <c r="AI174" s="408"/>
      <c r="AJ174" s="408"/>
      <c r="AK174" s="409"/>
      <c r="AL174" s="413"/>
      <c r="AM174" s="414"/>
      <c r="AN174" s="414"/>
      <c r="AO174" s="414"/>
      <c r="AP174" s="414"/>
      <c r="AQ174" s="414"/>
      <c r="AR174" s="414"/>
      <c r="AS174" s="414"/>
      <c r="AT174" s="414"/>
      <c r="AU174" s="414"/>
      <c r="AV174" s="414"/>
      <c r="AW174" s="414"/>
      <c r="AX174" s="414"/>
      <c r="AY174" s="415"/>
    </row>
    <row r="175" spans="1:51" ht="24" customHeight="1">
      <c r="A175" s="427">
        <v>8</v>
      </c>
      <c r="B175" s="428"/>
      <c r="C175" s="407"/>
      <c r="D175" s="408"/>
      <c r="E175" s="408"/>
      <c r="F175" s="408"/>
      <c r="G175" s="408"/>
      <c r="H175" s="408"/>
      <c r="I175" s="408"/>
      <c r="J175" s="408"/>
      <c r="K175" s="408"/>
      <c r="L175" s="409"/>
      <c r="M175" s="407"/>
      <c r="N175" s="408"/>
      <c r="O175" s="408"/>
      <c r="P175" s="408"/>
      <c r="Q175" s="408"/>
      <c r="R175" s="408"/>
      <c r="S175" s="408"/>
      <c r="T175" s="408"/>
      <c r="U175" s="408"/>
      <c r="V175" s="408"/>
      <c r="W175" s="408"/>
      <c r="X175" s="408"/>
      <c r="Y175" s="408"/>
      <c r="Z175" s="408"/>
      <c r="AA175" s="408"/>
      <c r="AB175" s="408"/>
      <c r="AC175" s="408"/>
      <c r="AD175" s="408"/>
      <c r="AE175" s="408"/>
      <c r="AF175" s="408"/>
      <c r="AG175" s="408"/>
      <c r="AH175" s="408"/>
      <c r="AI175" s="408"/>
      <c r="AJ175" s="408"/>
      <c r="AK175" s="409"/>
      <c r="AL175" s="413"/>
      <c r="AM175" s="414"/>
      <c r="AN175" s="414"/>
      <c r="AO175" s="414"/>
      <c r="AP175" s="414"/>
      <c r="AQ175" s="414"/>
      <c r="AR175" s="414"/>
      <c r="AS175" s="414"/>
      <c r="AT175" s="414"/>
      <c r="AU175" s="414"/>
      <c r="AV175" s="414"/>
      <c r="AW175" s="414"/>
      <c r="AX175" s="414"/>
      <c r="AY175" s="415"/>
    </row>
    <row r="176" spans="1:51" ht="24" customHeight="1">
      <c r="A176" s="427">
        <v>9</v>
      </c>
      <c r="B176" s="428"/>
      <c r="C176" s="433"/>
      <c r="D176" s="434"/>
      <c r="E176" s="434"/>
      <c r="F176" s="434"/>
      <c r="G176" s="434"/>
      <c r="H176" s="434"/>
      <c r="I176" s="434"/>
      <c r="J176" s="434"/>
      <c r="K176" s="434"/>
      <c r="L176" s="435"/>
      <c r="M176" s="407"/>
      <c r="N176" s="408"/>
      <c r="O176" s="408"/>
      <c r="P176" s="408"/>
      <c r="Q176" s="408"/>
      <c r="R176" s="408"/>
      <c r="S176" s="408"/>
      <c r="T176" s="408"/>
      <c r="U176" s="408"/>
      <c r="V176" s="408"/>
      <c r="W176" s="408"/>
      <c r="X176" s="408"/>
      <c r="Y176" s="408"/>
      <c r="Z176" s="408"/>
      <c r="AA176" s="408"/>
      <c r="AB176" s="408"/>
      <c r="AC176" s="408"/>
      <c r="AD176" s="408"/>
      <c r="AE176" s="408"/>
      <c r="AF176" s="408"/>
      <c r="AG176" s="408"/>
      <c r="AH176" s="408"/>
      <c r="AI176" s="408"/>
      <c r="AJ176" s="408"/>
      <c r="AK176" s="409"/>
      <c r="AL176" s="413"/>
      <c r="AM176" s="414"/>
      <c r="AN176" s="414"/>
      <c r="AO176" s="414"/>
      <c r="AP176" s="414"/>
      <c r="AQ176" s="414"/>
      <c r="AR176" s="414"/>
      <c r="AS176" s="414"/>
      <c r="AT176" s="414"/>
      <c r="AU176" s="414"/>
      <c r="AV176" s="414"/>
      <c r="AW176" s="414"/>
      <c r="AX176" s="414"/>
      <c r="AY176" s="415"/>
    </row>
    <row r="177" spans="1:51" ht="24" customHeight="1">
      <c r="A177" s="427">
        <v>10</v>
      </c>
      <c r="B177" s="428"/>
      <c r="C177" s="407"/>
      <c r="D177" s="408"/>
      <c r="E177" s="408"/>
      <c r="F177" s="408"/>
      <c r="G177" s="408"/>
      <c r="H177" s="408"/>
      <c r="I177" s="408"/>
      <c r="J177" s="408"/>
      <c r="K177" s="408"/>
      <c r="L177" s="409"/>
      <c r="M177" s="407"/>
      <c r="N177" s="408"/>
      <c r="O177" s="408"/>
      <c r="P177" s="408"/>
      <c r="Q177" s="408"/>
      <c r="R177" s="408"/>
      <c r="S177" s="408"/>
      <c r="T177" s="408"/>
      <c r="U177" s="408"/>
      <c r="V177" s="408"/>
      <c r="W177" s="408"/>
      <c r="X177" s="408"/>
      <c r="Y177" s="408"/>
      <c r="Z177" s="408"/>
      <c r="AA177" s="408"/>
      <c r="AB177" s="408"/>
      <c r="AC177" s="408"/>
      <c r="AD177" s="408"/>
      <c r="AE177" s="408"/>
      <c r="AF177" s="408"/>
      <c r="AG177" s="408"/>
      <c r="AH177" s="408"/>
      <c r="AI177" s="408"/>
      <c r="AJ177" s="408"/>
      <c r="AK177" s="409"/>
      <c r="AL177" s="413"/>
      <c r="AM177" s="414"/>
      <c r="AN177" s="414"/>
      <c r="AO177" s="414"/>
      <c r="AP177" s="414"/>
      <c r="AQ177" s="414"/>
      <c r="AR177" s="414"/>
      <c r="AS177" s="414"/>
      <c r="AT177" s="414"/>
      <c r="AU177" s="414"/>
      <c r="AV177" s="414"/>
      <c r="AW177" s="414"/>
      <c r="AX177" s="414"/>
      <c r="AY177" s="415"/>
    </row>
    <row r="178" spans="1:5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row>
  </sheetData>
  <mergeCells count="727">
    <mergeCell ref="A177:B177"/>
    <mergeCell ref="C177:L177"/>
    <mergeCell ref="M177:AK177"/>
    <mergeCell ref="AL177:AY177"/>
    <mergeCell ref="A175:B175"/>
    <mergeCell ref="C175:L175"/>
    <mergeCell ref="M175:AK175"/>
    <mergeCell ref="AL175:AY175"/>
    <mergeCell ref="A176:B176"/>
    <mergeCell ref="C176:L176"/>
    <mergeCell ref="M176:AK176"/>
    <mergeCell ref="AL176:AY176"/>
    <mergeCell ref="A173:B173"/>
    <mergeCell ref="C173:L173"/>
    <mergeCell ref="M173:AK173"/>
    <mergeCell ref="AL173:AY173"/>
    <mergeCell ref="A174:B174"/>
    <mergeCell ref="C174:L174"/>
    <mergeCell ref="M174:AK174"/>
    <mergeCell ref="AL174:AY174"/>
    <mergeCell ref="A171:B171"/>
    <mergeCell ref="C171:L171"/>
    <mergeCell ref="M171:AK171"/>
    <mergeCell ref="AL171:AY171"/>
    <mergeCell ref="A172:B172"/>
    <mergeCell ref="C172:L172"/>
    <mergeCell ref="M172:AK172"/>
    <mergeCell ref="AL172:AY172"/>
    <mergeCell ref="A169:B169"/>
    <mergeCell ref="C169:L169"/>
    <mergeCell ref="M169:AK169"/>
    <mergeCell ref="AL169:AY169"/>
    <mergeCell ref="A170:B170"/>
    <mergeCell ref="C170:L170"/>
    <mergeCell ref="M170:AK170"/>
    <mergeCell ref="AL170:AY170"/>
    <mergeCell ref="A167:B167"/>
    <mergeCell ref="C167:L167"/>
    <mergeCell ref="M167:AK167"/>
    <mergeCell ref="AL167:AY167"/>
    <mergeCell ref="A168:B168"/>
    <mergeCell ref="C168:L168"/>
    <mergeCell ref="M168:AK168"/>
    <mergeCell ref="AL168:AY168"/>
    <mergeCell ref="A164:B164"/>
    <mergeCell ref="C164:L164"/>
    <mergeCell ref="M164:AK164"/>
    <mergeCell ref="AL164:AY164"/>
    <mergeCell ref="A165:B165"/>
    <mergeCell ref="C165:L165"/>
    <mergeCell ref="M165:AK165"/>
    <mergeCell ref="AL165:AY165"/>
    <mergeCell ref="A162:B162"/>
    <mergeCell ref="C162:L162"/>
    <mergeCell ref="M162:AK162"/>
    <mergeCell ref="AL162:AY162"/>
    <mergeCell ref="A163:B163"/>
    <mergeCell ref="C163:L163"/>
    <mergeCell ref="M163:AK163"/>
    <mergeCell ref="AL163:AY163"/>
    <mergeCell ref="A160:B160"/>
    <mergeCell ref="C160:L160"/>
    <mergeCell ref="M160:AK160"/>
    <mergeCell ref="AL160:AY160"/>
    <mergeCell ref="A161:B161"/>
    <mergeCell ref="C161:L161"/>
    <mergeCell ref="M161:AK161"/>
    <mergeCell ref="AL161:AY161"/>
    <mergeCell ref="A158:B158"/>
    <mergeCell ref="C158:L158"/>
    <mergeCell ref="M158:AK158"/>
    <mergeCell ref="AL158:AY158"/>
    <mergeCell ref="A159:B159"/>
    <mergeCell ref="C159:L159"/>
    <mergeCell ref="M159:AK159"/>
    <mergeCell ref="AL159:AY159"/>
    <mergeCell ref="A156:B156"/>
    <mergeCell ref="C156:L156"/>
    <mergeCell ref="M156:AK156"/>
    <mergeCell ref="AL156:AY156"/>
    <mergeCell ref="A157:B157"/>
    <mergeCell ref="C157:L157"/>
    <mergeCell ref="M157:AK157"/>
    <mergeCell ref="AL157:AY157"/>
    <mergeCell ref="A153:B153"/>
    <mergeCell ref="C153:L153"/>
    <mergeCell ref="M153:AK153"/>
    <mergeCell ref="AL153:AY153"/>
    <mergeCell ref="A155:B155"/>
    <mergeCell ref="C155:L155"/>
    <mergeCell ref="M155:AK155"/>
    <mergeCell ref="AL155:AY155"/>
    <mergeCell ref="A151:B151"/>
    <mergeCell ref="C151:L151"/>
    <mergeCell ref="M151:AK151"/>
    <mergeCell ref="AL151:AY151"/>
    <mergeCell ref="A152:B152"/>
    <mergeCell ref="C152:L152"/>
    <mergeCell ref="M152:AK152"/>
    <mergeCell ref="AL152:AY152"/>
    <mergeCell ref="A149:B149"/>
    <mergeCell ref="C149:L149"/>
    <mergeCell ref="M149:AK149"/>
    <mergeCell ref="AL149:AY149"/>
    <mergeCell ref="A150:B150"/>
    <mergeCell ref="C150:L150"/>
    <mergeCell ref="M150:AK150"/>
    <mergeCell ref="AL150:AY150"/>
    <mergeCell ref="A147:B147"/>
    <mergeCell ref="C147:L147"/>
    <mergeCell ref="M147:AK147"/>
    <mergeCell ref="AL147:AY147"/>
    <mergeCell ref="A148:B148"/>
    <mergeCell ref="C148:L148"/>
    <mergeCell ref="M148:AK148"/>
    <mergeCell ref="AL148:AY148"/>
    <mergeCell ref="A145:B145"/>
    <mergeCell ref="C145:L145"/>
    <mergeCell ref="M145:AK145"/>
    <mergeCell ref="AL145:AY145"/>
    <mergeCell ref="A146:B146"/>
    <mergeCell ref="C146:L146"/>
    <mergeCell ref="M146:AK146"/>
    <mergeCell ref="AL146:AY146"/>
    <mergeCell ref="A143:B143"/>
    <mergeCell ref="C143:L143"/>
    <mergeCell ref="M143:AK143"/>
    <mergeCell ref="AL143:AY143"/>
    <mergeCell ref="A144:B144"/>
    <mergeCell ref="C144:L144"/>
    <mergeCell ref="M144:AK144"/>
    <mergeCell ref="AL144:AY144"/>
    <mergeCell ref="A141:G141"/>
    <mergeCell ref="H141:L141"/>
    <mergeCell ref="M141:S141"/>
    <mergeCell ref="T141:X141"/>
    <mergeCell ref="Y141:AF141"/>
    <mergeCell ref="AG141:AK141"/>
    <mergeCell ref="A140:G140"/>
    <mergeCell ref="H140:L140"/>
    <mergeCell ref="M140:S140"/>
    <mergeCell ref="T140:X140"/>
    <mergeCell ref="Y140:AF140"/>
    <mergeCell ref="AG140:AK140"/>
    <mergeCell ref="A137:B137"/>
    <mergeCell ref="C137:L137"/>
    <mergeCell ref="M137:AK137"/>
    <mergeCell ref="AL137:AY137"/>
    <mergeCell ref="A139:G139"/>
    <mergeCell ref="H139:X139"/>
    <mergeCell ref="A135:B135"/>
    <mergeCell ref="C135:L135"/>
    <mergeCell ref="M135:AK135"/>
    <mergeCell ref="AL135:AY135"/>
    <mergeCell ref="A136:B136"/>
    <mergeCell ref="C136:L136"/>
    <mergeCell ref="M136:AK136"/>
    <mergeCell ref="AL136:AY136"/>
    <mergeCell ref="A133:B133"/>
    <mergeCell ref="C133:L133"/>
    <mergeCell ref="M133:AK133"/>
    <mergeCell ref="AL133:AY133"/>
    <mergeCell ref="A134:B134"/>
    <mergeCell ref="C134:L134"/>
    <mergeCell ref="M134:AK134"/>
    <mergeCell ref="AL134:AY134"/>
    <mergeCell ref="A131:B131"/>
    <mergeCell ref="C131:L131"/>
    <mergeCell ref="M131:AK131"/>
    <mergeCell ref="AL131:AY131"/>
    <mergeCell ref="A132:B132"/>
    <mergeCell ref="C132:L132"/>
    <mergeCell ref="M132:AK132"/>
    <mergeCell ref="AL132:AY132"/>
    <mergeCell ref="A129:B129"/>
    <mergeCell ref="C129:L129"/>
    <mergeCell ref="M129:AK129"/>
    <mergeCell ref="AL129:AY129"/>
    <mergeCell ref="A130:B130"/>
    <mergeCell ref="C130:L130"/>
    <mergeCell ref="M130:AK130"/>
    <mergeCell ref="AL130:AY130"/>
    <mergeCell ref="A127:B127"/>
    <mergeCell ref="C127:L127"/>
    <mergeCell ref="M127:AK127"/>
    <mergeCell ref="AL127:AY127"/>
    <mergeCell ref="A128:B128"/>
    <mergeCell ref="C128:L128"/>
    <mergeCell ref="M128:AK128"/>
    <mergeCell ref="AL128:AY128"/>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G113:AC113"/>
    <mergeCell ref="AD113:AY113"/>
    <mergeCell ref="G114:K114"/>
    <mergeCell ref="L114:X114"/>
    <mergeCell ref="Y114:AC114"/>
    <mergeCell ref="AD114:AH114"/>
    <mergeCell ref="AI114:AU114"/>
    <mergeCell ref="AV114:AY114"/>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10:K110"/>
    <mergeCell ref="L110:X110"/>
    <mergeCell ref="Y110:AC110"/>
    <mergeCell ref="AD110:AH110"/>
    <mergeCell ref="AI110:AU110"/>
    <mergeCell ref="AV110:AY110"/>
    <mergeCell ref="G109:K109"/>
    <mergeCell ref="L109:X109"/>
    <mergeCell ref="Y109:AC109"/>
    <mergeCell ref="AD109:AH109"/>
    <mergeCell ref="AI109:AU109"/>
    <mergeCell ref="AV109:AY109"/>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4:K104"/>
    <mergeCell ref="L104:X104"/>
    <mergeCell ref="Y104:AC104"/>
    <mergeCell ref="AD104:AH104"/>
    <mergeCell ref="AI104:AU104"/>
    <mergeCell ref="AV104:AY104"/>
    <mergeCell ref="G102:AC102"/>
    <mergeCell ref="AD102:AY102"/>
    <mergeCell ref="G103:K103"/>
    <mergeCell ref="L103:X103"/>
    <mergeCell ref="Y103:AC103"/>
    <mergeCell ref="AD103:AH103"/>
    <mergeCell ref="AI103:AU103"/>
    <mergeCell ref="AV103:AY103"/>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99:K99"/>
    <mergeCell ref="L99:X99"/>
    <mergeCell ref="Y99:AC99"/>
    <mergeCell ref="AD99:AH99"/>
    <mergeCell ref="AI99:AU99"/>
    <mergeCell ref="AV99:AY99"/>
    <mergeCell ref="G98:K98"/>
    <mergeCell ref="L98:X98"/>
    <mergeCell ref="Y98:AC98"/>
    <mergeCell ref="AD98:AH98"/>
    <mergeCell ref="AI98:AU98"/>
    <mergeCell ref="AV98:AY98"/>
    <mergeCell ref="G97:K97"/>
    <mergeCell ref="L97:X97"/>
    <mergeCell ref="Y97:AC97"/>
    <mergeCell ref="AD97:AH97"/>
    <mergeCell ref="AI97:AU97"/>
    <mergeCell ref="AV97:AY97"/>
    <mergeCell ref="G96:K96"/>
    <mergeCell ref="L96:X96"/>
    <mergeCell ref="Y96:AC96"/>
    <mergeCell ref="AD96:AH96"/>
    <mergeCell ref="AI96:AU96"/>
    <mergeCell ref="AV96:AY96"/>
    <mergeCell ref="G95:K95"/>
    <mergeCell ref="L95:X95"/>
    <mergeCell ref="Y95:AC95"/>
    <mergeCell ref="AD95:AH95"/>
    <mergeCell ref="AI95:AU95"/>
    <mergeCell ref="AV95:AY95"/>
    <mergeCell ref="G94:K94"/>
    <mergeCell ref="L94:X94"/>
    <mergeCell ref="Y94:AC94"/>
    <mergeCell ref="AD94:AH94"/>
    <mergeCell ref="AI94:AU94"/>
    <mergeCell ref="AV94:AY94"/>
    <mergeCell ref="G93:K93"/>
    <mergeCell ref="L93:X93"/>
    <mergeCell ref="Y93:AC93"/>
    <mergeCell ref="AD93:AH93"/>
    <mergeCell ref="AI93:AU93"/>
    <mergeCell ref="AV93:AY93"/>
    <mergeCell ref="G91:AC91"/>
    <mergeCell ref="AD91:AY91"/>
    <mergeCell ref="G92:K92"/>
    <mergeCell ref="L92:X92"/>
    <mergeCell ref="Y92:AC92"/>
    <mergeCell ref="AD92:AH92"/>
    <mergeCell ref="AI92:AU92"/>
    <mergeCell ref="AV92:AY92"/>
    <mergeCell ref="G90:K90"/>
    <mergeCell ref="L90:X90"/>
    <mergeCell ref="Y90:AC90"/>
    <mergeCell ref="AD90:AH90"/>
    <mergeCell ref="AI90:AU90"/>
    <mergeCell ref="AV90:AY90"/>
    <mergeCell ref="G89:K89"/>
    <mergeCell ref="L89:X89"/>
    <mergeCell ref="Y89:AC89"/>
    <mergeCell ref="AD89:AH89"/>
    <mergeCell ref="AI89:AU89"/>
    <mergeCell ref="AV89:AY89"/>
    <mergeCell ref="G88:K88"/>
    <mergeCell ref="L88:X88"/>
    <mergeCell ref="Y88:AC88"/>
    <mergeCell ref="AD88:AH88"/>
    <mergeCell ref="AI88:AU88"/>
    <mergeCell ref="AV88:AY88"/>
    <mergeCell ref="G87:K87"/>
    <mergeCell ref="L87:X87"/>
    <mergeCell ref="Y87:AC87"/>
    <mergeCell ref="AD87:AH87"/>
    <mergeCell ref="AI87:AU87"/>
    <mergeCell ref="AV87:AY87"/>
    <mergeCell ref="Y83:AC83"/>
    <mergeCell ref="AD83:AH83"/>
    <mergeCell ref="AI83:AU83"/>
    <mergeCell ref="AV83:AY83"/>
    <mergeCell ref="G86:K86"/>
    <mergeCell ref="L86:X86"/>
    <mergeCell ref="Y86:AC86"/>
    <mergeCell ref="AD86:AH86"/>
    <mergeCell ref="AI86:AU86"/>
    <mergeCell ref="AV86:AY86"/>
    <mergeCell ref="G85:K85"/>
    <mergeCell ref="L85:X85"/>
    <mergeCell ref="Y85:AC85"/>
    <mergeCell ref="AD85:AH85"/>
    <mergeCell ref="AI85:AU85"/>
    <mergeCell ref="AV85:AY85"/>
    <mergeCell ref="G82:K82"/>
    <mergeCell ref="L82:X82"/>
    <mergeCell ref="Y82:AC82"/>
    <mergeCell ref="AD82:AH82"/>
    <mergeCell ref="AI82:AU82"/>
    <mergeCell ref="AV82:AY82"/>
    <mergeCell ref="A68:F79"/>
    <mergeCell ref="A80:F123"/>
    <mergeCell ref="G80:AC80"/>
    <mergeCell ref="AD80:AY80"/>
    <mergeCell ref="G81:K81"/>
    <mergeCell ref="L81:X81"/>
    <mergeCell ref="Y81:AC81"/>
    <mergeCell ref="AD81:AH81"/>
    <mergeCell ref="AI81:AU81"/>
    <mergeCell ref="AV81:AY81"/>
    <mergeCell ref="G84:K84"/>
    <mergeCell ref="L84:X84"/>
    <mergeCell ref="Y84:AC84"/>
    <mergeCell ref="AD84:AH84"/>
    <mergeCell ref="AI84:AU84"/>
    <mergeCell ref="AV84:AY84"/>
    <mergeCell ref="G83:K83"/>
    <mergeCell ref="L83:X83"/>
    <mergeCell ref="A66:F66"/>
    <mergeCell ref="G66:AY66"/>
    <mergeCell ref="A67:F67"/>
    <mergeCell ref="G67:AY67"/>
    <mergeCell ref="O58:AY58"/>
    <mergeCell ref="G59:N59"/>
    <mergeCell ref="O59:AY59"/>
    <mergeCell ref="G60:T60"/>
    <mergeCell ref="U60:AY60"/>
    <mergeCell ref="G61:AY62"/>
    <mergeCell ref="A55:F55"/>
    <mergeCell ref="G55:N55"/>
    <mergeCell ref="O55:T55"/>
    <mergeCell ref="U55:AY55"/>
    <mergeCell ref="A56:F65"/>
    <mergeCell ref="G56:T56"/>
    <mergeCell ref="U56:AY56"/>
    <mergeCell ref="G57:N57"/>
    <mergeCell ref="O57:AY57"/>
    <mergeCell ref="G58:N58"/>
    <mergeCell ref="G63:T63"/>
    <mergeCell ref="U63:AY63"/>
    <mergeCell ref="G64:AY65"/>
    <mergeCell ref="A54:F54"/>
    <mergeCell ref="G54:N54"/>
    <mergeCell ref="O54:T54"/>
    <mergeCell ref="U54:AY54"/>
    <mergeCell ref="X51:AD51"/>
    <mergeCell ref="AE51:AK51"/>
    <mergeCell ref="AL51:AR51"/>
    <mergeCell ref="AS51:AY51"/>
    <mergeCell ref="Q52:T53"/>
    <mergeCell ref="U52:W53"/>
    <mergeCell ref="X52:AD52"/>
    <mergeCell ref="AE52:AK52"/>
    <mergeCell ref="AL52:AR52"/>
    <mergeCell ref="AS52:AY52"/>
    <mergeCell ref="Q50:T51"/>
    <mergeCell ref="U50:W51"/>
    <mergeCell ref="X50:AD50"/>
    <mergeCell ref="AE50:AK50"/>
    <mergeCell ref="AL50:AR50"/>
    <mergeCell ref="AS50:AY50"/>
    <mergeCell ref="X53:AD53"/>
    <mergeCell ref="AE53:AK53"/>
    <mergeCell ref="AL53:AR53"/>
    <mergeCell ref="AS53:AY53"/>
    <mergeCell ref="Q48:T49"/>
    <mergeCell ref="U48:W49"/>
    <mergeCell ref="X48:AD48"/>
    <mergeCell ref="AE48:AK48"/>
    <mergeCell ref="AL48:AR48"/>
    <mergeCell ref="AS48:AY48"/>
    <mergeCell ref="X49:AD49"/>
    <mergeCell ref="AE49:AK49"/>
    <mergeCell ref="AL49:AR49"/>
    <mergeCell ref="AS49:AY49"/>
    <mergeCell ref="Q46:T47"/>
    <mergeCell ref="U46:W47"/>
    <mergeCell ref="X46:AD46"/>
    <mergeCell ref="AE46:AK46"/>
    <mergeCell ref="AL46:AR46"/>
    <mergeCell ref="AS46:AY46"/>
    <mergeCell ref="X47:AD47"/>
    <mergeCell ref="AE47:AK47"/>
    <mergeCell ref="AL47:AR47"/>
    <mergeCell ref="AS47:AY47"/>
    <mergeCell ref="Q44:T45"/>
    <mergeCell ref="U44:W45"/>
    <mergeCell ref="X44:AD44"/>
    <mergeCell ref="AE44:AK44"/>
    <mergeCell ref="AL44:AR44"/>
    <mergeCell ref="AS44:AY44"/>
    <mergeCell ref="X45:AD45"/>
    <mergeCell ref="AE45:AK45"/>
    <mergeCell ref="AL45:AR45"/>
    <mergeCell ref="AS45:AY45"/>
    <mergeCell ref="AS41:AY41"/>
    <mergeCell ref="Q42:T43"/>
    <mergeCell ref="U42:W43"/>
    <mergeCell ref="X42:AD42"/>
    <mergeCell ref="AE42:AK42"/>
    <mergeCell ref="AL42:AR42"/>
    <mergeCell ref="AS42:AY42"/>
    <mergeCell ref="X43:AD43"/>
    <mergeCell ref="AE43:AK43"/>
    <mergeCell ref="AL43:AR43"/>
    <mergeCell ref="AS43:AY43"/>
    <mergeCell ref="AK37:AO37"/>
    <mergeCell ref="AP37:AT37"/>
    <mergeCell ref="AU37:AY37"/>
    <mergeCell ref="A38:F38"/>
    <mergeCell ref="G38:AY38"/>
    <mergeCell ref="A39:F53"/>
    <mergeCell ref="G39:N39"/>
    <mergeCell ref="O39:T39"/>
    <mergeCell ref="U39:W39"/>
    <mergeCell ref="X39:AD39"/>
    <mergeCell ref="AE39:AK39"/>
    <mergeCell ref="AL39:AR39"/>
    <mergeCell ref="AS39:AY39"/>
    <mergeCell ref="G40:N53"/>
    <mergeCell ref="O40:P53"/>
    <mergeCell ref="Q40:T41"/>
    <mergeCell ref="U40:W41"/>
    <mergeCell ref="X40:AD40"/>
    <mergeCell ref="AE40:AK40"/>
    <mergeCell ref="AL40:AR40"/>
    <mergeCell ref="AS40:AY40"/>
    <mergeCell ref="X41:AD41"/>
    <mergeCell ref="AE41:AK41"/>
    <mergeCell ref="AL41:AR41"/>
    <mergeCell ref="A34:F37"/>
    <mergeCell ref="G34:W34"/>
    <mergeCell ref="X34:AC34"/>
    <mergeCell ref="AD34:AE34"/>
    <mergeCell ref="AF34:AJ34"/>
    <mergeCell ref="AK34:AO34"/>
    <mergeCell ref="AP34:AT34"/>
    <mergeCell ref="AU34:AY34"/>
    <mergeCell ref="AU35:AY35"/>
    <mergeCell ref="X36:AC36"/>
    <mergeCell ref="AD36:AE36"/>
    <mergeCell ref="AF36:AJ36"/>
    <mergeCell ref="AK36:AO36"/>
    <mergeCell ref="AP36:AT36"/>
    <mergeCell ref="AU36:AY36"/>
    <mergeCell ref="G35:W37"/>
    <mergeCell ref="X35:AC35"/>
    <mergeCell ref="AD35:AE35"/>
    <mergeCell ref="AF35:AJ35"/>
    <mergeCell ref="AK35:AO35"/>
    <mergeCell ref="AP35:AT35"/>
    <mergeCell ref="X37:AC37"/>
    <mergeCell ref="AD37:AE37"/>
    <mergeCell ref="AF37:AJ37"/>
    <mergeCell ref="AQ31:AY31"/>
    <mergeCell ref="G32:J32"/>
    <mergeCell ref="K32:N32"/>
    <mergeCell ref="O32:W32"/>
    <mergeCell ref="X32:AG32"/>
    <mergeCell ref="AH32:AP32"/>
    <mergeCell ref="AQ32:AY32"/>
    <mergeCell ref="A31:F33"/>
    <mergeCell ref="G31:J31"/>
    <mergeCell ref="K31:N31"/>
    <mergeCell ref="O31:W31"/>
    <mergeCell ref="X31:AG31"/>
    <mergeCell ref="AH31:AP31"/>
    <mergeCell ref="G33:J33"/>
    <mergeCell ref="K33:N33"/>
    <mergeCell ref="O33:W33"/>
    <mergeCell ref="X33:AG33"/>
    <mergeCell ref="AH33:AP33"/>
    <mergeCell ref="AQ33:AY33"/>
    <mergeCell ref="AH27:AP27"/>
    <mergeCell ref="AQ27:AY27"/>
    <mergeCell ref="G30:H30"/>
    <mergeCell ref="I30:N30"/>
    <mergeCell ref="O30:W30"/>
    <mergeCell ref="X30:AG30"/>
    <mergeCell ref="AH30:AP30"/>
    <mergeCell ref="AQ30:AY30"/>
    <mergeCell ref="I28:N28"/>
    <mergeCell ref="O28:W28"/>
    <mergeCell ref="X28:AG28"/>
    <mergeCell ref="AH28:AP28"/>
    <mergeCell ref="AQ28:AY28"/>
    <mergeCell ref="G29:N29"/>
    <mergeCell ref="O29:W29"/>
    <mergeCell ref="X29:AG29"/>
    <mergeCell ref="AH29:AP29"/>
    <mergeCell ref="AQ29:AY29"/>
    <mergeCell ref="I25:N25"/>
    <mergeCell ref="O25:W25"/>
    <mergeCell ref="X25:AG25"/>
    <mergeCell ref="AH25:AP25"/>
    <mergeCell ref="AQ25:AY25"/>
    <mergeCell ref="G26:H28"/>
    <mergeCell ref="I26:N26"/>
    <mergeCell ref="O26:S26"/>
    <mergeCell ref="T26:W26"/>
    <mergeCell ref="X26:AC26"/>
    <mergeCell ref="G18:H25"/>
    <mergeCell ref="I18:N18"/>
    <mergeCell ref="O18:W18"/>
    <mergeCell ref="X18:AG18"/>
    <mergeCell ref="AH18:AP18"/>
    <mergeCell ref="AQ18:AY18"/>
    <mergeCell ref="AD26:AG26"/>
    <mergeCell ref="AH26:AL26"/>
    <mergeCell ref="AM26:AP26"/>
    <mergeCell ref="AQ26:AU26"/>
    <mergeCell ref="AV26:AY26"/>
    <mergeCell ref="I27:N27"/>
    <mergeCell ref="O27:W27"/>
    <mergeCell ref="X27:AG27"/>
    <mergeCell ref="I23:N23"/>
    <mergeCell ref="O23:W23"/>
    <mergeCell ref="X23:AG23"/>
    <mergeCell ref="AH23:AP23"/>
    <mergeCell ref="AQ23:AY23"/>
    <mergeCell ref="I24:N24"/>
    <mergeCell ref="O24:W24"/>
    <mergeCell ref="X24:AG24"/>
    <mergeCell ref="AH24:AP24"/>
    <mergeCell ref="AQ24:AY24"/>
    <mergeCell ref="AM21:AP21"/>
    <mergeCell ref="AQ21:AU21"/>
    <mergeCell ref="AV21:AY21"/>
    <mergeCell ref="I22:N22"/>
    <mergeCell ref="O22:W22"/>
    <mergeCell ref="X22:AG22"/>
    <mergeCell ref="AH22:AP22"/>
    <mergeCell ref="AQ22:AY22"/>
    <mergeCell ref="I21:N21"/>
    <mergeCell ref="O21:S21"/>
    <mergeCell ref="T21:W21"/>
    <mergeCell ref="X21:AC21"/>
    <mergeCell ref="AD21:AG21"/>
    <mergeCell ref="AH21:AL21"/>
    <mergeCell ref="A15:F15"/>
    <mergeCell ref="G15:AY15"/>
    <mergeCell ref="A16:F16"/>
    <mergeCell ref="G16:AY16"/>
    <mergeCell ref="A17:F30"/>
    <mergeCell ref="G17:N17"/>
    <mergeCell ref="O17:W17"/>
    <mergeCell ref="X17:AG17"/>
    <mergeCell ref="AH17:AP17"/>
    <mergeCell ref="AQ17:AY17"/>
    <mergeCell ref="AQ19:AY19"/>
    <mergeCell ref="I20:N20"/>
    <mergeCell ref="O20:S20"/>
    <mergeCell ref="T20:W20"/>
    <mergeCell ref="X20:AC20"/>
    <mergeCell ref="AD20:AG20"/>
    <mergeCell ref="AH20:AL20"/>
    <mergeCell ref="AM20:AP20"/>
    <mergeCell ref="AQ20:AU20"/>
    <mergeCell ref="AV20:AY20"/>
    <mergeCell ref="I19:N19"/>
    <mergeCell ref="O19:W19"/>
    <mergeCell ref="X19:AG19"/>
    <mergeCell ref="AH19:AP19"/>
    <mergeCell ref="AS11:AY11"/>
    <mergeCell ref="G12:N12"/>
    <mergeCell ref="O12:AY12"/>
    <mergeCell ref="A13:F14"/>
    <mergeCell ref="G13:N13"/>
    <mergeCell ref="O13:AK13"/>
    <mergeCell ref="AL13:AR13"/>
    <mergeCell ref="AS13:AY13"/>
    <mergeCell ref="G14:N14"/>
    <mergeCell ref="O14:AY14"/>
    <mergeCell ref="A11:F12"/>
    <mergeCell ref="G11:N11"/>
    <mergeCell ref="O11:V11"/>
    <mergeCell ref="W11:AD11"/>
    <mergeCell ref="AE11:AK11"/>
    <mergeCell ref="AL11:AR11"/>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J2:AQ2"/>
    <mergeCell ref="AR2:AY2"/>
    <mergeCell ref="A3:AO3"/>
    <mergeCell ref="AP3:AY3"/>
    <mergeCell ref="A4:F4"/>
    <mergeCell ref="G4:S4"/>
    <mergeCell ref="T4:X4"/>
    <mergeCell ref="Y4:AM4"/>
    <mergeCell ref="AN4:AY4"/>
  </mergeCells>
  <phoneticPr fontId="3"/>
  <printOptions horizontalCentered="1"/>
  <pageMargins left="0.59055118110236227" right="0.59055118110236227" top="0.59055118110236227" bottom="0.39370078740157483" header="0.51181102362204722" footer="0.51181102362204722"/>
  <pageSetup paperSize="9" scale="67" fitToHeight="4" orientation="portrait" r:id="rId1"/>
  <headerFooter differentFirst="1" alignWithMargins="0"/>
  <rowBreaks count="4" manualBreakCount="4">
    <brk id="38" max="50" man="1"/>
    <brk id="67" max="50" man="1"/>
    <brk id="79" max="50" man="1"/>
    <brk id="12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26-002</vt:lpstr>
      <vt:lpstr>'26-002'!Print_Area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2014-08-26T06:25:58Z</cp:lastPrinted>
  <dcterms:created xsi:type="dcterms:W3CDTF">2012-03-13T00:50:25Z</dcterms:created>
  <dcterms:modified xsi:type="dcterms:W3CDTF">2014-09-30T04:59:21Z</dcterms:modified>
</cp:coreProperties>
</file>