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8760" firstSheet="29" activeTab="32"/>
  </bookViews>
  <sheets>
    <sheet name="24_01月末公表分" sheetId="4" r:id="rId1"/>
    <sheet name="24_02月末公表分" sheetId="1" r:id="rId2"/>
    <sheet name="24_03月末公表分" sheetId="5" r:id="rId3"/>
    <sheet name="24_04月末公表分" sheetId="7" r:id="rId4"/>
    <sheet name="24_05月末公表分" sheetId="6" r:id="rId5"/>
    <sheet name="24_06月末公表分" sheetId="8" r:id="rId6"/>
    <sheet name="24_07月末公表分" sheetId="9" r:id="rId7"/>
    <sheet name="24_08月末公表分" sheetId="10" r:id="rId8"/>
    <sheet name="24_09月末公表分" sheetId="11" r:id="rId9"/>
    <sheet name="24_10月末公表分" sheetId="12" r:id="rId10"/>
    <sheet name="24_11月末公表分" sheetId="13" r:id="rId11"/>
    <sheet name="24_12月末公表分" sheetId="14" r:id="rId12"/>
    <sheet name="25_1月末公表分" sheetId="15" r:id="rId13"/>
    <sheet name="25_2月末公表分 " sheetId="16" r:id="rId14"/>
    <sheet name="25_3月末公表分 " sheetId="17" r:id="rId15"/>
    <sheet name="25 4月末公表分 " sheetId="18" r:id="rId16"/>
    <sheet name="25 5月末公表分" sheetId="19" r:id="rId17"/>
    <sheet name="25 6月末公表分" sheetId="20" r:id="rId18"/>
    <sheet name="25 7月末公表分" sheetId="21" r:id="rId19"/>
    <sheet name="258月末公表分" sheetId="23" r:id="rId20"/>
    <sheet name="25 9月末公表分 " sheetId="22" r:id="rId21"/>
    <sheet name="25 10月末公表分" sheetId="24" r:id="rId22"/>
    <sheet name="25 11月末公表分" sheetId="25" r:id="rId23"/>
    <sheet name="2512月末公表分 " sheetId="26" r:id="rId24"/>
    <sheet name="2601月末公表分 " sheetId="27" r:id="rId25"/>
    <sheet name="2602月末公表分 " sheetId="28" r:id="rId26"/>
    <sheet name="2603月末　4月公表分 " sheetId="30" r:id="rId27"/>
    <sheet name="2604月末　5月公表分 " sheetId="29" r:id="rId28"/>
    <sheet name="2605月末　6月公表分 " sheetId="31" r:id="rId29"/>
    <sheet name="2606月末　7月公表分" sheetId="34" r:id="rId30"/>
    <sheet name="260７月末　8月公表分" sheetId="33" r:id="rId31"/>
    <sheet name="260８月末　９月公表分" sheetId="35" r:id="rId32"/>
    <sheet name="260９月末　１０月公表分" sheetId="36" r:id="rId33"/>
    <sheet name="Sheet2" sheetId="2" r:id="rId34"/>
    <sheet name="Sheet3" sheetId="3" r:id="rId35"/>
  </sheets>
  <definedNames>
    <definedName name="_xlnm.Print_Area" localSheetId="30">'260７月末　8月公表分'!$A$1:$P$119</definedName>
    <definedName name="_xlnm.Print_Area" localSheetId="31">'260８月末　９月公表分'!$A$1:$P$120</definedName>
    <definedName name="_xlnm.Print_Area" localSheetId="32">'260９月末　１０月公表分'!$A$1:$P$121</definedName>
  </definedNames>
  <calcPr calcId="125725"/>
</workbook>
</file>

<file path=xl/calcChain.xml><?xml version="1.0" encoding="utf-8"?>
<calcChain xmlns="http://schemas.openxmlformats.org/spreadsheetml/2006/main">
  <c r="E47" i="36"/>
  <c r="W64"/>
  <c r="V64"/>
  <c r="U64"/>
  <c r="AC80"/>
  <c r="AB80"/>
  <c r="Z80" s="1"/>
  <c r="AA80"/>
  <c r="Z86"/>
  <c r="Z85"/>
  <c r="Z84"/>
  <c r="Z83"/>
  <c r="Z82"/>
  <c r="Z79"/>
  <c r="Z78"/>
  <c r="Z77"/>
  <c r="Z76"/>
  <c r="Z75"/>
  <c r="Z74"/>
  <c r="Z73"/>
  <c r="Z72"/>
  <c r="Z71"/>
  <c r="D48"/>
  <c r="E48" s="1"/>
  <c r="C48"/>
  <c r="N118"/>
  <c r="L118"/>
  <c r="J118"/>
  <c r="H118"/>
  <c r="F118"/>
  <c r="N117"/>
  <c r="L117"/>
  <c r="J117"/>
  <c r="H117"/>
  <c r="F117"/>
  <c r="N115"/>
  <c r="L115"/>
  <c r="J115"/>
  <c r="H115"/>
  <c r="F115"/>
  <c r="N114"/>
  <c r="L114"/>
  <c r="J114"/>
  <c r="H114"/>
  <c r="F114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7"/>
  <c r="L107"/>
  <c r="J107"/>
  <c r="H107"/>
  <c r="F107"/>
  <c r="N106"/>
  <c r="L106"/>
  <c r="J106"/>
  <c r="H106"/>
  <c r="F106"/>
  <c r="N102"/>
  <c r="L102"/>
  <c r="J102"/>
  <c r="H102"/>
  <c r="F102"/>
  <c r="N101"/>
  <c r="L101"/>
  <c r="J101"/>
  <c r="H101"/>
  <c r="F101"/>
  <c r="M99"/>
  <c r="N99" s="1"/>
  <c r="L99"/>
  <c r="N98"/>
  <c r="L98"/>
  <c r="N97"/>
  <c r="L97"/>
  <c r="N96"/>
  <c r="L96"/>
  <c r="N95"/>
  <c r="L95"/>
  <c r="N94"/>
  <c r="L94"/>
  <c r="N93"/>
  <c r="L93"/>
  <c r="N92"/>
  <c r="L92"/>
  <c r="N91"/>
  <c r="L91"/>
  <c r="N90"/>
  <c r="L90"/>
  <c r="N86"/>
  <c r="L86"/>
  <c r="J86"/>
  <c r="H86"/>
  <c r="F86"/>
  <c r="N85"/>
  <c r="L85"/>
  <c r="J85"/>
  <c r="H85"/>
  <c r="F85"/>
  <c r="N83"/>
  <c r="L83"/>
  <c r="J83"/>
  <c r="H83"/>
  <c r="F83"/>
  <c r="N82"/>
  <c r="L82"/>
  <c r="J82"/>
  <c r="H82"/>
  <c r="F82"/>
  <c r="N81"/>
  <c r="L81"/>
  <c r="J81"/>
  <c r="H81"/>
  <c r="F81"/>
  <c r="N80"/>
  <c r="L80"/>
  <c r="J80"/>
  <c r="H80"/>
  <c r="F80"/>
  <c r="N79"/>
  <c r="L79"/>
  <c r="J79"/>
  <c r="H79"/>
  <c r="F79"/>
  <c r="N78"/>
  <c r="L78"/>
  <c r="J78"/>
  <c r="H78"/>
  <c r="F78"/>
  <c r="N77"/>
  <c r="L77"/>
  <c r="J77"/>
  <c r="H77"/>
  <c r="F77"/>
  <c r="N76"/>
  <c r="L76"/>
  <c r="J76"/>
  <c r="H76"/>
  <c r="F76"/>
  <c r="N75"/>
  <c r="L75"/>
  <c r="J75"/>
  <c r="H75"/>
  <c r="F75"/>
  <c r="N74"/>
  <c r="L74"/>
  <c r="J74"/>
  <c r="H74"/>
  <c r="F74"/>
  <c r="T70"/>
  <c r="N70"/>
  <c r="L70"/>
  <c r="J70"/>
  <c r="H70"/>
  <c r="F70"/>
  <c r="T69"/>
  <c r="O69"/>
  <c r="P69" s="1"/>
  <c r="N69"/>
  <c r="L69"/>
  <c r="J69"/>
  <c r="H69"/>
  <c r="F69"/>
  <c r="T68"/>
  <c r="T67"/>
  <c r="P67"/>
  <c r="N67"/>
  <c r="L67"/>
  <c r="J67"/>
  <c r="H67"/>
  <c r="F67"/>
  <c r="T66"/>
  <c r="O70" s="1"/>
  <c r="P70" s="1"/>
  <c r="P66"/>
  <c r="N66"/>
  <c r="L66"/>
  <c r="J66"/>
  <c r="H66"/>
  <c r="F66"/>
  <c r="P65"/>
  <c r="N65"/>
  <c r="L65"/>
  <c r="J65"/>
  <c r="H65"/>
  <c r="F65"/>
  <c r="T64"/>
  <c r="P64"/>
  <c r="N64"/>
  <c r="L64"/>
  <c r="J64"/>
  <c r="H64"/>
  <c r="F64"/>
  <c r="T63"/>
  <c r="P63"/>
  <c r="N63"/>
  <c r="L63"/>
  <c r="J63"/>
  <c r="H63"/>
  <c r="F63"/>
  <c r="T62"/>
  <c r="P62"/>
  <c r="N62"/>
  <c r="L62"/>
  <c r="J62"/>
  <c r="H62"/>
  <c r="F62"/>
  <c r="T61"/>
  <c r="P61"/>
  <c r="N61"/>
  <c r="L61"/>
  <c r="J61"/>
  <c r="H61"/>
  <c r="F61"/>
  <c r="T60"/>
  <c r="P60"/>
  <c r="N60"/>
  <c r="L60"/>
  <c r="J60"/>
  <c r="H60"/>
  <c r="F60"/>
  <c r="T59"/>
  <c r="P59"/>
  <c r="N59"/>
  <c r="L59"/>
  <c r="J59"/>
  <c r="H59"/>
  <c r="F59"/>
  <c r="T58"/>
  <c r="P58"/>
  <c r="N58"/>
  <c r="L58"/>
  <c r="J58"/>
  <c r="H58"/>
  <c r="F58"/>
  <c r="T57"/>
  <c r="T56"/>
  <c r="T55"/>
  <c r="E46"/>
  <c r="E45"/>
  <c r="E44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47" i="35"/>
  <c r="D47"/>
  <c r="E47"/>
  <c r="E46"/>
  <c r="N117"/>
  <c r="L117"/>
  <c r="J117"/>
  <c r="H117"/>
  <c r="F117"/>
  <c r="N116"/>
  <c r="L116"/>
  <c r="J116"/>
  <c r="H116"/>
  <c r="F116"/>
  <c r="N114"/>
  <c r="L114"/>
  <c r="J114"/>
  <c r="H114"/>
  <c r="F114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7"/>
  <c r="L107"/>
  <c r="J107"/>
  <c r="H107"/>
  <c r="F107"/>
  <c r="N106"/>
  <c r="L106"/>
  <c r="J106"/>
  <c r="H106"/>
  <c r="F106"/>
  <c r="N105"/>
  <c r="L105"/>
  <c r="J105"/>
  <c r="H105"/>
  <c r="F105"/>
  <c r="N101"/>
  <c r="L101"/>
  <c r="J101"/>
  <c r="H101"/>
  <c r="F101"/>
  <c r="N100"/>
  <c r="L100"/>
  <c r="J100"/>
  <c r="H100"/>
  <c r="F100"/>
  <c r="M98"/>
  <c r="N98" s="1"/>
  <c r="L98"/>
  <c r="N97"/>
  <c r="L97"/>
  <c r="N96"/>
  <c r="L96"/>
  <c r="N95"/>
  <c r="L95"/>
  <c r="N94"/>
  <c r="L94"/>
  <c r="N93"/>
  <c r="L93"/>
  <c r="N92"/>
  <c r="L92"/>
  <c r="N91"/>
  <c r="L91"/>
  <c r="N90"/>
  <c r="L90"/>
  <c r="N89"/>
  <c r="L89"/>
  <c r="N85"/>
  <c r="L85"/>
  <c r="J85"/>
  <c r="H85"/>
  <c r="F85"/>
  <c r="N84"/>
  <c r="L84"/>
  <c r="J84"/>
  <c r="H84"/>
  <c r="F84"/>
  <c r="N82"/>
  <c r="L82"/>
  <c r="J82"/>
  <c r="H82"/>
  <c r="F82"/>
  <c r="N81"/>
  <c r="L81"/>
  <c r="J81"/>
  <c r="H81"/>
  <c r="F81"/>
  <c r="N80"/>
  <c r="L80"/>
  <c r="J80"/>
  <c r="H80"/>
  <c r="F80"/>
  <c r="N79"/>
  <c r="L79"/>
  <c r="J79"/>
  <c r="H79"/>
  <c r="F79"/>
  <c r="N78"/>
  <c r="L78"/>
  <c r="J78"/>
  <c r="H78"/>
  <c r="F78"/>
  <c r="N77"/>
  <c r="L77"/>
  <c r="J77"/>
  <c r="H77"/>
  <c r="F77"/>
  <c r="N76"/>
  <c r="L76"/>
  <c r="J76"/>
  <c r="H76"/>
  <c r="F76"/>
  <c r="N75"/>
  <c r="L75"/>
  <c r="J75"/>
  <c r="H75"/>
  <c r="F75"/>
  <c r="N74"/>
  <c r="L74"/>
  <c r="J74"/>
  <c r="H74"/>
  <c r="F74"/>
  <c r="N73"/>
  <c r="L73"/>
  <c r="J73"/>
  <c r="H73"/>
  <c r="F73"/>
  <c r="T69"/>
  <c r="N69"/>
  <c r="L69"/>
  <c r="J69"/>
  <c r="H69"/>
  <c r="F69"/>
  <c r="T68"/>
  <c r="O68" s="1"/>
  <c r="P68" s="1"/>
  <c r="N68"/>
  <c r="L68"/>
  <c r="J68"/>
  <c r="H68"/>
  <c r="F68"/>
  <c r="T67"/>
  <c r="T66"/>
  <c r="P66"/>
  <c r="N66"/>
  <c r="L66"/>
  <c r="J66"/>
  <c r="H66"/>
  <c r="F66"/>
  <c r="T65"/>
  <c r="P65"/>
  <c r="N65"/>
  <c r="L65"/>
  <c r="J65"/>
  <c r="H65"/>
  <c r="F65"/>
  <c r="P64"/>
  <c r="N64"/>
  <c r="L64"/>
  <c r="J64"/>
  <c r="H64"/>
  <c r="F64"/>
  <c r="W63"/>
  <c r="V63"/>
  <c r="U63"/>
  <c r="P63"/>
  <c r="N63"/>
  <c r="L63"/>
  <c r="J63"/>
  <c r="H63"/>
  <c r="F63"/>
  <c r="T62"/>
  <c r="P62"/>
  <c r="N62"/>
  <c r="L62"/>
  <c r="J62"/>
  <c r="H62"/>
  <c r="F62"/>
  <c r="T61"/>
  <c r="P61"/>
  <c r="N61"/>
  <c r="L61"/>
  <c r="J61"/>
  <c r="H61"/>
  <c r="F61"/>
  <c r="T60"/>
  <c r="P60"/>
  <c r="N60"/>
  <c r="L60"/>
  <c r="J60"/>
  <c r="H60"/>
  <c r="F60"/>
  <c r="T59"/>
  <c r="P59"/>
  <c r="N59"/>
  <c r="L59"/>
  <c r="J59"/>
  <c r="H59"/>
  <c r="F59"/>
  <c r="T58"/>
  <c r="P58"/>
  <c r="N58"/>
  <c r="L58"/>
  <c r="J58"/>
  <c r="H58"/>
  <c r="F58"/>
  <c r="T57"/>
  <c r="P57"/>
  <c r="N57"/>
  <c r="L57"/>
  <c r="J57"/>
  <c r="H57"/>
  <c r="F57"/>
  <c r="T56"/>
  <c r="T55"/>
  <c r="T54"/>
  <c r="E45"/>
  <c r="E44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O115" i="34"/>
  <c r="M115"/>
  <c r="K115"/>
  <c r="I115"/>
  <c r="G115"/>
  <c r="O114"/>
  <c r="M114"/>
  <c r="K114"/>
  <c r="I114"/>
  <c r="G114"/>
  <c r="O112"/>
  <c r="M112"/>
  <c r="K112"/>
  <c r="I112"/>
  <c r="G112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99"/>
  <c r="M99"/>
  <c r="K99"/>
  <c r="I99"/>
  <c r="G99"/>
  <c r="O98"/>
  <c r="M98"/>
  <c r="K98"/>
  <c r="I98"/>
  <c r="G98"/>
  <c r="N96"/>
  <c r="O96" s="1"/>
  <c r="M96"/>
  <c r="O95"/>
  <c r="M95"/>
  <c r="O94"/>
  <c r="M94"/>
  <c r="O93"/>
  <c r="M93"/>
  <c r="O92"/>
  <c r="M92"/>
  <c r="O91"/>
  <c r="M91"/>
  <c r="O90"/>
  <c r="M90"/>
  <c r="O89"/>
  <c r="M89"/>
  <c r="O88"/>
  <c r="M88"/>
  <c r="O87"/>
  <c r="M87"/>
  <c r="O83"/>
  <c r="M83"/>
  <c r="K83"/>
  <c r="I83"/>
  <c r="G83"/>
  <c r="O82"/>
  <c r="M82"/>
  <c r="K82"/>
  <c r="I82"/>
  <c r="G82"/>
  <c r="O80"/>
  <c r="M80"/>
  <c r="K80"/>
  <c r="I80"/>
  <c r="G80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67"/>
  <c r="M67"/>
  <c r="K67"/>
  <c r="I67"/>
  <c r="G67"/>
  <c r="O66"/>
  <c r="M66"/>
  <c r="K66"/>
  <c r="I66"/>
  <c r="G66"/>
  <c r="O64"/>
  <c r="M64"/>
  <c r="K64"/>
  <c r="I64"/>
  <c r="G64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D45"/>
  <c r="C45"/>
  <c r="F45" s="1"/>
  <c r="F44"/>
  <c r="F43"/>
  <c r="F42"/>
  <c r="F41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T64" i="33"/>
  <c r="O68" s="1"/>
  <c r="P68" s="1"/>
  <c r="T68"/>
  <c r="O67"/>
  <c r="P67" s="1"/>
  <c r="T67"/>
  <c r="T66"/>
  <c r="T65"/>
  <c r="P64"/>
  <c r="P63"/>
  <c r="P62"/>
  <c r="P61"/>
  <c r="P60"/>
  <c r="P59"/>
  <c r="P58"/>
  <c r="P57"/>
  <c r="P56"/>
  <c r="P65"/>
  <c r="T61"/>
  <c r="T60"/>
  <c r="T59"/>
  <c r="T58"/>
  <c r="T57"/>
  <c r="T56"/>
  <c r="T55"/>
  <c r="T54"/>
  <c r="T53"/>
  <c r="W62"/>
  <c r="V62"/>
  <c r="U62"/>
  <c r="T62" s="1"/>
  <c r="D46"/>
  <c r="E45"/>
  <c r="C46"/>
  <c r="E44"/>
  <c r="N116"/>
  <c r="L116"/>
  <c r="J116"/>
  <c r="H116"/>
  <c r="F116"/>
  <c r="N115"/>
  <c r="L115"/>
  <c r="J115"/>
  <c r="H115"/>
  <c r="F115"/>
  <c r="N113"/>
  <c r="L113"/>
  <c r="J113"/>
  <c r="H113"/>
  <c r="F113"/>
  <c r="N112"/>
  <c r="L112"/>
  <c r="J112"/>
  <c r="H112"/>
  <c r="F112"/>
  <c r="N111"/>
  <c r="L111"/>
  <c r="J111"/>
  <c r="H111"/>
  <c r="F111"/>
  <c r="N110"/>
  <c r="L110"/>
  <c r="J110"/>
  <c r="H110"/>
  <c r="F110"/>
  <c r="N109"/>
  <c r="L109"/>
  <c r="J109"/>
  <c r="H109"/>
  <c r="F109"/>
  <c r="N108"/>
  <c r="L108"/>
  <c r="J108"/>
  <c r="H108"/>
  <c r="F108"/>
  <c r="N107"/>
  <c r="L107"/>
  <c r="J107"/>
  <c r="H107"/>
  <c r="F107"/>
  <c r="N106"/>
  <c r="L106"/>
  <c r="J106"/>
  <c r="H106"/>
  <c r="F106"/>
  <c r="N105"/>
  <c r="L105"/>
  <c r="J105"/>
  <c r="H105"/>
  <c r="F105"/>
  <c r="N104"/>
  <c r="L104"/>
  <c r="J104"/>
  <c r="H104"/>
  <c r="F104"/>
  <c r="N100"/>
  <c r="L100"/>
  <c r="J100"/>
  <c r="H100"/>
  <c r="F100"/>
  <c r="N99"/>
  <c r="L99"/>
  <c r="J99"/>
  <c r="H99"/>
  <c r="F99"/>
  <c r="M97"/>
  <c r="N97" s="1"/>
  <c r="L97"/>
  <c r="N96"/>
  <c r="L96"/>
  <c r="N95"/>
  <c r="L95"/>
  <c r="N94"/>
  <c r="L94"/>
  <c r="N93"/>
  <c r="L93"/>
  <c r="N92"/>
  <c r="L92"/>
  <c r="N91"/>
  <c r="L91"/>
  <c r="N90"/>
  <c r="L90"/>
  <c r="N89"/>
  <c r="L89"/>
  <c r="N88"/>
  <c r="L88"/>
  <c r="N84"/>
  <c r="L84"/>
  <c r="J84"/>
  <c r="H84"/>
  <c r="F84"/>
  <c r="N83"/>
  <c r="L83"/>
  <c r="J83"/>
  <c r="H83"/>
  <c r="F83"/>
  <c r="N81"/>
  <c r="L81"/>
  <c r="J81"/>
  <c r="H81"/>
  <c r="F81"/>
  <c r="N80"/>
  <c r="L80"/>
  <c r="J80"/>
  <c r="H80"/>
  <c r="F80"/>
  <c r="N79"/>
  <c r="L79"/>
  <c r="J79"/>
  <c r="H79"/>
  <c r="F79"/>
  <c r="N78"/>
  <c r="L78"/>
  <c r="J78"/>
  <c r="H78"/>
  <c r="F78"/>
  <c r="N77"/>
  <c r="L77"/>
  <c r="J77"/>
  <c r="H77"/>
  <c r="F77"/>
  <c r="N76"/>
  <c r="L76"/>
  <c r="J76"/>
  <c r="H76"/>
  <c r="F76"/>
  <c r="N75"/>
  <c r="L75"/>
  <c r="J75"/>
  <c r="H75"/>
  <c r="F75"/>
  <c r="N74"/>
  <c r="L74"/>
  <c r="J74"/>
  <c r="H74"/>
  <c r="F74"/>
  <c r="N73"/>
  <c r="L73"/>
  <c r="J73"/>
  <c r="H73"/>
  <c r="F73"/>
  <c r="N72"/>
  <c r="L72"/>
  <c r="J72"/>
  <c r="H72"/>
  <c r="F72"/>
  <c r="N68"/>
  <c r="L68"/>
  <c r="J68"/>
  <c r="H68"/>
  <c r="F68"/>
  <c r="N67"/>
  <c r="L67"/>
  <c r="J67"/>
  <c r="H67"/>
  <c r="F67"/>
  <c r="N65"/>
  <c r="L65"/>
  <c r="J65"/>
  <c r="H65"/>
  <c r="F65"/>
  <c r="N64"/>
  <c r="L64"/>
  <c r="J64"/>
  <c r="H64"/>
  <c r="F64"/>
  <c r="N63"/>
  <c r="L63"/>
  <c r="J63"/>
  <c r="H63"/>
  <c r="F63"/>
  <c r="N62"/>
  <c r="L62"/>
  <c r="J62"/>
  <c r="H62"/>
  <c r="F62"/>
  <c r="N61"/>
  <c r="L61"/>
  <c r="J61"/>
  <c r="H61"/>
  <c r="F61"/>
  <c r="N60"/>
  <c r="L60"/>
  <c r="J60"/>
  <c r="H60"/>
  <c r="F60"/>
  <c r="N59"/>
  <c r="L59"/>
  <c r="J59"/>
  <c r="H59"/>
  <c r="F59"/>
  <c r="N58"/>
  <c r="L58"/>
  <c r="J58"/>
  <c r="H58"/>
  <c r="F58"/>
  <c r="N57"/>
  <c r="L57"/>
  <c r="J57"/>
  <c r="H57"/>
  <c r="F57"/>
  <c r="N56"/>
  <c r="L56"/>
  <c r="J56"/>
  <c r="H56"/>
  <c r="F56"/>
  <c r="E43"/>
  <c r="E42"/>
  <c r="E41"/>
  <c r="E40"/>
  <c r="E39"/>
  <c r="E38"/>
  <c r="E37"/>
  <c r="E36"/>
  <c r="E35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C44" i="31"/>
  <c r="D44"/>
  <c r="F43"/>
  <c r="O114"/>
  <c r="M114"/>
  <c r="K114"/>
  <c r="I114"/>
  <c r="G114"/>
  <c r="O113"/>
  <c r="M113"/>
  <c r="K113"/>
  <c r="I113"/>
  <c r="G113"/>
  <c r="O111"/>
  <c r="M111"/>
  <c r="K111"/>
  <c r="I111"/>
  <c r="G111"/>
  <c r="O110"/>
  <c r="M110"/>
  <c r="K110"/>
  <c r="I110"/>
  <c r="G110"/>
  <c r="O109"/>
  <c r="M109"/>
  <c r="K109"/>
  <c r="I109"/>
  <c r="G109"/>
  <c r="O108"/>
  <c r="M108"/>
  <c r="K108"/>
  <c r="I108"/>
  <c r="G108"/>
  <c r="O107"/>
  <c r="M107"/>
  <c r="K107"/>
  <c r="I107"/>
  <c r="G107"/>
  <c r="O106"/>
  <c r="M106"/>
  <c r="K106"/>
  <c r="I106"/>
  <c r="G106"/>
  <c r="O105"/>
  <c r="M105"/>
  <c r="K105"/>
  <c r="I105"/>
  <c r="G105"/>
  <c r="O104"/>
  <c r="M104"/>
  <c r="K104"/>
  <c r="I104"/>
  <c r="G104"/>
  <c r="O103"/>
  <c r="M103"/>
  <c r="K103"/>
  <c r="I103"/>
  <c r="G103"/>
  <c r="O102"/>
  <c r="M102"/>
  <c r="K102"/>
  <c r="I102"/>
  <c r="G102"/>
  <c r="O98"/>
  <c r="M98"/>
  <c r="K98"/>
  <c r="I98"/>
  <c r="G98"/>
  <c r="O97"/>
  <c r="M97"/>
  <c r="K97"/>
  <c r="I97"/>
  <c r="G97"/>
  <c r="N95"/>
  <c r="O95" s="1"/>
  <c r="M95"/>
  <c r="O94"/>
  <c r="M94"/>
  <c r="O93"/>
  <c r="M93"/>
  <c r="O92"/>
  <c r="M92"/>
  <c r="O91"/>
  <c r="M91"/>
  <c r="O90"/>
  <c r="M90"/>
  <c r="O89"/>
  <c r="M89"/>
  <c r="O88"/>
  <c r="M88"/>
  <c r="O87"/>
  <c r="M87"/>
  <c r="O86"/>
  <c r="M86"/>
  <c r="O82"/>
  <c r="M82"/>
  <c r="K82"/>
  <c r="I82"/>
  <c r="G82"/>
  <c r="O81"/>
  <c r="M81"/>
  <c r="K81"/>
  <c r="I81"/>
  <c r="G81"/>
  <c r="O79"/>
  <c r="M79"/>
  <c r="K79"/>
  <c r="I79"/>
  <c r="G79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6"/>
  <c r="M66"/>
  <c r="K66"/>
  <c r="I66"/>
  <c r="G66"/>
  <c r="O65"/>
  <c r="M65"/>
  <c r="K65"/>
  <c r="I65"/>
  <c r="G65"/>
  <c r="O63"/>
  <c r="M63"/>
  <c r="K63"/>
  <c r="I63"/>
  <c r="G63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F44"/>
  <c r="F42"/>
  <c r="F41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42" i="29"/>
  <c r="F41"/>
  <c r="F40"/>
  <c r="D43"/>
  <c r="C43"/>
  <c r="O113"/>
  <c r="O112"/>
  <c r="O109"/>
  <c r="O108"/>
  <c r="O107"/>
  <c r="O105"/>
  <c r="O104"/>
  <c r="O106"/>
  <c r="O102"/>
  <c r="O101"/>
  <c r="O103"/>
  <c r="M112" i="30"/>
  <c r="K112"/>
  <c r="I112"/>
  <c r="G112"/>
  <c r="M111"/>
  <c r="K111"/>
  <c r="I111"/>
  <c r="G111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O96"/>
  <c r="M96"/>
  <c r="K96"/>
  <c r="I96"/>
  <c r="G96"/>
  <c r="O95"/>
  <c r="M95"/>
  <c r="K95"/>
  <c r="I95"/>
  <c r="G95"/>
  <c r="N93"/>
  <c r="O93"/>
  <c r="M93"/>
  <c r="O92"/>
  <c r="M92"/>
  <c r="O91"/>
  <c r="M91"/>
  <c r="O90"/>
  <c r="M90"/>
  <c r="O89"/>
  <c r="M89"/>
  <c r="O88"/>
  <c r="M88"/>
  <c r="O87"/>
  <c r="M87"/>
  <c r="O86"/>
  <c r="M86"/>
  <c r="O85"/>
  <c r="M85"/>
  <c r="O84"/>
  <c r="M84"/>
  <c r="O80"/>
  <c r="M80"/>
  <c r="K80"/>
  <c r="I80"/>
  <c r="G80"/>
  <c r="O79"/>
  <c r="M79"/>
  <c r="K79"/>
  <c r="I79"/>
  <c r="G79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4"/>
  <c r="M64"/>
  <c r="K64"/>
  <c r="I64"/>
  <c r="G64"/>
  <c r="O63"/>
  <c r="M63"/>
  <c r="K63"/>
  <c r="I63"/>
  <c r="G63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D42"/>
  <c r="C42"/>
  <c r="F42"/>
  <c r="F40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N94" i="29"/>
  <c r="O97"/>
  <c r="O96"/>
  <c r="O94"/>
  <c r="O93"/>
  <c r="O92"/>
  <c r="O91"/>
  <c r="O90"/>
  <c r="O89"/>
  <c r="O88"/>
  <c r="O87"/>
  <c r="O86"/>
  <c r="O85"/>
  <c r="M113"/>
  <c r="K113"/>
  <c r="I113"/>
  <c r="G113"/>
  <c r="M112"/>
  <c r="K112"/>
  <c r="I112"/>
  <c r="G112"/>
  <c r="M110"/>
  <c r="K110"/>
  <c r="I110"/>
  <c r="G110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97"/>
  <c r="K97"/>
  <c r="I97"/>
  <c r="G97"/>
  <c r="M96"/>
  <c r="K96"/>
  <c r="I96"/>
  <c r="G96"/>
  <c r="M94"/>
  <c r="M93"/>
  <c r="M92"/>
  <c r="M91"/>
  <c r="M90"/>
  <c r="M89"/>
  <c r="M88"/>
  <c r="M87"/>
  <c r="M86"/>
  <c r="M85"/>
  <c r="O81"/>
  <c r="M81"/>
  <c r="K81"/>
  <c r="I81"/>
  <c r="G81"/>
  <c r="O80"/>
  <c r="M80"/>
  <c r="K80"/>
  <c r="I80"/>
  <c r="G80"/>
  <c r="O78"/>
  <c r="M78"/>
  <c r="K78"/>
  <c r="I78"/>
  <c r="G78"/>
  <c r="O77"/>
  <c r="M77"/>
  <c r="K77"/>
  <c r="I77"/>
  <c r="G77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5"/>
  <c r="M65"/>
  <c r="K65"/>
  <c r="I65"/>
  <c r="G65"/>
  <c r="O64"/>
  <c r="M64"/>
  <c r="K64"/>
  <c r="I64"/>
  <c r="G64"/>
  <c r="O62"/>
  <c r="M62"/>
  <c r="K62"/>
  <c r="I62"/>
  <c r="G62"/>
  <c r="O61"/>
  <c r="M61"/>
  <c r="K61"/>
  <c r="I61"/>
  <c r="G61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F39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1" i="28"/>
  <c r="D41"/>
  <c r="F41"/>
  <c r="D40" i="27"/>
  <c r="F40" i="28"/>
  <c r="F39"/>
  <c r="M111"/>
  <c r="K111"/>
  <c r="I111"/>
  <c r="G111"/>
  <c r="M110"/>
  <c r="K110"/>
  <c r="I110"/>
  <c r="G110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5"/>
  <c r="K95"/>
  <c r="I95"/>
  <c r="G95"/>
  <c r="M94"/>
  <c r="K94"/>
  <c r="I94"/>
  <c r="G94"/>
  <c r="M92"/>
  <c r="M91"/>
  <c r="M90"/>
  <c r="M89"/>
  <c r="M88"/>
  <c r="M87"/>
  <c r="M86"/>
  <c r="M85"/>
  <c r="M84"/>
  <c r="M83"/>
  <c r="O79"/>
  <c r="M79"/>
  <c r="K79"/>
  <c r="I79"/>
  <c r="G79"/>
  <c r="O78"/>
  <c r="M78"/>
  <c r="K78"/>
  <c r="I78"/>
  <c r="G78"/>
  <c r="O76"/>
  <c r="M76"/>
  <c r="K76"/>
  <c r="I76"/>
  <c r="G76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3"/>
  <c r="M63"/>
  <c r="K63"/>
  <c r="I63"/>
  <c r="G63"/>
  <c r="O62"/>
  <c r="M62"/>
  <c r="K62"/>
  <c r="I62"/>
  <c r="G62"/>
  <c r="O60"/>
  <c r="M60"/>
  <c r="K60"/>
  <c r="I60"/>
  <c r="G60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40" i="27"/>
  <c r="M110"/>
  <c r="K110"/>
  <c r="I110"/>
  <c r="G110"/>
  <c r="M109"/>
  <c r="K109"/>
  <c r="I109"/>
  <c r="G109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4"/>
  <c r="K94"/>
  <c r="I94"/>
  <c r="G94"/>
  <c r="M93"/>
  <c r="K93"/>
  <c r="I93"/>
  <c r="G93"/>
  <c r="M91"/>
  <c r="M90"/>
  <c r="M89"/>
  <c r="M88"/>
  <c r="M87"/>
  <c r="M86"/>
  <c r="M85"/>
  <c r="M84"/>
  <c r="M83"/>
  <c r="M82"/>
  <c r="O78"/>
  <c r="M78"/>
  <c r="K78"/>
  <c r="I78"/>
  <c r="G78"/>
  <c r="O77"/>
  <c r="M77"/>
  <c r="K77"/>
  <c r="I77"/>
  <c r="G77"/>
  <c r="O75"/>
  <c r="M75"/>
  <c r="K75"/>
  <c r="I75"/>
  <c r="G75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2"/>
  <c r="M62"/>
  <c r="K62"/>
  <c r="I62"/>
  <c r="G62"/>
  <c r="O61"/>
  <c r="M61"/>
  <c r="K61"/>
  <c r="I61"/>
  <c r="G61"/>
  <c r="O59"/>
  <c r="M59"/>
  <c r="K59"/>
  <c r="I59"/>
  <c r="G59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F38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39" i="26"/>
  <c r="D39"/>
  <c r="F38"/>
  <c r="M109"/>
  <c r="K109"/>
  <c r="I109"/>
  <c r="G109"/>
  <c r="M108"/>
  <c r="K108"/>
  <c r="I108"/>
  <c r="G108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3"/>
  <c r="K93"/>
  <c r="I93"/>
  <c r="G93"/>
  <c r="M92"/>
  <c r="K92"/>
  <c r="I92"/>
  <c r="G92"/>
  <c r="M90"/>
  <c r="M89"/>
  <c r="M88"/>
  <c r="M87"/>
  <c r="M86"/>
  <c r="M85"/>
  <c r="M84"/>
  <c r="M83"/>
  <c r="M82"/>
  <c r="M81"/>
  <c r="O77"/>
  <c r="M77"/>
  <c r="K77"/>
  <c r="I77"/>
  <c r="G77"/>
  <c r="O76"/>
  <c r="M76"/>
  <c r="K76"/>
  <c r="I76"/>
  <c r="G76"/>
  <c r="O74"/>
  <c r="M74"/>
  <c r="K74"/>
  <c r="I74"/>
  <c r="G74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1"/>
  <c r="M61"/>
  <c r="K61"/>
  <c r="I61"/>
  <c r="G61"/>
  <c r="O60"/>
  <c r="M60"/>
  <c r="K60"/>
  <c r="I60"/>
  <c r="G60"/>
  <c r="O58"/>
  <c r="M58"/>
  <c r="K58"/>
  <c r="I58"/>
  <c r="G58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E39"/>
  <c r="F39"/>
  <c r="F37"/>
  <c r="F36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8" i="25"/>
  <c r="C38"/>
  <c r="F38"/>
  <c r="F37"/>
  <c r="F36"/>
  <c r="M108"/>
  <c r="K108"/>
  <c r="I108"/>
  <c r="G108"/>
  <c r="M107"/>
  <c r="K107"/>
  <c r="I107"/>
  <c r="G107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2"/>
  <c r="K92"/>
  <c r="I92"/>
  <c r="G92"/>
  <c r="M91"/>
  <c r="K91"/>
  <c r="I91"/>
  <c r="G91"/>
  <c r="M89"/>
  <c r="M88"/>
  <c r="M87"/>
  <c r="M86"/>
  <c r="M85"/>
  <c r="M84"/>
  <c r="M83"/>
  <c r="M82"/>
  <c r="M81"/>
  <c r="M80"/>
  <c r="O76"/>
  <c r="M76"/>
  <c r="K76"/>
  <c r="I76"/>
  <c r="G76"/>
  <c r="O75"/>
  <c r="M75"/>
  <c r="K75"/>
  <c r="I75"/>
  <c r="G75"/>
  <c r="O73"/>
  <c r="M73"/>
  <c r="K73"/>
  <c r="I73"/>
  <c r="G73"/>
  <c r="O72"/>
  <c r="M72"/>
  <c r="K72"/>
  <c r="I72"/>
  <c r="G72"/>
  <c r="O71"/>
  <c r="M71"/>
  <c r="K71"/>
  <c r="I71"/>
  <c r="G71"/>
  <c r="O70"/>
  <c r="M70"/>
  <c r="K70"/>
  <c r="I70"/>
  <c r="G70"/>
  <c r="O69"/>
  <c r="M69"/>
  <c r="K69"/>
  <c r="I69"/>
  <c r="G69"/>
  <c r="O68"/>
  <c r="M68"/>
  <c r="K68"/>
  <c r="I68"/>
  <c r="G68"/>
  <c r="O67"/>
  <c r="M67"/>
  <c r="K67"/>
  <c r="I67"/>
  <c r="G67"/>
  <c r="O66"/>
  <c r="M66"/>
  <c r="K66"/>
  <c r="I66"/>
  <c r="G66"/>
  <c r="O65"/>
  <c r="M65"/>
  <c r="K65"/>
  <c r="I65"/>
  <c r="G65"/>
  <c r="O64"/>
  <c r="M64"/>
  <c r="K64"/>
  <c r="I64"/>
  <c r="G64"/>
  <c r="O60"/>
  <c r="M60"/>
  <c r="K60"/>
  <c r="I60"/>
  <c r="G60"/>
  <c r="O59"/>
  <c r="M59"/>
  <c r="K59"/>
  <c r="I59"/>
  <c r="G59"/>
  <c r="O57"/>
  <c r="M57"/>
  <c r="K57"/>
  <c r="I57"/>
  <c r="G57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E38"/>
  <c r="F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7" i="24"/>
  <c r="O72"/>
  <c r="O63"/>
  <c r="O75"/>
  <c r="O74"/>
  <c r="O71"/>
  <c r="O70"/>
  <c r="O69"/>
  <c r="O68"/>
  <c r="O67"/>
  <c r="O66"/>
  <c r="O65"/>
  <c r="O64"/>
  <c r="C37"/>
  <c r="F36"/>
  <c r="F35"/>
  <c r="M107"/>
  <c r="K107"/>
  <c r="I107"/>
  <c r="G107"/>
  <c r="M106"/>
  <c r="K106"/>
  <c r="I106"/>
  <c r="G106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1"/>
  <c r="K91"/>
  <c r="I91"/>
  <c r="G91"/>
  <c r="M90"/>
  <c r="K90"/>
  <c r="I90"/>
  <c r="G90"/>
  <c r="M88"/>
  <c r="M87"/>
  <c r="M86"/>
  <c r="M85"/>
  <c r="M84"/>
  <c r="M83"/>
  <c r="M82"/>
  <c r="M81"/>
  <c r="M80"/>
  <c r="M79"/>
  <c r="M75"/>
  <c r="K75"/>
  <c r="I75"/>
  <c r="G75"/>
  <c r="M74"/>
  <c r="K74"/>
  <c r="I74"/>
  <c r="G74"/>
  <c r="M72"/>
  <c r="K72"/>
  <c r="I72"/>
  <c r="G72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O59"/>
  <c r="M59"/>
  <c r="K59"/>
  <c r="I59"/>
  <c r="G59"/>
  <c r="O58"/>
  <c r="M58"/>
  <c r="K58"/>
  <c r="I58"/>
  <c r="G58"/>
  <c r="O56"/>
  <c r="M56"/>
  <c r="K56"/>
  <c r="I56"/>
  <c r="G56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E37"/>
  <c r="D37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6" i="22"/>
  <c r="F35"/>
  <c r="D36"/>
  <c r="C36"/>
  <c r="M105" i="23"/>
  <c r="K105"/>
  <c r="I105"/>
  <c r="G105"/>
  <c r="M104"/>
  <c r="K104"/>
  <c r="I104"/>
  <c r="G104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89"/>
  <c r="K89"/>
  <c r="I89"/>
  <c r="G89"/>
  <c r="M88"/>
  <c r="K88"/>
  <c r="I88"/>
  <c r="G88"/>
  <c r="M86"/>
  <c r="M85"/>
  <c r="M84"/>
  <c r="M83"/>
  <c r="M82"/>
  <c r="M81"/>
  <c r="M80"/>
  <c r="M79"/>
  <c r="M78"/>
  <c r="M77"/>
  <c r="M73"/>
  <c r="K73"/>
  <c r="I73"/>
  <c r="G73"/>
  <c r="M72"/>
  <c r="K72"/>
  <c r="I72"/>
  <c r="G72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O57"/>
  <c r="M57"/>
  <c r="K57"/>
  <c r="I57"/>
  <c r="G57"/>
  <c r="O56"/>
  <c r="M56"/>
  <c r="K56"/>
  <c r="I56"/>
  <c r="G56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O45"/>
  <c r="M45"/>
  <c r="K45"/>
  <c r="I45"/>
  <c r="G45"/>
  <c r="E35"/>
  <c r="D35"/>
  <c r="F35"/>
  <c r="C3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3" i="22"/>
  <c r="M106"/>
  <c r="K106"/>
  <c r="I106"/>
  <c r="G106"/>
  <c r="M105"/>
  <c r="K105"/>
  <c r="I105"/>
  <c r="G105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0"/>
  <c r="K90"/>
  <c r="I90"/>
  <c r="G90"/>
  <c r="M89"/>
  <c r="K89"/>
  <c r="I89"/>
  <c r="G89"/>
  <c r="M87"/>
  <c r="M86"/>
  <c r="M85"/>
  <c r="M84"/>
  <c r="M83"/>
  <c r="M82"/>
  <c r="M81"/>
  <c r="M80"/>
  <c r="M79"/>
  <c r="M78"/>
  <c r="M74"/>
  <c r="K74"/>
  <c r="I74"/>
  <c r="G74"/>
  <c r="M73"/>
  <c r="K73"/>
  <c r="I73"/>
  <c r="G73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O58"/>
  <c r="M58"/>
  <c r="K58"/>
  <c r="I58"/>
  <c r="G58"/>
  <c r="O57"/>
  <c r="M57"/>
  <c r="K57"/>
  <c r="I57"/>
  <c r="G57"/>
  <c r="O55"/>
  <c r="M55"/>
  <c r="K55"/>
  <c r="I55"/>
  <c r="G55"/>
  <c r="O54"/>
  <c r="M54"/>
  <c r="K54"/>
  <c r="I54"/>
  <c r="G54"/>
  <c r="O53"/>
  <c r="M53"/>
  <c r="K53"/>
  <c r="I53"/>
  <c r="G53"/>
  <c r="O52"/>
  <c r="M52"/>
  <c r="K52"/>
  <c r="I52"/>
  <c r="G52"/>
  <c r="O51"/>
  <c r="M51"/>
  <c r="K51"/>
  <c r="I51"/>
  <c r="G51"/>
  <c r="O50"/>
  <c r="M50"/>
  <c r="K50"/>
  <c r="I50"/>
  <c r="G50"/>
  <c r="O49"/>
  <c r="M49"/>
  <c r="K49"/>
  <c r="I49"/>
  <c r="G49"/>
  <c r="O48"/>
  <c r="M48"/>
  <c r="K48"/>
  <c r="I48"/>
  <c r="G48"/>
  <c r="O47"/>
  <c r="M47"/>
  <c r="K47"/>
  <c r="I47"/>
  <c r="G47"/>
  <c r="O46"/>
  <c r="M46"/>
  <c r="K46"/>
  <c r="I46"/>
  <c r="G46"/>
  <c r="E36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O44" i="21"/>
  <c r="M44"/>
  <c r="O56"/>
  <c r="O55"/>
  <c r="O53"/>
  <c r="O52"/>
  <c r="O51"/>
  <c r="O50"/>
  <c r="O49"/>
  <c r="O48"/>
  <c r="O47"/>
  <c r="O46"/>
  <c r="O45"/>
  <c r="F34"/>
  <c r="F33"/>
  <c r="D34"/>
  <c r="C34"/>
  <c r="M104"/>
  <c r="K104"/>
  <c r="I104"/>
  <c r="G104"/>
  <c r="M103"/>
  <c r="K103"/>
  <c r="I103"/>
  <c r="G103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88"/>
  <c r="K88"/>
  <c r="I88"/>
  <c r="G88"/>
  <c r="M87"/>
  <c r="K87"/>
  <c r="I87"/>
  <c r="G87"/>
  <c r="M85"/>
  <c r="M84"/>
  <c r="M83"/>
  <c r="M82"/>
  <c r="M81"/>
  <c r="M80"/>
  <c r="M79"/>
  <c r="M78"/>
  <c r="M77"/>
  <c r="M76"/>
  <c r="M72"/>
  <c r="K72"/>
  <c r="I72"/>
  <c r="G72"/>
  <c r="M71"/>
  <c r="K71"/>
  <c r="I71"/>
  <c r="G71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6"/>
  <c r="K56"/>
  <c r="I56"/>
  <c r="G56"/>
  <c r="M55"/>
  <c r="K55"/>
  <c r="I55"/>
  <c r="G55"/>
  <c r="M53"/>
  <c r="K53"/>
  <c r="I53"/>
  <c r="G53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K44"/>
  <c r="I44"/>
  <c r="G44"/>
  <c r="E34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2" i="20"/>
  <c r="D33"/>
  <c r="F33"/>
  <c r="C33"/>
  <c r="M103"/>
  <c r="K103"/>
  <c r="I103"/>
  <c r="G103"/>
  <c r="M102"/>
  <c r="K102"/>
  <c r="I102"/>
  <c r="G102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87"/>
  <c r="K87"/>
  <c r="I87"/>
  <c r="G87"/>
  <c r="M86"/>
  <c r="K86"/>
  <c r="I86"/>
  <c r="G86"/>
  <c r="M84"/>
  <c r="M83"/>
  <c r="M82"/>
  <c r="M81"/>
  <c r="M80"/>
  <c r="M79"/>
  <c r="M78"/>
  <c r="M77"/>
  <c r="M76"/>
  <c r="M75"/>
  <c r="M71"/>
  <c r="K71"/>
  <c r="I71"/>
  <c r="G71"/>
  <c r="M70"/>
  <c r="K70"/>
  <c r="I70"/>
  <c r="G70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5"/>
  <c r="K55"/>
  <c r="I55"/>
  <c r="G55"/>
  <c r="M54"/>
  <c r="K54"/>
  <c r="I54"/>
  <c r="G54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E3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D32" i="19"/>
  <c r="C32"/>
  <c r="F30"/>
  <c r="M102"/>
  <c r="K102"/>
  <c r="I102"/>
  <c r="G102"/>
  <c r="M101"/>
  <c r="K101"/>
  <c r="I101"/>
  <c r="G101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90"/>
  <c r="K90"/>
  <c r="I90"/>
  <c r="G90"/>
  <c r="M86"/>
  <c r="K86"/>
  <c r="I86"/>
  <c r="G86"/>
  <c r="M85"/>
  <c r="K85"/>
  <c r="I85"/>
  <c r="G85"/>
  <c r="M83"/>
  <c r="M82"/>
  <c r="M81"/>
  <c r="M80"/>
  <c r="M79"/>
  <c r="M78"/>
  <c r="M77"/>
  <c r="M76"/>
  <c r="M75"/>
  <c r="M74"/>
  <c r="M70"/>
  <c r="K70"/>
  <c r="I70"/>
  <c r="G70"/>
  <c r="M69"/>
  <c r="K69"/>
  <c r="I69"/>
  <c r="G69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4"/>
  <c r="K54"/>
  <c r="I54"/>
  <c r="G54"/>
  <c r="M53"/>
  <c r="K53"/>
  <c r="I53"/>
  <c r="G53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E32"/>
  <c r="F3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M101" i="18"/>
  <c r="M100"/>
  <c r="M98"/>
  <c r="M93"/>
  <c r="M80"/>
  <c r="M89"/>
  <c r="M97"/>
  <c r="M96"/>
  <c r="M95"/>
  <c r="M94"/>
  <c r="M92"/>
  <c r="M91"/>
  <c r="M90"/>
  <c r="D31"/>
  <c r="F28"/>
  <c r="F27"/>
  <c r="F26"/>
  <c r="F25"/>
  <c r="F24"/>
  <c r="F23"/>
  <c r="F22"/>
  <c r="F21"/>
  <c r="F20"/>
  <c r="F19"/>
  <c r="F6"/>
  <c r="F29"/>
  <c r="F30"/>
  <c r="C31"/>
  <c r="K101"/>
  <c r="I101"/>
  <c r="G101"/>
  <c r="K100"/>
  <c r="I100"/>
  <c r="G100"/>
  <c r="K98"/>
  <c r="I98"/>
  <c r="G98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M85"/>
  <c r="K85"/>
  <c r="I85"/>
  <c r="G85"/>
  <c r="M84"/>
  <c r="K84"/>
  <c r="I84"/>
  <c r="G84"/>
  <c r="M82"/>
  <c r="M81"/>
  <c r="M79"/>
  <c r="M78"/>
  <c r="M77"/>
  <c r="M76"/>
  <c r="M75"/>
  <c r="M74"/>
  <c r="M73"/>
  <c r="M69"/>
  <c r="K69"/>
  <c r="I69"/>
  <c r="G69"/>
  <c r="M68"/>
  <c r="K68"/>
  <c r="I68"/>
  <c r="G68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3"/>
  <c r="K53"/>
  <c r="I53"/>
  <c r="G53"/>
  <c r="M52"/>
  <c r="K52"/>
  <c r="I52"/>
  <c r="G52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E31"/>
  <c r="F31"/>
  <c r="F18"/>
  <c r="F17"/>
  <c r="F16"/>
  <c r="F15"/>
  <c r="F14"/>
  <c r="F13"/>
  <c r="F12"/>
  <c r="F11"/>
  <c r="F10"/>
  <c r="F9"/>
  <c r="F8"/>
  <c r="F7"/>
  <c r="F29" i="17"/>
  <c r="K100"/>
  <c r="I100"/>
  <c r="G100"/>
  <c r="K99"/>
  <c r="I99"/>
  <c r="G99"/>
  <c r="K97"/>
  <c r="I97"/>
  <c r="G97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M84"/>
  <c r="K84"/>
  <c r="I84"/>
  <c r="G84"/>
  <c r="M83"/>
  <c r="K83"/>
  <c r="I83"/>
  <c r="G83"/>
  <c r="M81"/>
  <c r="M80"/>
  <c r="M79"/>
  <c r="M78"/>
  <c r="M77"/>
  <c r="M76"/>
  <c r="M75"/>
  <c r="M74"/>
  <c r="M73"/>
  <c r="M72"/>
  <c r="M68"/>
  <c r="K68"/>
  <c r="I68"/>
  <c r="G68"/>
  <c r="M67"/>
  <c r="K67"/>
  <c r="I67"/>
  <c r="G67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2"/>
  <c r="K52"/>
  <c r="I52"/>
  <c r="G52"/>
  <c r="M51"/>
  <c r="K51"/>
  <c r="I51"/>
  <c r="G51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E30"/>
  <c r="D30"/>
  <c r="C30"/>
  <c r="F18"/>
  <c r="F17"/>
  <c r="F16"/>
  <c r="F15"/>
  <c r="F14"/>
  <c r="F13"/>
  <c r="F12"/>
  <c r="F11"/>
  <c r="F10"/>
  <c r="F9"/>
  <c r="F8"/>
  <c r="F7"/>
  <c r="F6"/>
  <c r="D29" i="16"/>
  <c r="E29"/>
  <c r="C29"/>
  <c r="F29"/>
  <c r="K99"/>
  <c r="I99"/>
  <c r="G99"/>
  <c r="K98"/>
  <c r="I98"/>
  <c r="G98"/>
  <c r="K96"/>
  <c r="I96"/>
  <c r="G96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M83"/>
  <c r="K83"/>
  <c r="I83"/>
  <c r="G83"/>
  <c r="M82"/>
  <c r="K82"/>
  <c r="I82"/>
  <c r="G82"/>
  <c r="M80"/>
  <c r="M79"/>
  <c r="M78"/>
  <c r="M77"/>
  <c r="M76"/>
  <c r="M75"/>
  <c r="M74"/>
  <c r="M73"/>
  <c r="M72"/>
  <c r="M71"/>
  <c r="M67"/>
  <c r="K67"/>
  <c r="I67"/>
  <c r="G67"/>
  <c r="M66"/>
  <c r="K66"/>
  <c r="I66"/>
  <c r="G66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1"/>
  <c r="K51"/>
  <c r="I51"/>
  <c r="G51"/>
  <c r="M50"/>
  <c r="K50"/>
  <c r="I50"/>
  <c r="G50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F18"/>
  <c r="F17"/>
  <c r="F16"/>
  <c r="F15"/>
  <c r="F14"/>
  <c r="F13"/>
  <c r="F12"/>
  <c r="F11"/>
  <c r="F10"/>
  <c r="F9"/>
  <c r="F8"/>
  <c r="F7"/>
  <c r="F6"/>
  <c r="C28" i="14"/>
  <c r="D28"/>
  <c r="F26"/>
  <c r="D28" i="15"/>
  <c r="C28"/>
  <c r="M82"/>
  <c r="M81"/>
  <c r="M70"/>
  <c r="M79"/>
  <c r="M78"/>
  <c r="M77"/>
  <c r="M76"/>
  <c r="M75"/>
  <c r="M74"/>
  <c r="M73"/>
  <c r="M72"/>
  <c r="M71"/>
  <c r="K98"/>
  <c r="I98"/>
  <c r="G98"/>
  <c r="K97"/>
  <c r="I97"/>
  <c r="G97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2"/>
  <c r="I82"/>
  <c r="G82"/>
  <c r="K81"/>
  <c r="I81"/>
  <c r="G81"/>
  <c r="M66"/>
  <c r="K66"/>
  <c r="I66"/>
  <c r="G66"/>
  <c r="M65"/>
  <c r="K65"/>
  <c r="I65"/>
  <c r="G65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0"/>
  <c r="K50"/>
  <c r="I50"/>
  <c r="G50"/>
  <c r="M49"/>
  <c r="K49"/>
  <c r="I49"/>
  <c r="G49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F18"/>
  <c r="F17"/>
  <c r="F16"/>
  <c r="F15"/>
  <c r="F14"/>
  <c r="F13"/>
  <c r="F12"/>
  <c r="F11"/>
  <c r="F10"/>
  <c r="F9"/>
  <c r="F8"/>
  <c r="F7"/>
  <c r="F6"/>
  <c r="K98" i="14"/>
  <c r="I98"/>
  <c r="G98"/>
  <c r="K97"/>
  <c r="I97"/>
  <c r="G97"/>
  <c r="K95"/>
  <c r="I95"/>
  <c r="G95"/>
  <c r="K94"/>
  <c r="I94"/>
  <c r="G94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2"/>
  <c r="I82"/>
  <c r="G82"/>
  <c r="K81"/>
  <c r="I81"/>
  <c r="G81"/>
  <c r="M66"/>
  <c r="K66"/>
  <c r="I66"/>
  <c r="G66"/>
  <c r="M65"/>
  <c r="K65"/>
  <c r="I65"/>
  <c r="G65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0"/>
  <c r="K50"/>
  <c r="I50"/>
  <c r="G50"/>
  <c r="M49"/>
  <c r="K49"/>
  <c r="I49"/>
  <c r="G49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F18"/>
  <c r="F17"/>
  <c r="F16"/>
  <c r="F15"/>
  <c r="F14"/>
  <c r="F13"/>
  <c r="F12"/>
  <c r="F11"/>
  <c r="F10"/>
  <c r="F9"/>
  <c r="F8"/>
  <c r="F7"/>
  <c r="F6"/>
  <c r="D26" i="13"/>
  <c r="C26"/>
  <c r="F26"/>
  <c r="K96"/>
  <c r="I96"/>
  <c r="G96"/>
  <c r="K95"/>
  <c r="I95"/>
  <c r="G95"/>
  <c r="K93"/>
  <c r="I93"/>
  <c r="G93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0"/>
  <c r="I80"/>
  <c r="G80"/>
  <c r="K79"/>
  <c r="I79"/>
  <c r="G79"/>
  <c r="M64"/>
  <c r="K64"/>
  <c r="I64"/>
  <c r="G64"/>
  <c r="M63"/>
  <c r="K63"/>
  <c r="I63"/>
  <c r="G63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3"/>
  <c r="K53"/>
  <c r="I53"/>
  <c r="G53"/>
  <c r="M52"/>
  <c r="K52"/>
  <c r="I52"/>
  <c r="G52"/>
  <c r="M48"/>
  <c r="K48"/>
  <c r="I48"/>
  <c r="G48"/>
  <c r="M47"/>
  <c r="K47"/>
  <c r="I47"/>
  <c r="G47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F18"/>
  <c r="F17"/>
  <c r="F16"/>
  <c r="F15"/>
  <c r="F14"/>
  <c r="F13"/>
  <c r="F12"/>
  <c r="F11"/>
  <c r="F10"/>
  <c r="F9"/>
  <c r="F8"/>
  <c r="F7"/>
  <c r="F6"/>
  <c r="F25" i="12"/>
  <c r="D25"/>
  <c r="C25"/>
  <c r="M62"/>
  <c r="M60"/>
  <c r="M51"/>
  <c r="M63"/>
  <c r="M59"/>
  <c r="M58"/>
  <c r="M57"/>
  <c r="M56"/>
  <c r="M55"/>
  <c r="M54"/>
  <c r="M53"/>
  <c r="M52"/>
  <c r="K95"/>
  <c r="I95"/>
  <c r="G95"/>
  <c r="K94"/>
  <c r="I94"/>
  <c r="G94"/>
  <c r="K92"/>
  <c r="I92"/>
  <c r="G92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79"/>
  <c r="I79"/>
  <c r="G79"/>
  <c r="K78"/>
  <c r="I78"/>
  <c r="G78"/>
  <c r="K63"/>
  <c r="I63"/>
  <c r="G63"/>
  <c r="K62"/>
  <c r="I62"/>
  <c r="G62"/>
  <c r="K60"/>
  <c r="I60"/>
  <c r="G60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M47"/>
  <c r="K47"/>
  <c r="I47"/>
  <c r="G47"/>
  <c r="M46"/>
  <c r="K46"/>
  <c r="I46"/>
  <c r="G46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F18"/>
  <c r="F17"/>
  <c r="F16"/>
  <c r="F15"/>
  <c r="F14"/>
  <c r="F13"/>
  <c r="F12"/>
  <c r="F11"/>
  <c r="F10"/>
  <c r="F9"/>
  <c r="F8"/>
  <c r="F7"/>
  <c r="F6"/>
  <c r="F24" i="11"/>
  <c r="D24"/>
  <c r="C24"/>
  <c r="K94"/>
  <c r="I94"/>
  <c r="G94"/>
  <c r="K93"/>
  <c r="I93"/>
  <c r="G93"/>
  <c r="K91"/>
  <c r="I91"/>
  <c r="G91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78"/>
  <c r="I78"/>
  <c r="G78"/>
  <c r="K77"/>
  <c r="I77"/>
  <c r="G77"/>
  <c r="K62"/>
  <c r="I62"/>
  <c r="G62"/>
  <c r="K61"/>
  <c r="I61"/>
  <c r="G61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M46"/>
  <c r="K46"/>
  <c r="I46"/>
  <c r="G46"/>
  <c r="M45"/>
  <c r="K45"/>
  <c r="I45"/>
  <c r="G45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F18"/>
  <c r="F17"/>
  <c r="F16"/>
  <c r="F15"/>
  <c r="F14"/>
  <c r="F13"/>
  <c r="F12"/>
  <c r="F11"/>
  <c r="F10"/>
  <c r="F9"/>
  <c r="F8"/>
  <c r="F7"/>
  <c r="F6"/>
  <c r="C23" i="10"/>
  <c r="D23"/>
  <c r="F23"/>
  <c r="K93"/>
  <c r="I93"/>
  <c r="G93"/>
  <c r="K92"/>
  <c r="I92"/>
  <c r="G92"/>
  <c r="K90"/>
  <c r="I90"/>
  <c r="G90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77"/>
  <c r="I77"/>
  <c r="G77"/>
  <c r="K76"/>
  <c r="I76"/>
  <c r="G76"/>
  <c r="K61"/>
  <c r="I61"/>
  <c r="G61"/>
  <c r="K60"/>
  <c r="I60"/>
  <c r="G60"/>
  <c r="K58"/>
  <c r="I58"/>
  <c r="G58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M45"/>
  <c r="K45"/>
  <c r="I45"/>
  <c r="G45"/>
  <c r="M44"/>
  <c r="K44"/>
  <c r="I44"/>
  <c r="G44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M33"/>
  <c r="K33"/>
  <c r="I33"/>
  <c r="G33"/>
  <c r="F18"/>
  <c r="F17"/>
  <c r="F16"/>
  <c r="F15"/>
  <c r="F14"/>
  <c r="F13"/>
  <c r="F12"/>
  <c r="F11"/>
  <c r="F10"/>
  <c r="F9"/>
  <c r="F8"/>
  <c r="F7"/>
  <c r="F6"/>
  <c r="M32" i="9"/>
  <c r="M44"/>
  <c r="M43"/>
  <c r="M41"/>
  <c r="M40"/>
  <c r="M39"/>
  <c r="M38"/>
  <c r="M37"/>
  <c r="M36"/>
  <c r="M35"/>
  <c r="M34"/>
  <c r="M33"/>
  <c r="D22"/>
  <c r="C22"/>
  <c r="K92"/>
  <c r="I92"/>
  <c r="G92"/>
  <c r="K91"/>
  <c r="I91"/>
  <c r="G91"/>
  <c r="K89"/>
  <c r="I89"/>
  <c r="G89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6"/>
  <c r="I76"/>
  <c r="G76"/>
  <c r="K75"/>
  <c r="I75"/>
  <c r="G75"/>
  <c r="K60"/>
  <c r="I60"/>
  <c r="G60"/>
  <c r="K59"/>
  <c r="I59"/>
  <c r="G59"/>
  <c r="K57"/>
  <c r="I57"/>
  <c r="G57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4"/>
  <c r="I44"/>
  <c r="G44"/>
  <c r="K43"/>
  <c r="I43"/>
  <c r="G43"/>
  <c r="K41"/>
  <c r="I41"/>
  <c r="G41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F22"/>
  <c r="F18"/>
  <c r="F17"/>
  <c r="F16"/>
  <c r="F15"/>
  <c r="F14"/>
  <c r="F13"/>
  <c r="F12"/>
  <c r="F11"/>
  <c r="F10"/>
  <c r="F9"/>
  <c r="F8"/>
  <c r="F7"/>
  <c r="F6"/>
  <c r="C21" i="8"/>
  <c r="D21"/>
  <c r="F21"/>
  <c r="K91"/>
  <c r="I91"/>
  <c r="G91"/>
  <c r="K90"/>
  <c r="I90"/>
  <c r="G90"/>
  <c r="K88"/>
  <c r="I88"/>
  <c r="G88"/>
  <c r="K87"/>
  <c r="I87"/>
  <c r="G87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5"/>
  <c r="I75"/>
  <c r="G75"/>
  <c r="K74"/>
  <c r="I74"/>
  <c r="G74"/>
  <c r="K59"/>
  <c r="I59"/>
  <c r="G59"/>
  <c r="K58"/>
  <c r="I58"/>
  <c r="G58"/>
  <c r="K56"/>
  <c r="I56"/>
  <c r="G56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3"/>
  <c r="I43"/>
  <c r="G43"/>
  <c r="K42"/>
  <c r="I42"/>
  <c r="G42"/>
  <c r="K40"/>
  <c r="I40"/>
  <c r="G40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F18"/>
  <c r="F17"/>
  <c r="F16"/>
  <c r="F15"/>
  <c r="F14"/>
  <c r="F13"/>
  <c r="F12"/>
  <c r="F11"/>
  <c r="F10"/>
  <c r="F9"/>
  <c r="F8"/>
  <c r="F7"/>
  <c r="F6"/>
  <c r="F6" i="6"/>
  <c r="D20"/>
  <c r="C20"/>
  <c r="F20"/>
  <c r="K89" i="7"/>
  <c r="I89"/>
  <c r="G89"/>
  <c r="K88"/>
  <c r="I88"/>
  <c r="G88"/>
  <c r="K86"/>
  <c r="I86"/>
  <c r="G86"/>
  <c r="K85"/>
  <c r="I85"/>
  <c r="G85"/>
  <c r="K84"/>
  <c r="I84"/>
  <c r="G84"/>
  <c r="K83"/>
  <c r="I83"/>
  <c r="G83"/>
  <c r="K82"/>
  <c r="I82"/>
  <c r="G82"/>
  <c r="K81"/>
  <c r="I81"/>
  <c r="G81"/>
  <c r="K80"/>
  <c r="I80"/>
  <c r="G80"/>
  <c r="K79"/>
  <c r="I79"/>
  <c r="G79"/>
  <c r="K78"/>
  <c r="I78"/>
  <c r="G78"/>
  <c r="K77"/>
  <c r="I77"/>
  <c r="G77"/>
  <c r="K73"/>
  <c r="I73"/>
  <c r="G73"/>
  <c r="K72"/>
  <c r="I72"/>
  <c r="G72"/>
  <c r="K57"/>
  <c r="I57"/>
  <c r="G57"/>
  <c r="K56"/>
  <c r="I56"/>
  <c r="G56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1"/>
  <c r="I41"/>
  <c r="G41"/>
  <c r="K40"/>
  <c r="I40"/>
  <c r="G40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D19"/>
  <c r="C19"/>
  <c r="F19"/>
  <c r="F18"/>
  <c r="F17"/>
  <c r="F16"/>
  <c r="F15"/>
  <c r="F14"/>
  <c r="F13"/>
  <c r="F12"/>
  <c r="F11"/>
  <c r="F10"/>
  <c r="F9"/>
  <c r="F8"/>
  <c r="F7"/>
  <c r="F6"/>
  <c r="F8" i="6"/>
  <c r="F9"/>
  <c r="F10"/>
  <c r="F11"/>
  <c r="F12"/>
  <c r="F13"/>
  <c r="F14"/>
  <c r="F15"/>
  <c r="F16"/>
  <c r="F17"/>
  <c r="F18"/>
  <c r="K90"/>
  <c r="K89"/>
  <c r="K87"/>
  <c r="K86"/>
  <c r="K85"/>
  <c r="K84"/>
  <c r="K83"/>
  <c r="K82"/>
  <c r="K81"/>
  <c r="K80"/>
  <c r="K79"/>
  <c r="K78"/>
  <c r="I30"/>
  <c r="I78"/>
  <c r="I90"/>
  <c r="I89"/>
  <c r="I87"/>
  <c r="I86"/>
  <c r="I85"/>
  <c r="I84"/>
  <c r="I83"/>
  <c r="I82"/>
  <c r="I81"/>
  <c r="I80"/>
  <c r="I79"/>
  <c r="G78"/>
  <c r="G90"/>
  <c r="G89"/>
  <c r="G87"/>
  <c r="G86"/>
  <c r="G85"/>
  <c r="G84"/>
  <c r="G83"/>
  <c r="G82"/>
  <c r="G81"/>
  <c r="G80"/>
  <c r="G79"/>
  <c r="K74"/>
  <c r="I74"/>
  <c r="G74"/>
  <c r="K73"/>
  <c r="I73"/>
  <c r="G73"/>
  <c r="K58"/>
  <c r="I58"/>
  <c r="G58"/>
  <c r="K57"/>
  <c r="I57"/>
  <c r="G57"/>
  <c r="K55"/>
  <c r="I55"/>
  <c r="G55"/>
  <c r="K54"/>
  <c r="I54"/>
  <c r="G54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2"/>
  <c r="I42"/>
  <c r="G42"/>
  <c r="K41"/>
  <c r="I41"/>
  <c r="G41"/>
  <c r="K39"/>
  <c r="I39"/>
  <c r="G39"/>
  <c r="K38"/>
  <c r="I38"/>
  <c r="G38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G30"/>
  <c r="F7"/>
  <c r="G39" i="5"/>
  <c r="F18"/>
  <c r="D18"/>
  <c r="C18"/>
  <c r="F17"/>
  <c r="K72"/>
  <c r="I72"/>
  <c r="G72"/>
  <c r="K71"/>
  <c r="I71"/>
  <c r="G71"/>
  <c r="K56"/>
  <c r="I56"/>
  <c r="G56"/>
  <c r="K55"/>
  <c r="I55"/>
  <c r="G55"/>
  <c r="K53"/>
  <c r="I53"/>
  <c r="G53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0"/>
  <c r="I40"/>
  <c r="G40"/>
  <c r="K39"/>
  <c r="I39"/>
  <c r="K37"/>
  <c r="I37"/>
  <c r="G37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F16"/>
  <c r="F15"/>
  <c r="F14"/>
  <c r="F13"/>
  <c r="F12"/>
  <c r="F11"/>
  <c r="F10"/>
  <c r="F9"/>
  <c r="F8"/>
  <c r="F7"/>
  <c r="F6"/>
  <c r="F15" i="1"/>
  <c r="D17"/>
  <c r="F14"/>
  <c r="K71"/>
  <c r="I71"/>
  <c r="G71"/>
  <c r="K70"/>
  <c r="I70"/>
  <c r="G70"/>
  <c r="K55"/>
  <c r="I55"/>
  <c r="G55"/>
  <c r="K54"/>
  <c r="I54"/>
  <c r="G54"/>
  <c r="K52"/>
  <c r="I52"/>
  <c r="G52"/>
  <c r="K51"/>
  <c r="I51"/>
  <c r="G51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39"/>
  <c r="I39"/>
  <c r="G39"/>
  <c r="K38"/>
  <c r="I38"/>
  <c r="G38"/>
  <c r="K36"/>
  <c r="I36"/>
  <c r="G36"/>
  <c r="K35"/>
  <c r="I35"/>
  <c r="G35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C17"/>
  <c r="F17"/>
  <c r="F16"/>
  <c r="F13"/>
  <c r="F12"/>
  <c r="F11"/>
  <c r="F10"/>
  <c r="F9"/>
  <c r="F8"/>
  <c r="F7"/>
  <c r="F6"/>
  <c r="D15" i="4"/>
  <c r="C15"/>
  <c r="F14"/>
  <c r="F13"/>
  <c r="J69"/>
  <c r="K69"/>
  <c r="H69"/>
  <c r="I69"/>
  <c r="F69"/>
  <c r="D69"/>
  <c r="G69"/>
  <c r="J68"/>
  <c r="K68"/>
  <c r="H68"/>
  <c r="F68"/>
  <c r="I68"/>
  <c r="D68"/>
  <c r="K65"/>
  <c r="J65"/>
  <c r="I65"/>
  <c r="H65"/>
  <c r="F65"/>
  <c r="D65"/>
  <c r="J64"/>
  <c r="K64"/>
  <c r="H64"/>
  <c r="F64"/>
  <c r="G64"/>
  <c r="D64"/>
  <c r="K63"/>
  <c r="J63"/>
  <c r="H63"/>
  <c r="F63"/>
  <c r="I63"/>
  <c r="D63"/>
  <c r="J62"/>
  <c r="K62"/>
  <c r="H62"/>
  <c r="F62"/>
  <c r="G62"/>
  <c r="D62"/>
  <c r="K61"/>
  <c r="J61"/>
  <c r="I61"/>
  <c r="H61"/>
  <c r="F61"/>
  <c r="D61"/>
  <c r="J60"/>
  <c r="K60"/>
  <c r="H60"/>
  <c r="F60"/>
  <c r="G60"/>
  <c r="D60"/>
  <c r="K59"/>
  <c r="J59"/>
  <c r="H59"/>
  <c r="F59"/>
  <c r="I59"/>
  <c r="D59"/>
  <c r="J58"/>
  <c r="K58"/>
  <c r="H58"/>
  <c r="F58"/>
  <c r="G58"/>
  <c r="D58"/>
  <c r="K57"/>
  <c r="J57"/>
  <c r="I57"/>
  <c r="H57"/>
  <c r="H66"/>
  <c r="F57"/>
  <c r="D57"/>
  <c r="K53"/>
  <c r="I53"/>
  <c r="G53"/>
  <c r="K52"/>
  <c r="I52"/>
  <c r="G52"/>
  <c r="K50"/>
  <c r="I50"/>
  <c r="G50"/>
  <c r="K49"/>
  <c r="I49"/>
  <c r="G49"/>
  <c r="K48"/>
  <c r="I48"/>
  <c r="G48"/>
  <c r="K47"/>
  <c r="I47"/>
  <c r="G47"/>
  <c r="K46"/>
  <c r="I46"/>
  <c r="G46"/>
  <c r="K45"/>
  <c r="I45"/>
  <c r="G45"/>
  <c r="K44"/>
  <c r="I44"/>
  <c r="G44"/>
  <c r="K43"/>
  <c r="I43"/>
  <c r="G43"/>
  <c r="K42"/>
  <c r="I42"/>
  <c r="G42"/>
  <c r="K41"/>
  <c r="I41"/>
  <c r="G41"/>
  <c r="K37"/>
  <c r="I37"/>
  <c r="G37"/>
  <c r="K36"/>
  <c r="I36"/>
  <c r="G36"/>
  <c r="K34"/>
  <c r="I34"/>
  <c r="G34"/>
  <c r="K33"/>
  <c r="I33"/>
  <c r="G33"/>
  <c r="K32"/>
  <c r="I32"/>
  <c r="G32"/>
  <c r="K31"/>
  <c r="I31"/>
  <c r="G31"/>
  <c r="K30"/>
  <c r="I30"/>
  <c r="G30"/>
  <c r="K29"/>
  <c r="I29"/>
  <c r="G29"/>
  <c r="K28"/>
  <c r="I28"/>
  <c r="G28"/>
  <c r="K27"/>
  <c r="I27"/>
  <c r="G27"/>
  <c r="K26"/>
  <c r="I26"/>
  <c r="G26"/>
  <c r="K25"/>
  <c r="I25"/>
  <c r="G25"/>
  <c r="F15"/>
  <c r="F12"/>
  <c r="F11"/>
  <c r="F10"/>
  <c r="F9"/>
  <c r="F8"/>
  <c r="F7"/>
  <c r="F6"/>
  <c r="G57"/>
  <c r="J66"/>
  <c r="I58"/>
  <c r="G61"/>
  <c r="I62"/>
  <c r="G65"/>
  <c r="F66"/>
  <c r="I66"/>
  <c r="G59"/>
  <c r="I60"/>
  <c r="G63"/>
  <c r="I64"/>
  <c r="G68"/>
  <c r="K66"/>
  <c r="D66"/>
  <c r="G66"/>
  <c r="F28" i="14"/>
  <c r="F28" i="15"/>
  <c r="F30" i="17"/>
  <c r="F32" i="19"/>
  <c r="F40" i="27"/>
  <c r="F43" i="29"/>
  <c r="O110"/>
  <c r="O69" i="35" l="1"/>
  <c r="P69" s="1"/>
  <c r="T63"/>
  <c r="E46" i="33"/>
</calcChain>
</file>

<file path=xl/sharedStrings.xml><?xml version="1.0" encoding="utf-8"?>
<sst xmlns="http://schemas.openxmlformats.org/spreadsheetml/2006/main" count="4435" uniqueCount="128">
  <si>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</si>
  <si>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</si>
  <si>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</si>
  <si>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</si>
  <si>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</si>
  <si>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</si>
  <si>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</si>
  <si>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</si>
  <si>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</si>
  <si>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</si>
  <si>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</si>
  <si>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</si>
  <si>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</si>
  <si>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</si>
  <si>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</si>
  <si>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</si>
  <si>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</si>
  <si>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</si>
  <si>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</si>
  <si>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</si>
  <si>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</si>
  <si>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</si>
  <si>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</si>
  <si>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</si>
  <si>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</si>
  <si>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</si>
  <si>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</si>
  <si>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</si>
  <si>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</si>
  <si>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</si>
  <si>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</si>
  <si>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</si>
  <si>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</si>
  <si>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</si>
  <si>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</si>
  <si>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</si>
  <si>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</si>
  <si>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</si>
  <si>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</si>
  <si>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</si>
  <si>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</si>
  <si>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</si>
  <si>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</si>
  <si>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</si>
  <si>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</si>
  <si>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</si>
  <si>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</si>
  <si>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</si>
  <si>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</si>
  <si>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</si>
  <si>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</si>
  <si>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</si>
  <si>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</si>
  <si>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</si>
  <si>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</si>
  <si>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</si>
  <si>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</si>
  <si>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</si>
  <si>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</si>
  <si>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</si>
  <si>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</si>
  <si>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</si>
  <si>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</si>
  <si>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</si>
  <si>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</si>
  <si>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</si>
  <si>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</si>
  <si>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</si>
  <si>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</si>
  <si>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</si>
  <si>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</si>
  <si>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</si>
  <si>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</si>
  <si>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</si>
  <si>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</si>
  <si>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</si>
  <si>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</si>
  <si>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</si>
  <si>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</si>
  <si>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</si>
  <si>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</si>
  <si>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</si>
  <si>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</si>
  <si>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</si>
  <si>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</si>
  <si>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</si>
  <si>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</si>
  <si>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</si>
  <si>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</si>
  <si>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</si>
  <si>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</si>
  <si>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</si>
  <si>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</si>
  <si>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</si>
  <si>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</si>
  <si>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</si>
  <si>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</si>
  <si>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</si>
  <si>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</si>
  <si>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</si>
  <si>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</si>
  <si>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</si>
  <si>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</si>
  <si>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</si>
  <si>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</si>
  <si>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</si>
  <si>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</si>
  <si>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</si>
  <si>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</si>
  <si>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</si>
  <si>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</si>
  <si>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</si>
  <si>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</si>
  <si>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</si>
  <si>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</si>
  <si>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</si>
  <si>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</si>
  <si>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</si>
  <si>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</si>
  <si>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</si>
  <si>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</si>
  <si>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</si>
  <si>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</si>
  <si>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</si>
  <si>
    <t>９月</t>
    <phoneticPr fontId="39"/>
  </si>
  <si>
    <t>合計</t>
    <rPh sb="0" eb="2">
      <t>ゴウケイ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</si>
  <si>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（2014年９月３０日現在）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</si>
  <si>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（2014年１０月３１日現在）</t>
    </r>
    <phoneticPr fontId="2"/>
  </si>
</sst>
</file>

<file path=xl/styles.xml><?xml version="1.0" encoding="utf-8"?>
<styleSheet xmlns="http://schemas.openxmlformats.org/spreadsheetml/2006/main">
  <numFmts count="6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380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177" fontId="6" fillId="2" borderId="56" xfId="3" applyNumberFormat="1" applyFont="1" applyFill="1" applyBorder="1" applyAlignment="1">
      <alignment horizontal="right"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0" fillId="0" borderId="60" xfId="0" applyNumberFormat="1" applyBorder="1" applyAlignment="1">
      <alignment vertical="center"/>
    </xf>
    <xf numFmtId="181" fontId="1" fillId="0" borderId="59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7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workbookViewId="0">
      <selection activeCell="J13" sqref="J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38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89191</v>
      </c>
      <c r="D6" s="302">
        <v>3602</v>
      </c>
      <c r="E6" s="303"/>
      <c r="F6" s="12">
        <f>D6/C6*100</f>
        <v>4.0385240663295621</v>
      </c>
      <c r="K6" s="3"/>
    </row>
    <row r="7" spans="1:11">
      <c r="B7" s="13" t="s">
        <v>6</v>
      </c>
      <c r="C7" s="14">
        <v>104134</v>
      </c>
      <c r="D7" s="304">
        <v>3310</v>
      </c>
      <c r="E7" s="297"/>
      <c r="F7" s="15">
        <f t="shared" ref="F7:F15" si="0">D7/C7*100</f>
        <v>3.1785968079589755</v>
      </c>
      <c r="K7" s="3"/>
    </row>
    <row r="8" spans="1:11">
      <c r="B8" s="13" t="s">
        <v>7</v>
      </c>
      <c r="C8" s="16">
        <v>144314</v>
      </c>
      <c r="D8" s="296">
        <v>4990.875</v>
      </c>
      <c r="E8" s="297"/>
      <c r="F8" s="15">
        <f t="shared" si="0"/>
        <v>3.458344304779855</v>
      </c>
      <c r="K8" s="3"/>
    </row>
    <row r="9" spans="1:11">
      <c r="B9" s="13" t="s">
        <v>8</v>
      </c>
      <c r="C9" s="16">
        <v>108361</v>
      </c>
      <c r="D9" s="296">
        <v>8686</v>
      </c>
      <c r="E9" s="297"/>
      <c r="F9" s="15">
        <f t="shared" si="0"/>
        <v>8.015799042090789</v>
      </c>
      <c r="K9" s="3"/>
    </row>
    <row r="10" spans="1:11">
      <c r="B10" s="13" t="s">
        <v>9</v>
      </c>
      <c r="C10" s="16">
        <v>160330</v>
      </c>
      <c r="D10" s="296">
        <v>10020</v>
      </c>
      <c r="E10" s="297"/>
      <c r="F10" s="15">
        <f t="shared" si="0"/>
        <v>6.2496101790058001</v>
      </c>
      <c r="K10" s="3"/>
    </row>
    <row r="11" spans="1:11">
      <c r="B11" s="13" t="s">
        <v>10</v>
      </c>
      <c r="C11" s="16">
        <v>329031</v>
      </c>
      <c r="D11" s="296">
        <v>169533</v>
      </c>
      <c r="E11" s="297"/>
      <c r="F11" s="15">
        <f t="shared" si="0"/>
        <v>51.524932301211734</v>
      </c>
      <c r="K11" s="3"/>
    </row>
    <row r="12" spans="1:11">
      <c r="B12" s="5" t="s">
        <v>11</v>
      </c>
      <c r="C12" s="93">
        <v>215822</v>
      </c>
      <c r="D12" s="296">
        <v>82821</v>
      </c>
      <c r="E12" s="297"/>
      <c r="F12" s="94">
        <f t="shared" si="0"/>
        <v>38.374679133730574</v>
      </c>
      <c r="K12" s="3"/>
    </row>
    <row r="13" spans="1:11">
      <c r="B13" s="104" t="s">
        <v>35</v>
      </c>
      <c r="C13" s="105">
        <v>157105</v>
      </c>
      <c r="D13" s="298">
        <v>7907</v>
      </c>
      <c r="E13" s="299"/>
      <c r="F13" s="103">
        <f t="shared" si="0"/>
        <v>5.0329397536679288</v>
      </c>
      <c r="K13" s="3"/>
    </row>
    <row r="14" spans="1:11" ht="14.25" thickBot="1">
      <c r="B14" s="107" t="s">
        <v>37</v>
      </c>
      <c r="C14" s="95">
        <v>215533</v>
      </c>
      <c r="D14" s="305">
        <v>43015</v>
      </c>
      <c r="E14" s="306"/>
      <c r="F14" s="108">
        <f t="shared" si="0"/>
        <v>19.957500707548263</v>
      </c>
      <c r="K14" s="3"/>
    </row>
    <row r="15" spans="1:11">
      <c r="B15" s="96" t="s">
        <v>12</v>
      </c>
      <c r="C15" s="97">
        <f>SUM(C6:C14)</f>
        <v>1523821</v>
      </c>
      <c r="D15" s="300">
        <f>SUM(D6:E14)</f>
        <v>333884.875</v>
      </c>
      <c r="E15" s="301"/>
      <c r="F15" s="106">
        <f t="shared" si="0"/>
        <v>21.911029904431032</v>
      </c>
      <c r="K15" s="3"/>
    </row>
    <row r="16" spans="1:11">
      <c r="B16" s="17"/>
      <c r="C16" s="18"/>
      <c r="D16" s="18"/>
      <c r="E16" s="19"/>
      <c r="F16" s="20"/>
      <c r="K16" s="3"/>
    </row>
    <row r="17" spans="1:11">
      <c r="B17" s="21" t="s">
        <v>13</v>
      </c>
      <c r="C17" s="18"/>
      <c r="D17" s="18"/>
      <c r="E17" s="19"/>
      <c r="F17" s="20"/>
      <c r="K17" s="3"/>
    </row>
    <row r="18" spans="1:11">
      <c r="B18" s="21" t="s">
        <v>14</v>
      </c>
      <c r="K18" s="3"/>
    </row>
    <row r="19" spans="1:11">
      <c r="B19" s="21" t="s">
        <v>34</v>
      </c>
      <c r="K19" s="3"/>
    </row>
    <row r="20" spans="1:11" ht="25.5" customHeight="1">
      <c r="K20" s="3"/>
    </row>
    <row r="21" spans="1:11" ht="14.25">
      <c r="A21" s="4" t="s">
        <v>15</v>
      </c>
    </row>
    <row r="22" spans="1:11">
      <c r="K22" s="3" t="s">
        <v>16</v>
      </c>
    </row>
    <row r="23" spans="1:11" ht="18" thickBot="1">
      <c r="B23" s="22" t="s">
        <v>17</v>
      </c>
      <c r="C23" s="22"/>
      <c r="K23" s="3"/>
    </row>
    <row r="24" spans="1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>
      <c r="D51" s="55"/>
      <c r="E51" s="56"/>
      <c r="F51" s="78"/>
      <c r="G51" s="58"/>
      <c r="H51" s="55"/>
      <c r="I51" s="58"/>
      <c r="J51" s="55"/>
      <c r="K51" s="58"/>
    </row>
    <row r="52" spans="2:11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>
      <c r="D67" s="55"/>
      <c r="E67" s="56"/>
      <c r="F67" s="78"/>
      <c r="G67" s="58"/>
      <c r="H67" s="55"/>
      <c r="I67" s="58"/>
      <c r="J67" s="55"/>
      <c r="K67" s="58"/>
    </row>
    <row r="68" spans="2:11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>
      <c r="D70" s="72"/>
      <c r="E70" s="72"/>
      <c r="F70" s="72"/>
      <c r="G70" s="72"/>
      <c r="H70" s="72"/>
      <c r="I70" s="72"/>
      <c r="J70" s="72"/>
      <c r="K70" s="72"/>
    </row>
    <row r="71" spans="2:11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56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35">
        <v>3310</v>
      </c>
      <c r="E7" s="33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37">
        <v>78578</v>
      </c>
      <c r="E17" s="338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33">
        <v>14918.8945</v>
      </c>
      <c r="E18" s="334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41">
        <v>51937.764000000003</v>
      </c>
      <c r="E19" s="342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37">
        <v>23633.109750000003</v>
      </c>
      <c r="E20" s="338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37">
        <v>33235.215000000004</v>
      </c>
      <c r="E21" s="338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37">
        <v>20918</v>
      </c>
      <c r="E22" s="338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>
      <c r="B24" s="150" t="s">
        <v>11</v>
      </c>
      <c r="C24" s="215">
        <v>130297.12239700001</v>
      </c>
      <c r="D24" s="346">
        <v>-10596.267006000002</v>
      </c>
      <c r="E24" s="347"/>
      <c r="F24" s="216">
        <v>-8.1323875854406236</v>
      </c>
      <c r="K24" s="3"/>
      <c r="M24" s="3"/>
    </row>
    <row r="25" spans="1:13">
      <c r="B25" s="96" t="s">
        <v>12</v>
      </c>
      <c r="C25" s="97">
        <f>SUM(C6:C24)</f>
        <v>3681285.0247310004</v>
      </c>
      <c r="D25" s="300">
        <f>SUM(D6:E24)</f>
        <v>593988.21799399995</v>
      </c>
      <c r="E25" s="301"/>
      <c r="F25" s="106">
        <f>D25/C25*100</f>
        <v>16.135349857551549</v>
      </c>
      <c r="K25" s="3"/>
      <c r="M25" s="3"/>
    </row>
    <row r="26" spans="1:13">
      <c r="B26" s="17"/>
      <c r="C26" s="18"/>
      <c r="D26" s="18"/>
      <c r="E26" s="19"/>
      <c r="F26" s="20"/>
      <c r="K26" s="3"/>
      <c r="M26" s="3"/>
    </row>
    <row r="27" spans="1:13">
      <c r="B27" s="21" t="s">
        <v>13</v>
      </c>
      <c r="C27" s="18"/>
      <c r="D27" s="18"/>
      <c r="E27" s="19"/>
      <c r="F27" s="20"/>
      <c r="K27" s="3"/>
      <c r="M27" s="3"/>
    </row>
    <row r="28" spans="1:13">
      <c r="B28" s="21" t="s">
        <v>14</v>
      </c>
      <c r="K28" s="3"/>
      <c r="M28" s="3"/>
    </row>
    <row r="29" spans="1:13">
      <c r="B29" s="21" t="s">
        <v>34</v>
      </c>
      <c r="K29" s="3"/>
      <c r="M29" s="3"/>
    </row>
    <row r="30" spans="1:13" ht="25.5" customHeight="1">
      <c r="K30" s="3"/>
      <c r="M30" s="3"/>
    </row>
    <row r="31" spans="1:13" ht="14.25">
      <c r="A31" s="4" t="s">
        <v>15</v>
      </c>
    </row>
    <row r="32" spans="1:13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345">
        <v>2011</v>
      </c>
      <c r="K34" s="348"/>
      <c r="L34" s="345">
        <v>2012</v>
      </c>
      <c r="M34" s="344"/>
    </row>
    <row r="35" spans="2:13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345">
        <v>2011</v>
      </c>
      <c r="K50" s="348"/>
      <c r="L50" s="345">
        <v>2012</v>
      </c>
      <c r="M50" s="344"/>
    </row>
    <row r="51" spans="2:13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311">
        <v>2008</v>
      </c>
      <c r="E66" s="308"/>
      <c r="F66" s="307">
        <v>2009</v>
      </c>
      <c r="G66" s="308"/>
      <c r="H66" s="307">
        <v>2010</v>
      </c>
      <c r="I66" s="308"/>
      <c r="J66" s="307">
        <v>2011</v>
      </c>
      <c r="K66" s="309"/>
      <c r="L66" s="195"/>
      <c r="M66" s="188"/>
    </row>
    <row r="67" spans="2:13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311">
        <v>2008</v>
      </c>
      <c r="E82" s="326"/>
      <c r="F82" s="307">
        <v>2009</v>
      </c>
      <c r="G82" s="326"/>
      <c r="H82" s="307">
        <v>2010</v>
      </c>
      <c r="I82" s="326"/>
      <c r="J82" s="307">
        <v>2011</v>
      </c>
      <c r="K82" s="327"/>
      <c r="L82" s="195"/>
      <c r="M82" s="199"/>
    </row>
    <row r="83" spans="2:13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82:E82"/>
    <mergeCell ref="F82:G82"/>
    <mergeCell ref="H82:I82"/>
    <mergeCell ref="J82:K82"/>
    <mergeCell ref="L50:M50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57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35">
        <v>3310</v>
      </c>
      <c r="E7" s="33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37">
        <v>78578</v>
      </c>
      <c r="E17" s="338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33">
        <v>14918.8945</v>
      </c>
      <c r="E18" s="334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41">
        <v>51937.764000000003</v>
      </c>
      <c r="E19" s="342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37">
        <v>23633.109750000003</v>
      </c>
      <c r="E20" s="338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37">
        <v>33235.215000000004</v>
      </c>
      <c r="E21" s="338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37">
        <v>20918</v>
      </c>
      <c r="E22" s="338"/>
      <c r="F22" s="155"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>
      <c r="B24" s="218" t="s">
        <v>11</v>
      </c>
      <c r="C24" s="219">
        <v>130297.12239700001</v>
      </c>
      <c r="D24" s="349">
        <v>-10596.267006000002</v>
      </c>
      <c r="E24" s="350"/>
      <c r="F24" s="103">
        <v>-8.1323875854406236</v>
      </c>
      <c r="K24" s="3"/>
      <c r="M24" s="3"/>
    </row>
    <row r="25" spans="1:13" ht="14.25" thickBot="1">
      <c r="B25" s="107" t="s">
        <v>58</v>
      </c>
      <c r="C25" s="217">
        <v>150583.44225299999</v>
      </c>
      <c r="D25" s="351">
        <v>17431.741227999999</v>
      </c>
      <c r="E25" s="352"/>
      <c r="F25" s="108">
        <v>11.576134113545088</v>
      </c>
      <c r="K25" s="3"/>
      <c r="M25" s="3"/>
    </row>
    <row r="26" spans="1:13">
      <c r="B26" s="96" t="s">
        <v>12</v>
      </c>
      <c r="C26" s="97">
        <f>SUM(C6:C25)</f>
        <v>3831868.4669840005</v>
      </c>
      <c r="D26" s="300">
        <f>SUM(D6:E25)</f>
        <v>611419.95922199998</v>
      </c>
      <c r="E26" s="301"/>
      <c r="F26" s="106">
        <f>D26/C26*100</f>
        <v>15.956183373466324</v>
      </c>
      <c r="K26" s="3"/>
      <c r="M26" s="3"/>
    </row>
    <row r="27" spans="1:13">
      <c r="B27" s="17"/>
      <c r="C27" s="18"/>
      <c r="D27" s="18"/>
      <c r="E27" s="19"/>
      <c r="F27" s="20"/>
      <c r="K27" s="3"/>
      <c r="M27" s="3"/>
    </row>
    <row r="28" spans="1:13">
      <c r="B28" s="21" t="s">
        <v>13</v>
      </c>
      <c r="C28" s="18"/>
      <c r="D28" s="18"/>
      <c r="E28" s="19"/>
      <c r="F28" s="20"/>
      <c r="K28" s="3"/>
      <c r="M28" s="3"/>
    </row>
    <row r="29" spans="1:13">
      <c r="B29" s="21" t="s">
        <v>14</v>
      </c>
      <c r="K29" s="3"/>
      <c r="M29" s="3"/>
    </row>
    <row r="30" spans="1:13">
      <c r="B30" s="21" t="s">
        <v>34</v>
      </c>
      <c r="K30" s="3"/>
      <c r="M30" s="3"/>
    </row>
    <row r="31" spans="1:13" ht="25.5" customHeight="1">
      <c r="K31" s="3"/>
      <c r="M31" s="3"/>
    </row>
    <row r="32" spans="1:13" ht="14.25">
      <c r="A32" s="4" t="s">
        <v>15</v>
      </c>
    </row>
    <row r="33" spans="2:13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345">
        <v>2011</v>
      </c>
      <c r="K35" s="348"/>
      <c r="L35" s="345">
        <v>2012</v>
      </c>
      <c r="M35" s="344"/>
    </row>
    <row r="36" spans="2:13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345">
        <v>2011</v>
      </c>
      <c r="K51" s="348"/>
      <c r="L51" s="345">
        <v>2012</v>
      </c>
      <c r="M51" s="344"/>
    </row>
    <row r="52" spans="2:13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311">
        <v>2008</v>
      </c>
      <c r="E67" s="308"/>
      <c r="F67" s="307">
        <v>2009</v>
      </c>
      <c r="G67" s="308"/>
      <c r="H67" s="307">
        <v>2010</v>
      </c>
      <c r="I67" s="308"/>
      <c r="J67" s="307">
        <v>2011</v>
      </c>
      <c r="K67" s="309"/>
      <c r="L67" s="195"/>
      <c r="M67" s="188"/>
    </row>
    <row r="68" spans="2:13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311">
        <v>2008</v>
      </c>
      <c r="E83" s="326"/>
      <c r="F83" s="307">
        <v>2009</v>
      </c>
      <c r="G83" s="326"/>
      <c r="H83" s="307">
        <v>2010</v>
      </c>
      <c r="I83" s="326"/>
      <c r="J83" s="307">
        <v>2011</v>
      </c>
      <c r="K83" s="327"/>
      <c r="L83" s="195"/>
      <c r="M83" s="199"/>
    </row>
    <row r="84" spans="2:13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7:E67"/>
    <mergeCell ref="F67:G67"/>
    <mergeCell ref="H67:I67"/>
    <mergeCell ref="J67:K67"/>
    <mergeCell ref="D83:E83"/>
    <mergeCell ref="F83:G83"/>
    <mergeCell ref="H83:I83"/>
    <mergeCell ref="J83:K83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topLeftCell="A2" workbookViewId="0">
      <selection activeCell="L13" sqref="L1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59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35">
        <v>3310</v>
      </c>
      <c r="E7" s="33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37">
        <v>78578</v>
      </c>
      <c r="E17" s="338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33">
        <v>14918.8945</v>
      </c>
      <c r="E18" s="334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41">
        <v>51937.764000000003</v>
      </c>
      <c r="E19" s="342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37">
        <v>23633.109750000003</v>
      </c>
      <c r="E20" s="338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37">
        <v>33235.215000000004</v>
      </c>
      <c r="E21" s="338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37">
        <v>20918</v>
      </c>
      <c r="E22" s="338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153" t="s">
        <v>11</v>
      </c>
      <c r="C24" s="171">
        <v>130297.12239700001</v>
      </c>
      <c r="D24" s="355">
        <v>-10596.267006000002</v>
      </c>
      <c r="E24" s="355"/>
      <c r="F24" s="155">
        <v>-8.1323875854406236</v>
      </c>
      <c r="K24" s="3"/>
      <c r="M24" s="3"/>
    </row>
    <row r="25" spans="2:13">
      <c r="B25" s="218" t="s">
        <v>58</v>
      </c>
      <c r="C25" s="219">
        <v>150583.44225299999</v>
      </c>
      <c r="D25" s="356">
        <v>17431.741227999999</v>
      </c>
      <c r="E25" s="357"/>
      <c r="F25" s="225">
        <v>11.576134113545088</v>
      </c>
      <c r="K25" s="3"/>
      <c r="M25" s="3"/>
    </row>
    <row r="26" spans="2:13">
      <c r="B26" s="153" t="s">
        <v>64</v>
      </c>
      <c r="C26" s="220">
        <v>263029.70911300002</v>
      </c>
      <c r="D26" s="323">
        <v>26381</v>
      </c>
      <c r="E26" s="325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351">
        <v>17482.687375000001</v>
      </c>
      <c r="E27" s="352"/>
      <c r="F27" s="108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53">
        <f>SUM(D6:E26)</f>
        <v>637800.95922199998</v>
      </c>
      <c r="E28" s="354"/>
      <c r="F28" s="106">
        <f>D28/C28*100</f>
        <v>14.95733701696734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45">
        <v>2011</v>
      </c>
      <c r="K37" s="348"/>
      <c r="L37" s="345">
        <v>2012</v>
      </c>
      <c r="M37" s="344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45">
        <v>2011</v>
      </c>
      <c r="K53" s="348"/>
      <c r="L53" s="345">
        <v>2012</v>
      </c>
      <c r="M53" s="344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11">
        <v>2008</v>
      </c>
      <c r="E69" s="308"/>
      <c r="F69" s="307">
        <v>2009</v>
      </c>
      <c r="G69" s="308"/>
      <c r="H69" s="307">
        <v>2010</v>
      </c>
      <c r="I69" s="308"/>
      <c r="J69" s="307">
        <v>2011</v>
      </c>
      <c r="K69" s="309"/>
      <c r="L69" s="195"/>
      <c r="M69" s="188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11">
        <v>2008</v>
      </c>
      <c r="E85" s="326"/>
      <c r="F85" s="307">
        <v>2009</v>
      </c>
      <c r="G85" s="326"/>
      <c r="H85" s="307">
        <v>2010</v>
      </c>
      <c r="I85" s="326"/>
      <c r="J85" s="307">
        <v>2011</v>
      </c>
      <c r="K85" s="327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workbookViewId="0">
      <selection activeCell="L16" sqref="L1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35">
        <v>3310</v>
      </c>
      <c r="E7" s="33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37">
        <v>78578</v>
      </c>
      <c r="E17" s="338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33">
        <v>14918.8945</v>
      </c>
      <c r="E18" s="334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41">
        <v>51937.764000000003</v>
      </c>
      <c r="E19" s="342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37">
        <v>23633.109750000003</v>
      </c>
      <c r="E20" s="338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37">
        <v>33235.215000000004</v>
      </c>
      <c r="E21" s="338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37">
        <v>20918</v>
      </c>
      <c r="E22" s="338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49">
        <v>-10596.267006000002</v>
      </c>
      <c r="E24" s="350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23">
        <v>17431.741227999999</v>
      </c>
      <c r="E25" s="325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23">
        <v>26380.90625</v>
      </c>
      <c r="E26" s="325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351">
        <v>17482.687375000001</v>
      </c>
      <c r="E27" s="352"/>
      <c r="F27" s="152">
        <v>10.330343421202961</v>
      </c>
      <c r="K27" s="3"/>
      <c r="M27" s="3"/>
    </row>
    <row r="28" spans="2:13">
      <c r="B28" s="96" t="s">
        <v>12</v>
      </c>
      <c r="C28" s="97">
        <f>SUM(C6:C27)</f>
        <v>4264134.4411675008</v>
      </c>
      <c r="D28" s="300">
        <f>SUM(D6:E26)</f>
        <v>637800.86547199998</v>
      </c>
      <c r="E28" s="301"/>
      <c r="F28" s="106">
        <f>D28/C28*100</f>
        <v>14.957334818396884</v>
      </c>
      <c r="K28" s="3"/>
      <c r="M28" s="3"/>
    </row>
    <row r="29" spans="2:13">
      <c r="B29" s="17"/>
      <c r="C29" s="18"/>
      <c r="D29" s="18"/>
      <c r="E29" s="19"/>
      <c r="F29" s="20"/>
      <c r="K29" s="3"/>
      <c r="M29" s="3"/>
    </row>
    <row r="30" spans="2:13">
      <c r="B30" s="21" t="s">
        <v>13</v>
      </c>
      <c r="C30" s="18"/>
      <c r="D30" s="18"/>
      <c r="E30" s="19"/>
      <c r="F30" s="20"/>
      <c r="K30" s="3"/>
      <c r="M30" s="3"/>
    </row>
    <row r="31" spans="2:13">
      <c r="B31" s="21" t="s">
        <v>14</v>
      </c>
      <c r="K31" s="3"/>
      <c r="M31" s="3"/>
    </row>
    <row r="32" spans="2:13">
      <c r="B32" s="21" t="s">
        <v>34</v>
      </c>
      <c r="K32" s="3"/>
      <c r="M32" s="3"/>
    </row>
    <row r="33" spans="1:13" ht="25.5" customHeight="1">
      <c r="K33" s="3"/>
      <c r="M33" s="3"/>
    </row>
    <row r="34" spans="1:13" ht="14.25">
      <c r="A34" s="4" t="s">
        <v>15</v>
      </c>
    </row>
    <row r="35" spans="1:13">
      <c r="K35" s="3"/>
      <c r="M35" s="3" t="s">
        <v>16</v>
      </c>
    </row>
    <row r="36" spans="1:13" ht="18" thickBot="1">
      <c r="B36" s="22" t="s">
        <v>17</v>
      </c>
      <c r="C36" s="22"/>
      <c r="K36" s="3"/>
      <c r="M36" s="3"/>
    </row>
    <row r="37" spans="1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345">
        <v>2011</v>
      </c>
      <c r="K37" s="348"/>
      <c r="L37" s="345">
        <v>2012</v>
      </c>
      <c r="M37" s="344"/>
    </row>
    <row r="38" spans="1:13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345">
        <v>2011</v>
      </c>
      <c r="K53" s="348"/>
      <c r="L53" s="345">
        <v>2012</v>
      </c>
      <c r="M53" s="344"/>
    </row>
    <row r="54" spans="2:13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311">
        <v>2008</v>
      </c>
      <c r="E69" s="308"/>
      <c r="F69" s="307">
        <v>2009</v>
      </c>
      <c r="G69" s="308"/>
      <c r="H69" s="307">
        <v>2010</v>
      </c>
      <c r="I69" s="308"/>
      <c r="J69" s="307">
        <v>2011</v>
      </c>
      <c r="K69" s="358"/>
      <c r="L69" s="345">
        <v>2012</v>
      </c>
      <c r="M69" s="344"/>
    </row>
    <row r="70" spans="2:13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311">
        <v>2008</v>
      </c>
      <c r="E85" s="326"/>
      <c r="F85" s="307">
        <v>2009</v>
      </c>
      <c r="G85" s="326"/>
      <c r="H85" s="307">
        <v>2010</v>
      </c>
      <c r="I85" s="326"/>
      <c r="J85" s="307">
        <v>2011</v>
      </c>
      <c r="K85" s="327"/>
      <c r="L85" s="195"/>
      <c r="M85" s="199"/>
    </row>
    <row r="86" spans="2:13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  <mergeCell ref="D28:E28"/>
    <mergeCell ref="J37:K37"/>
    <mergeCell ref="L37:M37"/>
    <mergeCell ref="J53:K53"/>
    <mergeCell ref="L53:M53"/>
    <mergeCell ref="D21:E21"/>
    <mergeCell ref="D22:E22"/>
    <mergeCell ref="D24:E24"/>
    <mergeCell ref="D25:E25"/>
    <mergeCell ref="D27:E27"/>
    <mergeCell ref="D26:E26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35">
        <v>3310</v>
      </c>
      <c r="E7" s="33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37">
        <v>78578</v>
      </c>
      <c r="E17" s="338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33">
        <v>14918.8945</v>
      </c>
      <c r="E18" s="334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41">
        <v>51937.764000000003</v>
      </c>
      <c r="E19" s="342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37">
        <v>23633.109750000003</v>
      </c>
      <c r="E20" s="338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37">
        <v>33235.215000000004</v>
      </c>
      <c r="E21" s="338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37">
        <v>20918</v>
      </c>
      <c r="E22" s="338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49">
        <v>-10596.267006000002</v>
      </c>
      <c r="E24" s="350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23">
        <v>17431.741227999999</v>
      </c>
      <c r="E25" s="325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23">
        <v>26380.90625</v>
      </c>
      <c r="E26" s="325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23">
        <v>17482.687375000001</v>
      </c>
      <c r="E27" s="325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270300.45321050001</v>
      </c>
      <c r="D28" s="351">
        <v>31906.866649999996</v>
      </c>
      <c r="E28" s="352"/>
      <c r="F28" s="152">
        <v>11.804222401784916</v>
      </c>
      <c r="K28" s="3"/>
      <c r="M28" s="3"/>
    </row>
    <row r="29" spans="2:13">
      <c r="B29" s="96" t="s">
        <v>12</v>
      </c>
      <c r="C29" s="97">
        <f>SUM(C6:C28)</f>
        <v>4534434.8943780009</v>
      </c>
      <c r="D29" s="300">
        <f>SUM(D6:E28)</f>
        <v>687190.41949699994</v>
      </c>
      <c r="E29" s="301">
        <f>SUM(E6:E28)</f>
        <v>19509.626749999999</v>
      </c>
      <c r="F29" s="106">
        <f>D29/C29*100</f>
        <v>15.154929677102871</v>
      </c>
      <c r="K29" s="3"/>
      <c r="M29" s="3"/>
    </row>
    <row r="30" spans="2:13">
      <c r="B30" s="17"/>
      <c r="C30" s="18"/>
      <c r="D30" s="18"/>
      <c r="E30" s="19"/>
      <c r="F30" s="20"/>
      <c r="K30" s="3"/>
      <c r="M30" s="3"/>
    </row>
    <row r="31" spans="2:13">
      <c r="B31" s="21" t="s">
        <v>13</v>
      </c>
      <c r="C31" s="18"/>
      <c r="D31" s="18"/>
      <c r="E31" s="19"/>
      <c r="F31" s="20"/>
      <c r="K31" s="3"/>
      <c r="M31" s="3"/>
    </row>
    <row r="32" spans="2:13">
      <c r="B32" s="21" t="s">
        <v>14</v>
      </c>
      <c r="K32" s="3"/>
      <c r="M32" s="3"/>
    </row>
    <row r="33" spans="1:13">
      <c r="B33" s="21" t="s">
        <v>34</v>
      </c>
      <c r="K33" s="3"/>
      <c r="M33" s="3"/>
    </row>
    <row r="34" spans="1:13" ht="25.5" customHeight="1">
      <c r="K34" s="3"/>
      <c r="M34" s="3"/>
    </row>
    <row r="35" spans="1:13" ht="14.25">
      <c r="A35" s="4" t="s">
        <v>15</v>
      </c>
    </row>
    <row r="36" spans="1:13">
      <c r="K36" s="3"/>
      <c r="M36" s="3" t="s">
        <v>16</v>
      </c>
    </row>
    <row r="37" spans="1:13" ht="18" thickBot="1">
      <c r="B37" s="22" t="s">
        <v>17</v>
      </c>
      <c r="C37" s="22"/>
      <c r="K37" s="3"/>
      <c r="M37" s="3"/>
    </row>
    <row r="38" spans="1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345">
        <v>2011</v>
      </c>
      <c r="K38" s="348"/>
      <c r="L38" s="345">
        <v>2012</v>
      </c>
      <c r="M38" s="344"/>
    </row>
    <row r="39" spans="1:13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345">
        <v>2011</v>
      </c>
      <c r="K54" s="348"/>
      <c r="L54" s="345">
        <v>2012</v>
      </c>
      <c r="M54" s="344"/>
    </row>
    <row r="55" spans="2:13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311">
        <v>2008</v>
      </c>
      <c r="E70" s="308"/>
      <c r="F70" s="307">
        <v>2009</v>
      </c>
      <c r="G70" s="308"/>
      <c r="H70" s="307">
        <v>2010</v>
      </c>
      <c r="I70" s="308"/>
      <c r="J70" s="307">
        <v>2011</v>
      </c>
      <c r="K70" s="358"/>
      <c r="L70" s="345">
        <v>2012</v>
      </c>
      <c r="M70" s="344"/>
    </row>
    <row r="71" spans="2:13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311">
        <v>2008</v>
      </c>
      <c r="E86" s="326"/>
      <c r="F86" s="307">
        <v>2009</v>
      </c>
      <c r="G86" s="326"/>
      <c r="H86" s="307">
        <v>2010</v>
      </c>
      <c r="I86" s="326"/>
      <c r="J86" s="307">
        <v>2011</v>
      </c>
      <c r="K86" s="327"/>
      <c r="L86" s="195"/>
      <c r="M86" s="199"/>
    </row>
    <row r="87" spans="2:13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68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35">
        <v>3310</v>
      </c>
      <c r="E7" s="33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37">
        <v>78578</v>
      </c>
      <c r="E17" s="338"/>
      <c r="F17" s="155">
        <f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33">
        <v>14918.8945</v>
      </c>
      <c r="E18" s="334"/>
      <c r="F18" s="155">
        <f>D18/C18*100</f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41">
        <v>51937.764000000003</v>
      </c>
      <c r="E19" s="342"/>
      <c r="F19" s="103"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37">
        <v>23633.109750000003</v>
      </c>
      <c r="E20" s="338"/>
      <c r="F20" s="103"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37">
        <v>33235.215000000004</v>
      </c>
      <c r="E21" s="338"/>
      <c r="F21" s="103">
        <v>18.512879981955916</v>
      </c>
      <c r="K21" s="3"/>
      <c r="M21" s="3"/>
    </row>
    <row r="22" spans="2:13">
      <c r="B22" s="153" t="s">
        <v>54</v>
      </c>
      <c r="C22" s="154">
        <v>221975</v>
      </c>
      <c r="D22" s="337">
        <v>20918</v>
      </c>
      <c r="E22" s="338"/>
      <c r="F22" s="155"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>
      <c r="B24" s="218" t="s">
        <v>11</v>
      </c>
      <c r="C24" s="219">
        <v>130297.12239700001</v>
      </c>
      <c r="D24" s="349">
        <v>-10596.267006000002</v>
      </c>
      <c r="E24" s="350"/>
      <c r="F24" s="103"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23">
        <v>17431.741227999999</v>
      </c>
      <c r="E25" s="325"/>
      <c r="F25" s="155"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23">
        <v>26380.90625</v>
      </c>
      <c r="E26" s="325"/>
      <c r="F26" s="155"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23">
        <v>17482.687375000001</v>
      </c>
      <c r="E27" s="325"/>
      <c r="F27" s="155"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23">
        <v>31906.866649999996</v>
      </c>
      <c r="E28" s="325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351">
        <v>105378.147138</v>
      </c>
      <c r="E29" s="352"/>
      <c r="F29" s="152">
        <f>SUM(D29/C29)*100</f>
        <v>22.122437340070704</v>
      </c>
      <c r="K29" s="3"/>
      <c r="M29" s="3"/>
    </row>
    <row r="30" spans="2:13">
      <c r="B30" s="96" t="s">
        <v>12</v>
      </c>
      <c r="C30" s="97">
        <f>SUM(C6:C29)</f>
        <v>5010775.4780040514</v>
      </c>
      <c r="D30" s="300">
        <f>SUM(D6:E29)</f>
        <v>792568.56663499994</v>
      </c>
      <c r="E30" s="301">
        <f>SUM(E6:E29)</f>
        <v>19509.626749999999</v>
      </c>
      <c r="F30" s="106">
        <f>D30/C30*100</f>
        <v>15.817283574451929</v>
      </c>
      <c r="K30" s="3"/>
      <c r="M30" s="3"/>
    </row>
    <row r="31" spans="2:13">
      <c r="B31" s="17"/>
      <c r="C31" s="18"/>
      <c r="D31" s="18"/>
      <c r="E31" s="19"/>
      <c r="F31" s="20"/>
      <c r="K31" s="3"/>
      <c r="M31" s="3"/>
    </row>
    <row r="32" spans="2:13">
      <c r="B32" s="21" t="s">
        <v>13</v>
      </c>
      <c r="C32" s="18"/>
      <c r="D32" s="18"/>
      <c r="E32" s="19"/>
      <c r="F32" s="20"/>
      <c r="K32" s="3"/>
      <c r="M32" s="3"/>
    </row>
    <row r="33" spans="1:13">
      <c r="B33" s="21" t="s">
        <v>14</v>
      </c>
      <c r="K33" s="3"/>
      <c r="M33" s="3"/>
    </row>
    <row r="34" spans="1:13">
      <c r="B34" s="21" t="s">
        <v>34</v>
      </c>
      <c r="K34" s="3"/>
      <c r="M34" s="3"/>
    </row>
    <row r="35" spans="1:13" ht="25.5" customHeight="1">
      <c r="K35" s="3"/>
      <c r="M35" s="3"/>
    </row>
    <row r="36" spans="1:13" ht="14.25">
      <c r="A36" s="4" t="s">
        <v>15</v>
      </c>
    </row>
    <row r="37" spans="1:13">
      <c r="K37" s="3"/>
      <c r="M37" s="3" t="s">
        <v>16</v>
      </c>
    </row>
    <row r="38" spans="1:13" ht="18" thickBot="1">
      <c r="B38" s="22" t="s">
        <v>17</v>
      </c>
      <c r="C38" s="22"/>
      <c r="K38" s="3"/>
      <c r="M38" s="3"/>
    </row>
    <row r="39" spans="1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345">
        <v>2011</v>
      </c>
      <c r="K39" s="348"/>
      <c r="L39" s="345">
        <v>2012</v>
      </c>
      <c r="M39" s="344"/>
    </row>
    <row r="40" spans="1:13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345">
        <v>2011</v>
      </c>
      <c r="K55" s="348"/>
      <c r="L55" s="345">
        <v>2012</v>
      </c>
      <c r="M55" s="344"/>
    </row>
    <row r="56" spans="2:13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311">
        <v>2008</v>
      </c>
      <c r="E71" s="308"/>
      <c r="F71" s="307">
        <v>2009</v>
      </c>
      <c r="G71" s="308"/>
      <c r="H71" s="307">
        <v>2010</v>
      </c>
      <c r="I71" s="308"/>
      <c r="J71" s="307">
        <v>2011</v>
      </c>
      <c r="K71" s="358"/>
      <c r="L71" s="345">
        <v>2012</v>
      </c>
      <c r="M71" s="344"/>
    </row>
    <row r="72" spans="2:13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311">
        <v>2008</v>
      </c>
      <c r="E87" s="326"/>
      <c r="F87" s="307">
        <v>2009</v>
      </c>
      <c r="G87" s="326"/>
      <c r="H87" s="307">
        <v>2010</v>
      </c>
      <c r="I87" s="326"/>
      <c r="J87" s="307">
        <v>2011</v>
      </c>
      <c r="K87" s="327"/>
      <c r="L87" s="195"/>
      <c r="M87" s="199"/>
    </row>
    <row r="88" spans="2:13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87:E87"/>
    <mergeCell ref="F87:G87"/>
    <mergeCell ref="H87:I87"/>
    <mergeCell ref="J87:K87"/>
    <mergeCell ref="D28:E28"/>
    <mergeCell ref="J55:K55"/>
    <mergeCell ref="D71:E71"/>
    <mergeCell ref="F71:G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21:E21"/>
    <mergeCell ref="D22:E22"/>
    <mergeCell ref="D24:E24"/>
    <mergeCell ref="H71:I71"/>
    <mergeCell ref="J71:K71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71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35">
        <v>3310</v>
      </c>
      <c r="E7" s="33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37">
        <v>78578</v>
      </c>
      <c r="E17" s="338"/>
      <c r="F17" s="155">
        <f t="shared" ref="F17:F31" si="1">D17/C17*100</f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33">
        <v>14918.8945</v>
      </c>
      <c r="E18" s="334"/>
      <c r="F18" s="155">
        <f t="shared" si="1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41">
        <v>51937.764000000003</v>
      </c>
      <c r="E19" s="342"/>
      <c r="F19" s="155">
        <f t="shared" si="1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37">
        <v>23633.109750000003</v>
      </c>
      <c r="E20" s="338"/>
      <c r="F20" s="155">
        <f t="shared" si="1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37">
        <v>33235.215000000004</v>
      </c>
      <c r="E21" s="338"/>
      <c r="F21" s="155">
        <f t="shared" si="1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37">
        <v>20918</v>
      </c>
      <c r="E22" s="338"/>
      <c r="F22" s="155">
        <f t="shared" si="1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37">
        <v>19509.626749999999</v>
      </c>
      <c r="E23" s="338"/>
      <c r="F23" s="155">
        <f t="shared" si="1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49">
        <v>-10596.267006000002</v>
      </c>
      <c r="E24" s="350"/>
      <c r="F24" s="155">
        <f t="shared" si="1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23">
        <v>17431.741227999999</v>
      </c>
      <c r="E25" s="325"/>
      <c r="F25" s="155">
        <f t="shared" si="1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23">
        <v>26380.90625</v>
      </c>
      <c r="E26" s="325"/>
      <c r="F26" s="155">
        <f t="shared" si="1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23">
        <v>17482.687375000001</v>
      </c>
      <c r="E27" s="325"/>
      <c r="F27" s="155">
        <f t="shared" si="1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23">
        <v>31906.866649999996</v>
      </c>
      <c r="E28" s="325"/>
      <c r="F28" s="155">
        <f t="shared" si="1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55">
        <v>105378.147138</v>
      </c>
      <c r="E29" s="355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351">
        <v>19854.237499999999</v>
      </c>
      <c r="E30" s="352"/>
      <c r="F30" s="108">
        <f t="shared" si="1"/>
        <v>16.486632339673012</v>
      </c>
      <c r="K30" s="3"/>
      <c r="M30" s="3"/>
    </row>
    <row r="31" spans="2:13" ht="12.75" customHeight="1">
      <c r="B31" s="96" t="s">
        <v>12</v>
      </c>
      <c r="C31" s="97">
        <f>SUM(C6:C30)</f>
        <v>5131201.7548260512</v>
      </c>
      <c r="D31" s="300">
        <f>SUM(D6:E30)</f>
        <v>812422.80413499998</v>
      </c>
      <c r="E31" s="301">
        <f>SUM(E6:E29)</f>
        <v>0</v>
      </c>
      <c r="F31" s="106">
        <f t="shared" si="1"/>
        <v>15.832992794931355</v>
      </c>
      <c r="K31" s="3"/>
      <c r="M31" s="3"/>
    </row>
    <row r="32" spans="2:13">
      <c r="B32" s="17"/>
      <c r="C32" s="18"/>
      <c r="D32" s="18"/>
      <c r="E32" s="19"/>
      <c r="F32" s="20"/>
      <c r="K32" s="3"/>
      <c r="M32" s="3"/>
    </row>
    <row r="33" spans="1:13">
      <c r="B33" s="21" t="s">
        <v>13</v>
      </c>
      <c r="C33" s="18"/>
      <c r="D33" s="18"/>
      <c r="E33" s="19"/>
      <c r="F33" s="20"/>
      <c r="K33" s="3"/>
      <c r="M33" s="3"/>
    </row>
    <row r="34" spans="1:13">
      <c r="B34" s="21" t="s">
        <v>14</v>
      </c>
      <c r="K34" s="3"/>
      <c r="M34" s="3"/>
    </row>
    <row r="35" spans="1:13">
      <c r="B35" s="21" t="s">
        <v>34</v>
      </c>
      <c r="K35" s="3"/>
      <c r="M35" s="3"/>
    </row>
    <row r="36" spans="1:13" ht="25.5" customHeight="1">
      <c r="K36" s="3"/>
      <c r="M36" s="3"/>
    </row>
    <row r="37" spans="1:13" ht="14.25">
      <c r="A37" s="4" t="s">
        <v>15</v>
      </c>
    </row>
    <row r="38" spans="1:13">
      <c r="K38" s="3"/>
      <c r="M38" s="3" t="s">
        <v>16</v>
      </c>
    </row>
    <row r="39" spans="1:13" ht="18" thickBot="1">
      <c r="B39" s="22" t="s">
        <v>17</v>
      </c>
      <c r="C39" s="22"/>
      <c r="K39" s="3"/>
      <c r="M39" s="3"/>
    </row>
    <row r="40" spans="1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345">
        <v>2011</v>
      </c>
      <c r="K40" s="348"/>
      <c r="L40" s="345">
        <v>2012</v>
      </c>
      <c r="M40" s="344"/>
    </row>
    <row r="41" spans="1:13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345">
        <v>2011</v>
      </c>
      <c r="K56" s="348"/>
      <c r="L56" s="345">
        <v>2012</v>
      </c>
      <c r="M56" s="344"/>
    </row>
    <row r="57" spans="2:13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311">
        <v>2008</v>
      </c>
      <c r="E72" s="308"/>
      <c r="F72" s="307">
        <v>2009</v>
      </c>
      <c r="G72" s="308"/>
      <c r="H72" s="307">
        <v>2010</v>
      </c>
      <c r="I72" s="308"/>
      <c r="J72" s="307">
        <v>2011</v>
      </c>
      <c r="K72" s="358"/>
      <c r="L72" s="345">
        <v>2012</v>
      </c>
      <c r="M72" s="344"/>
    </row>
    <row r="73" spans="2:13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311">
        <v>2008</v>
      </c>
      <c r="E88" s="326"/>
      <c r="F88" s="307">
        <v>2009</v>
      </c>
      <c r="G88" s="326"/>
      <c r="H88" s="307">
        <v>2010</v>
      </c>
      <c r="I88" s="326"/>
      <c r="J88" s="307">
        <v>2011</v>
      </c>
      <c r="K88" s="359"/>
      <c r="L88" s="345">
        <v>2012</v>
      </c>
      <c r="M88" s="344"/>
    </row>
    <row r="89" spans="2:13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H72:I72"/>
    <mergeCell ref="J72:K72"/>
    <mergeCell ref="L56:M56"/>
    <mergeCell ref="F72:G72"/>
    <mergeCell ref="D72:E72"/>
    <mergeCell ref="L72:M72"/>
    <mergeCell ref="J56:K56"/>
    <mergeCell ref="L88:M88"/>
    <mergeCell ref="D88:E88"/>
    <mergeCell ref="F88:G88"/>
    <mergeCell ref="H88:I88"/>
    <mergeCell ref="J88:K88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72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35">
        <v>3310</v>
      </c>
      <c r="E7" s="336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</row>
    <row r="17" spans="2:13">
      <c r="B17" s="153" t="s">
        <v>43</v>
      </c>
      <c r="C17" s="154">
        <v>505797</v>
      </c>
      <c r="D17" s="337">
        <v>78578</v>
      </c>
      <c r="E17" s="338"/>
      <c r="F17" s="155">
        <f t="shared" si="0"/>
        <v>15.535481626027833</v>
      </c>
      <c r="K17" s="3"/>
      <c r="M17" s="3"/>
    </row>
    <row r="18" spans="2:13">
      <c r="B18" s="153" t="s">
        <v>46</v>
      </c>
      <c r="C18" s="154">
        <v>108431.670455</v>
      </c>
      <c r="D18" s="333">
        <v>14918.8945</v>
      </c>
      <c r="E18" s="334"/>
      <c r="F18" s="155">
        <f t="shared" si="0"/>
        <v>13.758797994531921</v>
      </c>
      <c r="K18" s="3"/>
      <c r="M18" s="3"/>
    </row>
    <row r="19" spans="2:13">
      <c r="B19" s="109" t="s">
        <v>6</v>
      </c>
      <c r="C19" s="105">
        <v>131244.32708700001</v>
      </c>
      <c r="D19" s="341">
        <v>51937.764000000003</v>
      </c>
      <c r="E19" s="342"/>
      <c r="F19" s="155">
        <f t="shared" si="0"/>
        <v>39.57334016088268</v>
      </c>
      <c r="K19" s="3"/>
      <c r="M19" s="3"/>
    </row>
    <row r="20" spans="2:13">
      <c r="B20" s="109" t="s">
        <v>7</v>
      </c>
      <c r="C20" s="105">
        <v>201687.73335900001</v>
      </c>
      <c r="D20" s="337">
        <v>23633.109750000003</v>
      </c>
      <c r="E20" s="338"/>
      <c r="F20" s="155">
        <f t="shared" si="0"/>
        <v>11.7176733341207</v>
      </c>
      <c r="K20" s="3"/>
      <c r="M20" s="3"/>
    </row>
    <row r="21" spans="2:13">
      <c r="B21" s="109" t="s">
        <v>52</v>
      </c>
      <c r="C21" s="105">
        <v>179524.82289299998</v>
      </c>
      <c r="D21" s="337">
        <v>33235.215000000004</v>
      </c>
      <c r="E21" s="338"/>
      <c r="F21" s="155">
        <f t="shared" si="0"/>
        <v>18.512879981955916</v>
      </c>
      <c r="K21" s="3"/>
      <c r="M21" s="3"/>
    </row>
    <row r="22" spans="2:13">
      <c r="B22" s="153" t="s">
        <v>54</v>
      </c>
      <c r="C22" s="154">
        <v>221975</v>
      </c>
      <c r="D22" s="337">
        <v>20918</v>
      </c>
      <c r="E22" s="338"/>
      <c r="F22" s="155">
        <f t="shared" si="0"/>
        <v>9.4235837369073092</v>
      </c>
      <c r="K22" s="3"/>
      <c r="M22" s="3"/>
    </row>
    <row r="23" spans="2:13">
      <c r="B23" s="153" t="s">
        <v>10</v>
      </c>
      <c r="C23" s="154">
        <v>274825.34853999998</v>
      </c>
      <c r="D23" s="337">
        <v>19509.626749999999</v>
      </c>
      <c r="E23" s="338"/>
      <c r="F23" s="155">
        <f t="shared" si="0"/>
        <v>7.0989182233895844</v>
      </c>
      <c r="K23" s="226"/>
      <c r="M23" s="3"/>
    </row>
    <row r="24" spans="2:13">
      <c r="B24" s="218" t="s">
        <v>11</v>
      </c>
      <c r="C24" s="219">
        <v>130297.12239700001</v>
      </c>
      <c r="D24" s="349">
        <v>-10596.267006000002</v>
      </c>
      <c r="E24" s="350"/>
      <c r="F24" s="155">
        <f t="shared" si="0"/>
        <v>-8.1323875854406236</v>
      </c>
      <c r="K24" s="3"/>
      <c r="M24" s="3"/>
    </row>
    <row r="25" spans="2:13">
      <c r="B25" s="153" t="s">
        <v>58</v>
      </c>
      <c r="C25" s="220">
        <v>150583.44225299999</v>
      </c>
      <c r="D25" s="323">
        <v>17431.741227999999</v>
      </c>
      <c r="E25" s="325"/>
      <c r="F25" s="155">
        <f t="shared" si="0"/>
        <v>11.576134113545088</v>
      </c>
      <c r="K25" s="3"/>
      <c r="M25" s="3"/>
    </row>
    <row r="26" spans="2:13">
      <c r="B26" s="153" t="s">
        <v>60</v>
      </c>
      <c r="C26" s="220">
        <v>263029.70911300002</v>
      </c>
      <c r="D26" s="323">
        <v>26380.90625</v>
      </c>
      <c r="E26" s="325"/>
      <c r="F26" s="155">
        <f t="shared" si="0"/>
        <v>10.029629861570701</v>
      </c>
      <c r="K26" s="3"/>
      <c r="M26" s="3"/>
    </row>
    <row r="27" spans="2:13">
      <c r="B27" s="153" t="s">
        <v>62</v>
      </c>
      <c r="C27" s="220">
        <v>169236.2650705</v>
      </c>
      <c r="D27" s="323">
        <v>17482.687375000001</v>
      </c>
      <c r="E27" s="325"/>
      <c r="F27" s="155">
        <f t="shared" si="0"/>
        <v>10.330343421202961</v>
      </c>
      <c r="K27" s="3"/>
      <c r="M27" s="3"/>
    </row>
    <row r="28" spans="2:13">
      <c r="B28" s="153" t="s">
        <v>67</v>
      </c>
      <c r="C28" s="171">
        <v>270300.45321050001</v>
      </c>
      <c r="D28" s="323">
        <v>31906.866649999996</v>
      </c>
      <c r="E28" s="325"/>
      <c r="F28" s="155">
        <f t="shared" si="0"/>
        <v>11.804222401784916</v>
      </c>
      <c r="K28" s="3"/>
      <c r="M28" s="3"/>
    </row>
    <row r="29" spans="2:13">
      <c r="B29" s="153" t="s">
        <v>69</v>
      </c>
      <c r="C29" s="171">
        <v>476340.58362605004</v>
      </c>
      <c r="D29" s="355">
        <v>105378.147138</v>
      </c>
      <c r="E29" s="355"/>
      <c r="F29" s="155">
        <f t="shared" si="0"/>
        <v>22.122437340070704</v>
      </c>
      <c r="K29" s="3"/>
      <c r="M29" s="3"/>
    </row>
    <row r="30" spans="2:13">
      <c r="B30" s="109" t="s">
        <v>73</v>
      </c>
      <c r="C30" s="169">
        <v>120426.276822</v>
      </c>
      <c r="D30" s="360">
        <v>19854.237499999999</v>
      </c>
      <c r="E30" s="361"/>
      <c r="F30" s="103">
        <f>D30/C30*100</f>
        <v>16.486632339673012</v>
      </c>
      <c r="K30" s="3"/>
      <c r="M30" s="3"/>
    </row>
    <row r="31" spans="2:13" ht="14.25" thickBot="1">
      <c r="B31" s="107" t="s">
        <v>76</v>
      </c>
      <c r="C31" s="173">
        <v>173015.28534600005</v>
      </c>
      <c r="D31" s="351">
        <v>21248.955841000003</v>
      </c>
      <c r="E31" s="352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5304217.0401720516</v>
      </c>
      <c r="D32" s="300">
        <f>SUM(D6:E31)</f>
        <v>833671.75997599994</v>
      </c>
      <c r="E32" s="301">
        <f>SUM(E6:E29)</f>
        <v>0</v>
      </c>
      <c r="F32" s="106">
        <f>D32/C32*100</f>
        <v>15.717150215801848</v>
      </c>
      <c r="K32" s="3"/>
      <c r="M32" s="3"/>
    </row>
    <row r="33" spans="1:13">
      <c r="B33" s="17"/>
      <c r="C33" s="18"/>
      <c r="D33" s="18"/>
      <c r="E33" s="19"/>
      <c r="F33" s="20"/>
      <c r="K33" s="3"/>
      <c r="M33" s="3"/>
    </row>
    <row r="34" spans="1:13">
      <c r="B34" s="21" t="s">
        <v>13</v>
      </c>
      <c r="C34" s="18"/>
      <c r="D34" s="18"/>
      <c r="E34" s="19"/>
      <c r="F34" s="20"/>
      <c r="K34" s="3"/>
      <c r="M34" s="3"/>
    </row>
    <row r="35" spans="1:13">
      <c r="B35" s="21" t="s">
        <v>14</v>
      </c>
      <c r="K35" s="3"/>
      <c r="M35" s="3"/>
    </row>
    <row r="36" spans="1:13">
      <c r="B36" s="21" t="s">
        <v>34</v>
      </c>
      <c r="K36" s="3"/>
      <c r="M36" s="3"/>
    </row>
    <row r="37" spans="1:13" ht="25.5" customHeight="1">
      <c r="K37" s="3"/>
      <c r="M37" s="3"/>
    </row>
    <row r="38" spans="1:13" ht="14.25">
      <c r="A38" s="4" t="s">
        <v>15</v>
      </c>
    </row>
    <row r="39" spans="1:13">
      <c r="K39" s="3"/>
      <c r="M39" s="3" t="s">
        <v>16</v>
      </c>
    </row>
    <row r="40" spans="1:13" ht="18" thickBot="1">
      <c r="B40" s="22" t="s">
        <v>17</v>
      </c>
      <c r="C40" s="22"/>
      <c r="K40" s="3"/>
      <c r="M40" s="3"/>
    </row>
    <row r="41" spans="1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345">
        <v>2011</v>
      </c>
      <c r="K41" s="348"/>
      <c r="L41" s="345">
        <v>2012</v>
      </c>
      <c r="M41" s="344"/>
    </row>
    <row r="42" spans="1:13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345">
        <v>2011</v>
      </c>
      <c r="K57" s="348"/>
      <c r="L57" s="345">
        <v>2012</v>
      </c>
      <c r="M57" s="344"/>
    </row>
    <row r="58" spans="2:13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311">
        <v>2008</v>
      </c>
      <c r="E73" s="308"/>
      <c r="F73" s="307">
        <v>2009</v>
      </c>
      <c r="G73" s="308"/>
      <c r="H73" s="307">
        <v>2010</v>
      </c>
      <c r="I73" s="308"/>
      <c r="J73" s="307">
        <v>2011</v>
      </c>
      <c r="K73" s="358"/>
      <c r="L73" s="345">
        <v>2012</v>
      </c>
      <c r="M73" s="344"/>
    </row>
    <row r="74" spans="2:13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311">
        <v>2008</v>
      </c>
      <c r="E89" s="326"/>
      <c r="F89" s="307">
        <v>2009</v>
      </c>
      <c r="G89" s="326"/>
      <c r="H89" s="307">
        <v>2010</v>
      </c>
      <c r="I89" s="326"/>
      <c r="J89" s="307">
        <v>2011</v>
      </c>
      <c r="K89" s="359"/>
      <c r="L89" s="345">
        <v>2012</v>
      </c>
      <c r="M89" s="344"/>
    </row>
    <row r="90" spans="2:13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75</v>
      </c>
      <c r="E1" s="98"/>
      <c r="F1" s="2" t="s">
        <v>36</v>
      </c>
    </row>
    <row r="2" spans="1:13">
      <c r="K2" s="3"/>
      <c r="M2" s="3"/>
    </row>
    <row r="3" spans="1:13" ht="14.25">
      <c r="A3" s="4" t="s">
        <v>63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35">
        <v>3310</v>
      </c>
      <c r="E7" s="336"/>
      <c r="F7" s="15">
        <f t="shared" ref="F7:F31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37">
        <v>78578</v>
      </c>
      <c r="E17" s="338"/>
      <c r="F17" s="155">
        <f t="shared" si="0"/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33">
        <v>14918.8945</v>
      </c>
      <c r="E18" s="334"/>
      <c r="F18" s="155">
        <f t="shared" si="0"/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41">
        <v>51937.764000000003</v>
      </c>
      <c r="E19" s="342"/>
      <c r="F19" s="155">
        <f t="shared" si="0"/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37">
        <v>23633.109750000003</v>
      </c>
      <c r="E20" s="338"/>
      <c r="F20" s="155">
        <f t="shared" si="0"/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37">
        <v>33235.215000000004</v>
      </c>
      <c r="E21" s="338"/>
      <c r="F21" s="155">
        <f t="shared" si="0"/>
        <v>18.512879981955916</v>
      </c>
      <c r="K21" s="3"/>
      <c r="M21" s="3"/>
    </row>
    <row r="22" spans="1:13">
      <c r="B22" s="153" t="s">
        <v>54</v>
      </c>
      <c r="C22" s="154">
        <v>221975</v>
      </c>
      <c r="D22" s="337">
        <v>20918</v>
      </c>
      <c r="E22" s="338"/>
      <c r="F22" s="155">
        <f t="shared" si="0"/>
        <v>9.4235837369073092</v>
      </c>
      <c r="K22" s="3"/>
      <c r="M22" s="3"/>
    </row>
    <row r="23" spans="1:13">
      <c r="B23" s="153" t="s">
        <v>10</v>
      </c>
      <c r="C23" s="154">
        <v>274825.34853999998</v>
      </c>
      <c r="D23" s="337">
        <v>19509.626749999999</v>
      </c>
      <c r="E23" s="338"/>
      <c r="F23" s="155">
        <f t="shared" si="0"/>
        <v>7.0989182233895844</v>
      </c>
      <c r="K23" s="226"/>
      <c r="M23" s="3"/>
    </row>
    <row r="24" spans="1:13">
      <c r="B24" s="218" t="s">
        <v>11</v>
      </c>
      <c r="C24" s="219">
        <v>130297.12239700001</v>
      </c>
      <c r="D24" s="349">
        <v>-10596.267006000002</v>
      </c>
      <c r="E24" s="350"/>
      <c r="F24" s="155">
        <f t="shared" si="0"/>
        <v>-8.1323875854406236</v>
      </c>
      <c r="K24" s="3"/>
      <c r="M24" s="3"/>
    </row>
    <row r="25" spans="1:13">
      <c r="B25" s="153" t="s">
        <v>58</v>
      </c>
      <c r="C25" s="220">
        <v>150583.44225299999</v>
      </c>
      <c r="D25" s="323">
        <v>17431.741227999999</v>
      </c>
      <c r="E25" s="325"/>
      <c r="F25" s="155">
        <f t="shared" si="0"/>
        <v>11.576134113545088</v>
      </c>
      <c r="K25" s="3"/>
      <c r="M25" s="3"/>
    </row>
    <row r="26" spans="1:13">
      <c r="B26" s="153" t="s">
        <v>60</v>
      </c>
      <c r="C26" s="220">
        <v>263029.70911300002</v>
      </c>
      <c r="D26" s="323">
        <v>26380.90625</v>
      </c>
      <c r="E26" s="325"/>
      <c r="F26" s="155">
        <f t="shared" si="0"/>
        <v>10.029629861570701</v>
      </c>
      <c r="K26" s="3"/>
      <c r="M26" s="3"/>
    </row>
    <row r="27" spans="1:13">
      <c r="B27" s="153" t="s">
        <v>62</v>
      </c>
      <c r="C27" s="220">
        <v>169236.2650705</v>
      </c>
      <c r="D27" s="323">
        <v>17482.687375000001</v>
      </c>
      <c r="E27" s="325"/>
      <c r="F27" s="155">
        <f t="shared" si="0"/>
        <v>10.330343421202961</v>
      </c>
      <c r="K27" s="3"/>
      <c r="M27" s="3"/>
    </row>
    <row r="28" spans="1:13">
      <c r="B28" s="153" t="s">
        <v>67</v>
      </c>
      <c r="C28" s="171">
        <v>270300.45321050001</v>
      </c>
      <c r="D28" s="323">
        <v>31906.866649999996</v>
      </c>
      <c r="E28" s="325"/>
      <c r="F28" s="155">
        <f t="shared" si="0"/>
        <v>11.804222401784916</v>
      </c>
      <c r="K28" s="3"/>
      <c r="M28" s="3"/>
    </row>
    <row r="29" spans="1:13">
      <c r="B29" s="153" t="s">
        <v>69</v>
      </c>
      <c r="C29" s="171">
        <v>476340.58362605004</v>
      </c>
      <c r="D29" s="355">
        <v>105378.147138</v>
      </c>
      <c r="E29" s="355"/>
      <c r="F29" s="155">
        <f t="shared" si="0"/>
        <v>22.122437340070704</v>
      </c>
      <c r="K29" s="3"/>
      <c r="M29" s="3"/>
    </row>
    <row r="30" spans="1:13">
      <c r="B30" s="109" t="s">
        <v>73</v>
      </c>
      <c r="C30" s="169">
        <v>120426.276822</v>
      </c>
      <c r="D30" s="360">
        <v>19854.237499999999</v>
      </c>
      <c r="E30" s="361"/>
      <c r="F30" s="103">
        <f>D30/C30*100</f>
        <v>16.486632339673012</v>
      </c>
      <c r="K30" s="3"/>
      <c r="M30" s="3"/>
    </row>
    <row r="31" spans="1:13">
      <c r="A31" s="113"/>
      <c r="B31" s="153" t="s">
        <v>76</v>
      </c>
      <c r="C31" s="171">
        <v>173015.28534600005</v>
      </c>
      <c r="D31" s="323">
        <v>21248.955841000003</v>
      </c>
      <c r="E31" s="325"/>
      <c r="F31" s="155">
        <f t="shared" si="0"/>
        <v>12.281548302802172</v>
      </c>
      <c r="K31" s="3"/>
      <c r="M31" s="3"/>
    </row>
    <row r="32" spans="1:13" ht="14.25" thickBot="1">
      <c r="B32" s="150" t="s">
        <v>74</v>
      </c>
      <c r="C32" s="227">
        <v>227163.66659400001</v>
      </c>
      <c r="D32" s="346">
        <v>38975.138680999997</v>
      </c>
      <c r="E32" s="347"/>
      <c r="F32" s="152">
        <f>D32/C32*100</f>
        <v>17.157294238721111</v>
      </c>
      <c r="K32" s="3"/>
      <c r="M32" s="3"/>
    </row>
    <row r="33" spans="1:13" ht="12.75" customHeight="1">
      <c r="B33" s="96" t="s">
        <v>12</v>
      </c>
      <c r="C33" s="97">
        <f>SUM(C6:C32)</f>
        <v>5531380.7067660512</v>
      </c>
      <c r="D33" s="300">
        <f>SUM(D6:E32)</f>
        <v>872646.89865699993</v>
      </c>
      <c r="E33" s="301">
        <f>SUM(E6:E29)</f>
        <v>0</v>
      </c>
      <c r="F33" s="106">
        <f>D33/C33*100</f>
        <v>15.776294291036011</v>
      </c>
      <c r="K33" s="3"/>
      <c r="M33" s="3"/>
    </row>
    <row r="34" spans="1:13">
      <c r="B34" s="17"/>
      <c r="C34" s="18"/>
      <c r="D34" s="18"/>
      <c r="E34" s="19"/>
      <c r="F34" s="20"/>
      <c r="K34" s="3"/>
      <c r="M34" s="3"/>
    </row>
    <row r="35" spans="1:13">
      <c r="B35" s="21" t="s">
        <v>13</v>
      </c>
      <c r="C35" s="18"/>
      <c r="D35" s="18"/>
      <c r="E35" s="19"/>
      <c r="F35" s="20"/>
      <c r="K35" s="3"/>
      <c r="M35" s="3"/>
    </row>
    <row r="36" spans="1:13">
      <c r="B36" s="21" t="s">
        <v>14</v>
      </c>
      <c r="K36" s="3"/>
      <c r="M36" s="3"/>
    </row>
    <row r="37" spans="1:13">
      <c r="B37" s="21" t="s">
        <v>34</v>
      </c>
      <c r="K37" s="3"/>
      <c r="M37" s="3"/>
    </row>
    <row r="38" spans="1:13" ht="25.5" customHeight="1">
      <c r="K38" s="3"/>
      <c r="M38" s="3"/>
    </row>
    <row r="39" spans="1:13" ht="14.25">
      <c r="A39" s="4" t="s">
        <v>15</v>
      </c>
    </row>
    <row r="40" spans="1:13">
      <c r="K40" s="3"/>
      <c r="M40" s="3" t="s">
        <v>16</v>
      </c>
    </row>
    <row r="41" spans="1:13" ht="18" thickBot="1">
      <c r="B41" s="22" t="s">
        <v>17</v>
      </c>
      <c r="C41" s="22"/>
      <c r="K41" s="3"/>
      <c r="M41" s="3"/>
    </row>
    <row r="42" spans="1:13" ht="18" thickBot="1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345">
        <v>2011</v>
      </c>
      <c r="K42" s="348"/>
      <c r="L42" s="345">
        <v>2012</v>
      </c>
      <c r="M42" s="344"/>
    </row>
    <row r="43" spans="1:13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>
      <c r="D58" s="23">
        <v>2008</v>
      </c>
      <c r="E58" s="24"/>
      <c r="F58" s="25">
        <v>2009</v>
      </c>
      <c r="G58" s="24"/>
      <c r="H58" s="25">
        <v>2010</v>
      </c>
      <c r="I58" s="24"/>
      <c r="J58" s="345">
        <v>2011</v>
      </c>
      <c r="K58" s="348"/>
      <c r="L58" s="345">
        <v>2012</v>
      </c>
      <c r="M58" s="344"/>
    </row>
    <row r="59" spans="2:13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>
      <c r="B74" s="113"/>
      <c r="C74" s="113"/>
      <c r="D74" s="311">
        <v>2008</v>
      </c>
      <c r="E74" s="308"/>
      <c r="F74" s="307">
        <v>2009</v>
      </c>
      <c r="G74" s="308"/>
      <c r="H74" s="307">
        <v>2010</v>
      </c>
      <c r="I74" s="308"/>
      <c r="J74" s="307">
        <v>2011</v>
      </c>
      <c r="K74" s="358"/>
      <c r="L74" s="345">
        <v>2012</v>
      </c>
      <c r="M74" s="344"/>
    </row>
    <row r="75" spans="2:13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>
      <c r="B90" s="113"/>
      <c r="C90" s="113"/>
      <c r="D90" s="311">
        <v>2008</v>
      </c>
      <c r="E90" s="326"/>
      <c r="F90" s="307">
        <v>2009</v>
      </c>
      <c r="G90" s="326"/>
      <c r="H90" s="307">
        <v>2010</v>
      </c>
      <c r="I90" s="326"/>
      <c r="J90" s="307">
        <v>2011</v>
      </c>
      <c r="K90" s="359"/>
      <c r="L90" s="345">
        <v>2012</v>
      </c>
      <c r="M90" s="344"/>
    </row>
    <row r="91" spans="2:13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90:E90"/>
    <mergeCell ref="F90:G90"/>
    <mergeCell ref="H90:I90"/>
    <mergeCell ref="J90:K90"/>
    <mergeCell ref="L90:M90"/>
    <mergeCell ref="D74:E74"/>
    <mergeCell ref="F74:G74"/>
    <mergeCell ref="H74:I74"/>
    <mergeCell ref="J74:K74"/>
    <mergeCell ref="L74:M74"/>
    <mergeCell ref="D31:E31"/>
    <mergeCell ref="D33:E33"/>
    <mergeCell ref="J42:K42"/>
    <mergeCell ref="L42:M42"/>
    <mergeCell ref="J58:K58"/>
    <mergeCell ref="L58:M58"/>
    <mergeCell ref="D32:E3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topLeftCell="A13" workbookViewId="0">
      <selection activeCell="I22" sqref="I22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78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35">
        <v>3310</v>
      </c>
      <c r="E7" s="33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37">
        <v>78578</v>
      </c>
      <c r="E17" s="33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33">
        <v>14918.8945</v>
      </c>
      <c r="E18" s="33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41">
        <v>51937.764000000003</v>
      </c>
      <c r="E19" s="34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37">
        <v>23633.109750000003</v>
      </c>
      <c r="E20" s="33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37">
        <v>33235.215000000004</v>
      </c>
      <c r="E21" s="33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37">
        <v>20918</v>
      </c>
      <c r="E22" s="33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37">
        <v>19509.626749999999</v>
      </c>
      <c r="E23" s="33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9">
        <v>-10596.267006000002</v>
      </c>
      <c r="E24" s="35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23">
        <v>17431.741227999999</v>
      </c>
      <c r="E25" s="32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23">
        <v>26380.90625</v>
      </c>
      <c r="E26" s="32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23">
        <v>17482.687375000001</v>
      </c>
      <c r="E27" s="32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23">
        <v>31906.866649999996</v>
      </c>
      <c r="E28" s="32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55">
        <v>105378.147138</v>
      </c>
      <c r="E29" s="35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60">
        <v>19854.237499999999</v>
      </c>
      <c r="E30" s="36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23">
        <v>21248.955841000003</v>
      </c>
      <c r="E31" s="32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23">
        <v>38975.138680999997</v>
      </c>
      <c r="E32" s="325"/>
      <c r="F32" s="155">
        <f>D32/C32*100</f>
        <v>17.157294238721111</v>
      </c>
      <c r="K32" s="3"/>
      <c r="M32" s="3"/>
      <c r="O32" s="3"/>
    </row>
    <row r="33" spans="1:15" ht="14.25" thickBot="1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>
      <c r="B34" s="96" t="s">
        <v>12</v>
      </c>
      <c r="C34" s="97">
        <f>SUM(C6:C33)</f>
        <v>5718255.2504799515</v>
      </c>
      <c r="D34" s="300">
        <f>SUM(D6:E33)</f>
        <v>891170.46535099996</v>
      </c>
      <c r="E34" s="301">
        <f>SUM(E6:E29)</f>
        <v>0</v>
      </c>
      <c r="F34" s="106">
        <f>D34/C34*100</f>
        <v>15.584656968158273</v>
      </c>
      <c r="K34" s="3"/>
      <c r="M34" s="3"/>
      <c r="O34" s="3"/>
    </row>
    <row r="35" spans="1:15">
      <c r="B35" s="17"/>
      <c r="C35" s="18"/>
      <c r="D35" s="18"/>
      <c r="E35" s="19"/>
      <c r="F35" s="20"/>
      <c r="K35" s="3"/>
      <c r="M35" s="3"/>
      <c r="O35" s="3"/>
    </row>
    <row r="36" spans="1: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>
      <c r="B37" s="21" t="s">
        <v>14</v>
      </c>
      <c r="K37" s="3"/>
      <c r="M37" s="3"/>
      <c r="O37" s="3"/>
    </row>
    <row r="38" spans="1:15">
      <c r="B38" s="21" t="s">
        <v>34</v>
      </c>
      <c r="K38" s="3"/>
      <c r="M38" s="3"/>
      <c r="O38" s="3"/>
    </row>
    <row r="39" spans="1:15" ht="25.5" customHeight="1">
      <c r="K39" s="3"/>
      <c r="M39" s="3"/>
      <c r="O39" s="3"/>
    </row>
    <row r="40" spans="1:15" ht="14.25">
      <c r="A40" s="4" t="s">
        <v>15</v>
      </c>
    </row>
    <row r="41" spans="1:15">
      <c r="K41" s="3"/>
      <c r="M41" s="3"/>
      <c r="O41" s="3" t="s">
        <v>16</v>
      </c>
    </row>
    <row r="42" spans="1:15" ht="18" thickBot="1">
      <c r="B42" s="22" t="s">
        <v>17</v>
      </c>
      <c r="C42" s="22"/>
      <c r="K42" s="3"/>
      <c r="M42" s="3"/>
      <c r="O42" s="3"/>
    </row>
    <row r="43" spans="1:15" ht="18" thickBot="1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345">
        <v>2011</v>
      </c>
      <c r="K43" s="348"/>
      <c r="L43" s="345">
        <v>2012</v>
      </c>
      <c r="M43" s="348"/>
      <c r="N43" s="345">
        <v>2013</v>
      </c>
      <c r="O43" s="344"/>
    </row>
    <row r="44" spans="1: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>
      <c r="D59" s="23">
        <v>2008</v>
      </c>
      <c r="E59" s="24"/>
      <c r="F59" s="25">
        <v>2009</v>
      </c>
      <c r="G59" s="24"/>
      <c r="H59" s="25">
        <v>2010</v>
      </c>
      <c r="I59" s="24"/>
      <c r="J59" s="345">
        <v>2011</v>
      </c>
      <c r="K59" s="348"/>
      <c r="L59" s="345">
        <v>2012</v>
      </c>
      <c r="M59" s="344"/>
      <c r="N59" s="362"/>
      <c r="O59" s="363"/>
    </row>
    <row r="60" spans="2: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>
      <c r="B75" s="113"/>
      <c r="C75" s="113"/>
      <c r="D75" s="311">
        <v>2008</v>
      </c>
      <c r="E75" s="308"/>
      <c r="F75" s="307">
        <v>2009</v>
      </c>
      <c r="G75" s="308"/>
      <c r="H75" s="307">
        <v>2010</v>
      </c>
      <c r="I75" s="308"/>
      <c r="J75" s="307">
        <v>2011</v>
      </c>
      <c r="K75" s="358"/>
      <c r="L75" s="345">
        <v>2012</v>
      </c>
      <c r="M75" s="344"/>
      <c r="N75" s="362"/>
      <c r="O75" s="363"/>
    </row>
    <row r="76" spans="2: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>
      <c r="B91" s="113"/>
      <c r="C91" s="113"/>
      <c r="D91" s="311">
        <v>2008</v>
      </c>
      <c r="E91" s="326"/>
      <c r="F91" s="307">
        <v>2009</v>
      </c>
      <c r="G91" s="326"/>
      <c r="H91" s="307">
        <v>2010</v>
      </c>
      <c r="I91" s="326"/>
      <c r="J91" s="307">
        <v>2011</v>
      </c>
      <c r="K91" s="359"/>
      <c r="L91" s="345">
        <v>2012</v>
      </c>
      <c r="M91" s="344"/>
      <c r="N91" s="362"/>
      <c r="O91" s="363"/>
    </row>
    <row r="92" spans="2: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D91:E91"/>
    <mergeCell ref="F91:G91"/>
    <mergeCell ref="H91:I91"/>
    <mergeCell ref="J91:K91"/>
    <mergeCell ref="L91:M91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opLeftCell="A55" workbookViewId="0">
      <selection activeCell="N74" sqref="N7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42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02">
        <v>3602</v>
      </c>
      <c r="E6" s="303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04">
        <v>3310</v>
      </c>
      <c r="E7" s="297"/>
      <c r="F7" s="15">
        <f t="shared" ref="F7:F17" si="0">D7/C7*100</f>
        <v>3.1839475177714291</v>
      </c>
      <c r="K7" s="3"/>
    </row>
    <row r="8" spans="1:11">
      <c r="B8" s="13" t="s">
        <v>7</v>
      </c>
      <c r="C8" s="16">
        <v>144317</v>
      </c>
      <c r="D8" s="296">
        <v>4990.875</v>
      </c>
      <c r="E8" s="297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96">
        <v>8686</v>
      </c>
      <c r="E9" s="297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96">
        <v>10020</v>
      </c>
      <c r="E10" s="297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96">
        <v>169533</v>
      </c>
      <c r="E11" s="297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96">
        <v>82821</v>
      </c>
      <c r="E12" s="297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98">
        <v>7907</v>
      </c>
      <c r="E13" s="299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10">
        <v>43015</v>
      </c>
      <c r="E14" s="297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10">
        <v>6992</v>
      </c>
      <c r="E15" s="297"/>
      <c r="F15" s="103">
        <f>D15/C15*100</f>
        <v>4.0817994477428092</v>
      </c>
      <c r="K15" s="3"/>
    </row>
    <row r="16" spans="1:11" ht="14.25" thickBot="1">
      <c r="B16" s="107" t="s">
        <v>41</v>
      </c>
      <c r="C16" s="95">
        <v>242761</v>
      </c>
      <c r="D16" s="305">
        <v>20977</v>
      </c>
      <c r="E16" s="306"/>
      <c r="F16" s="108">
        <f t="shared" si="0"/>
        <v>8.6410090582918997</v>
      </c>
      <c r="K16" s="3"/>
    </row>
    <row r="17" spans="1:11">
      <c r="B17" s="96" t="s">
        <v>12</v>
      </c>
      <c r="C17" s="97">
        <f>SUM(C6:C16)</f>
        <v>1927502</v>
      </c>
      <c r="D17" s="300">
        <f>SUM(D6:E16)</f>
        <v>361853.875</v>
      </c>
      <c r="E17" s="301"/>
      <c r="F17" s="106">
        <f t="shared" si="0"/>
        <v>18.773203607570835</v>
      </c>
      <c r="K17" s="3"/>
    </row>
    <row r="18" spans="1:11">
      <c r="B18" s="17"/>
      <c r="C18" s="18"/>
      <c r="D18" s="18"/>
      <c r="E18" s="19"/>
      <c r="F18" s="20"/>
      <c r="K18" s="3"/>
    </row>
    <row r="19" spans="1:11">
      <c r="B19" s="21" t="s">
        <v>13</v>
      </c>
      <c r="C19" s="18"/>
      <c r="D19" s="18"/>
      <c r="E19" s="19"/>
      <c r="F19" s="20"/>
      <c r="K19" s="3"/>
    </row>
    <row r="20" spans="1:11">
      <c r="B20" s="21" t="s">
        <v>14</v>
      </c>
      <c r="K20" s="3"/>
    </row>
    <row r="21" spans="1:11">
      <c r="B21" s="21" t="s">
        <v>34</v>
      </c>
      <c r="K21" s="3"/>
    </row>
    <row r="22" spans="1:11" ht="25.5" customHeight="1">
      <c r="K22" s="3"/>
    </row>
    <row r="23" spans="1:11" ht="14.25">
      <c r="A23" s="4" t="s">
        <v>15</v>
      </c>
    </row>
    <row r="24" spans="1:11">
      <c r="K24" s="3" t="s">
        <v>16</v>
      </c>
    </row>
    <row r="25" spans="1:11" ht="18" thickBot="1">
      <c r="B25" s="22" t="s">
        <v>17</v>
      </c>
      <c r="C25" s="22"/>
      <c r="K25" s="3"/>
    </row>
    <row r="26" spans="1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>
      <c r="D53" s="55"/>
      <c r="E53" s="56"/>
      <c r="F53" s="78"/>
      <c r="G53" s="58"/>
      <c r="H53" s="55"/>
      <c r="I53" s="58"/>
      <c r="J53" s="55"/>
      <c r="K53" s="58"/>
    </row>
    <row r="54" spans="2:11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311">
        <v>2008</v>
      </c>
      <c r="E58" s="308"/>
      <c r="F58" s="307">
        <v>2009</v>
      </c>
      <c r="G58" s="308"/>
      <c r="H58" s="307">
        <v>2010</v>
      </c>
      <c r="I58" s="308"/>
      <c r="J58" s="307">
        <v>2011</v>
      </c>
      <c r="K58" s="309"/>
    </row>
    <row r="59" spans="2:11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>
      <c r="D72" s="72"/>
      <c r="E72" s="72"/>
      <c r="F72" s="72"/>
      <c r="G72" s="72"/>
      <c r="H72" s="72"/>
      <c r="I72" s="72"/>
      <c r="J72" s="72"/>
      <c r="K72" s="72"/>
    </row>
    <row r="73" spans="2:11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opLeftCell="A14" workbookViewId="0">
      <selection activeCell="I25" sqref="I25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35">
        <v>3310</v>
      </c>
      <c r="E7" s="33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37">
        <v>78578</v>
      </c>
      <c r="E17" s="33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33">
        <v>14918.8945</v>
      </c>
      <c r="E18" s="33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41">
        <v>51937.764000000003</v>
      </c>
      <c r="E19" s="34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37">
        <v>23633.109750000003</v>
      </c>
      <c r="E20" s="33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37">
        <v>33235.215000000004</v>
      </c>
      <c r="E21" s="33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37">
        <v>20918</v>
      </c>
      <c r="E22" s="33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37">
        <v>19509.626749999999</v>
      </c>
      <c r="E23" s="33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9">
        <v>-10596.267006000002</v>
      </c>
      <c r="E24" s="35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23">
        <v>17431.741227999999</v>
      </c>
      <c r="E25" s="32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23">
        <v>26380.90625</v>
      </c>
      <c r="E26" s="32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23">
        <v>17482.687375000001</v>
      </c>
      <c r="E27" s="32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23">
        <v>31906.866649999996</v>
      </c>
      <c r="E28" s="32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55">
        <v>105378.147138</v>
      </c>
      <c r="E29" s="35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60">
        <v>19854.237499999999</v>
      </c>
      <c r="E30" s="36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23">
        <v>21248.955841000003</v>
      </c>
      <c r="E31" s="32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23">
        <v>38975.138680999997</v>
      </c>
      <c r="E32" s="32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23">
        <v>18523.566694000001</v>
      </c>
      <c r="E33" s="325"/>
      <c r="F33" s="155">
        <f>SUM(D33/C33*100)</f>
        <v>9.9123006942877669</v>
      </c>
      <c r="K33" s="3"/>
      <c r="M33" s="3"/>
      <c r="O33" s="3"/>
    </row>
    <row r="34" spans="1:15" ht="14.25" thickBot="1">
      <c r="B34" s="230" t="s">
        <v>79</v>
      </c>
      <c r="C34" s="231">
        <v>276792.26555214997</v>
      </c>
      <c r="D34" s="364">
        <v>88782</v>
      </c>
      <c r="E34" s="365"/>
      <c r="F34" s="232">
        <v>32.075318225708415</v>
      </c>
      <c r="K34" s="3"/>
      <c r="M34" s="3"/>
      <c r="O34" s="3"/>
    </row>
    <row r="35" spans="1:15" ht="11.25" customHeight="1">
      <c r="B35" s="96" t="s">
        <v>12</v>
      </c>
      <c r="C35" s="97">
        <f>SUM(C6:C34)</f>
        <v>5995047.5160321016</v>
      </c>
      <c r="D35" s="300">
        <f>SUM(D6:E34)</f>
        <v>979952.46535099996</v>
      </c>
      <c r="E35" s="301">
        <f>SUM(E6:E29)</f>
        <v>0</v>
      </c>
      <c r="F35" s="106">
        <f>D35/C35*100</f>
        <v>16.346033333854106</v>
      </c>
      <c r="K35" s="3"/>
      <c r="M35" s="3"/>
      <c r="O35" s="3"/>
    </row>
    <row r="36" spans="1:15">
      <c r="B36" s="17"/>
      <c r="C36" s="18"/>
      <c r="D36" s="18"/>
      <c r="E36" s="19"/>
      <c r="F36" s="20"/>
      <c r="K36" s="3"/>
      <c r="M36" s="3"/>
      <c r="O36" s="3"/>
    </row>
    <row r="37" spans="1: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>
      <c r="B38" s="21" t="s">
        <v>14</v>
      </c>
      <c r="K38" s="3"/>
      <c r="M38" s="3"/>
      <c r="O38" s="3"/>
    </row>
    <row r="39" spans="1:15">
      <c r="B39" s="21" t="s">
        <v>34</v>
      </c>
      <c r="K39" s="3"/>
      <c r="M39" s="3"/>
      <c r="O39" s="3"/>
    </row>
    <row r="40" spans="1:15" ht="25.5" customHeight="1">
      <c r="K40" s="3"/>
      <c r="M40" s="3"/>
      <c r="O40" s="3"/>
    </row>
    <row r="41" spans="1:15" ht="14.25">
      <c r="A41" s="4" t="s">
        <v>15</v>
      </c>
    </row>
    <row r="42" spans="1:15">
      <c r="K42" s="3"/>
      <c r="M42" s="3"/>
      <c r="O42" s="3" t="s">
        <v>16</v>
      </c>
    </row>
    <row r="43" spans="1:15" ht="18" thickBot="1">
      <c r="B43" s="22" t="s">
        <v>17</v>
      </c>
      <c r="C43" s="22"/>
      <c r="K43" s="3"/>
      <c r="M43" s="3"/>
      <c r="O43" s="3"/>
    </row>
    <row r="44" spans="1:15" ht="18" thickBot="1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345">
        <v>2011</v>
      </c>
      <c r="K44" s="348"/>
      <c r="L44" s="345">
        <v>2012</v>
      </c>
      <c r="M44" s="348"/>
      <c r="N44" s="345">
        <v>2013</v>
      </c>
      <c r="O44" s="344"/>
    </row>
    <row r="45" spans="1: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>
      <c r="D60" s="23">
        <v>2008</v>
      </c>
      <c r="E60" s="24"/>
      <c r="F60" s="25">
        <v>2009</v>
      </c>
      <c r="G60" s="24"/>
      <c r="H60" s="25">
        <v>2010</v>
      </c>
      <c r="I60" s="24"/>
      <c r="J60" s="345">
        <v>2011</v>
      </c>
      <c r="K60" s="348"/>
      <c r="L60" s="345">
        <v>2012</v>
      </c>
      <c r="M60" s="344"/>
      <c r="N60" s="362"/>
      <c r="O60" s="363"/>
    </row>
    <row r="61" spans="2: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>
      <c r="B76" s="113"/>
      <c r="C76" s="113"/>
      <c r="D76" s="311">
        <v>2008</v>
      </c>
      <c r="E76" s="308"/>
      <c r="F76" s="307">
        <v>2009</v>
      </c>
      <c r="G76" s="308"/>
      <c r="H76" s="307">
        <v>2010</v>
      </c>
      <c r="I76" s="308"/>
      <c r="J76" s="307">
        <v>2011</v>
      </c>
      <c r="K76" s="358"/>
      <c r="L76" s="345">
        <v>2012</v>
      </c>
      <c r="M76" s="344"/>
      <c r="N76" s="362"/>
      <c r="O76" s="363"/>
    </row>
    <row r="77" spans="2: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>
      <c r="B92" s="113"/>
      <c r="C92" s="113"/>
      <c r="D92" s="311">
        <v>2008</v>
      </c>
      <c r="E92" s="326"/>
      <c r="F92" s="307">
        <v>2009</v>
      </c>
      <c r="G92" s="326"/>
      <c r="H92" s="307">
        <v>2010</v>
      </c>
      <c r="I92" s="326"/>
      <c r="J92" s="307">
        <v>2011</v>
      </c>
      <c r="K92" s="359"/>
      <c r="L92" s="345">
        <v>2012</v>
      </c>
      <c r="M92" s="344"/>
      <c r="N92" s="362"/>
      <c r="O92" s="363"/>
    </row>
    <row r="93" spans="2: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5:E35"/>
    <mergeCell ref="J44:K44"/>
    <mergeCell ref="L44:M44"/>
    <mergeCell ref="N44:O44"/>
    <mergeCell ref="J60:K60"/>
    <mergeCell ref="L60:M60"/>
    <mergeCell ref="N60:O60"/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3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35">
        <v>3310</v>
      </c>
      <c r="E7" s="33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37">
        <v>78578</v>
      </c>
      <c r="E17" s="33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33">
        <v>14918.8945</v>
      </c>
      <c r="E18" s="33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41">
        <v>51937.764000000003</v>
      </c>
      <c r="E19" s="34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37">
        <v>23633.109750000003</v>
      </c>
      <c r="E20" s="33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37">
        <v>33235.215000000004</v>
      </c>
      <c r="E21" s="33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37">
        <v>20918</v>
      </c>
      <c r="E22" s="33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37">
        <v>19509.626749999999</v>
      </c>
      <c r="E23" s="33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9">
        <v>-10596.267006000002</v>
      </c>
      <c r="E24" s="35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23">
        <v>17431.741227999999</v>
      </c>
      <c r="E25" s="32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23">
        <v>26380.90625</v>
      </c>
      <c r="E26" s="32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23">
        <v>17482.687375000001</v>
      </c>
      <c r="E27" s="32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23">
        <v>31906.866649999996</v>
      </c>
      <c r="E28" s="32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55">
        <v>105378.147138</v>
      </c>
      <c r="E29" s="35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60">
        <v>19854.237499999999</v>
      </c>
      <c r="E30" s="36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23">
        <v>21248.955841000003</v>
      </c>
      <c r="E31" s="32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23">
        <v>38975.138680999997</v>
      </c>
      <c r="E32" s="32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23">
        <v>18523.566694000001</v>
      </c>
      <c r="E33" s="325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23">
        <v>88782</v>
      </c>
      <c r="E34" s="325"/>
      <c r="F34" s="155">
        <v>32.075318225708415</v>
      </c>
      <c r="K34" s="3"/>
      <c r="M34" s="3"/>
      <c r="O34" s="3"/>
    </row>
    <row r="35" spans="1:15" ht="14.25" thickBot="1">
      <c r="B35" s="107" t="s">
        <v>81</v>
      </c>
      <c r="C35" s="173">
        <v>419277.78164099995</v>
      </c>
      <c r="D35" s="351">
        <v>40815</v>
      </c>
      <c r="E35" s="352"/>
      <c r="F35" s="108">
        <f>SUM(D35/C35*100)</f>
        <v>9.7345964387273938</v>
      </c>
      <c r="K35" s="3"/>
      <c r="M35" s="3"/>
      <c r="O35" s="3"/>
    </row>
    <row r="36" spans="1:15" ht="11.25" customHeight="1">
      <c r="B36" s="96" t="s">
        <v>12</v>
      </c>
      <c r="C36" s="97">
        <f>SUM(C6:C35)</f>
        <v>6414325.2976731015</v>
      </c>
      <c r="D36" s="300">
        <f>SUM(D6:E35)</f>
        <v>1020767.465351</v>
      </c>
      <c r="E36" s="301">
        <f>SUM(E6:E29)</f>
        <v>0</v>
      </c>
      <c r="F36" s="106">
        <f>D36/C36*100</f>
        <v>15.913871186441067</v>
      </c>
      <c r="K36" s="3"/>
      <c r="M36" s="3"/>
      <c r="O36" s="3"/>
    </row>
    <row r="37" spans="1:15">
      <c r="B37" s="17"/>
      <c r="C37" s="18"/>
      <c r="D37" s="18"/>
      <c r="E37" s="19"/>
      <c r="F37" s="20"/>
      <c r="K37" s="3"/>
      <c r="M37" s="3"/>
      <c r="O37" s="3"/>
    </row>
    <row r="38" spans="1: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>
      <c r="B39" s="21" t="s">
        <v>14</v>
      </c>
      <c r="K39" s="3"/>
      <c r="M39" s="3"/>
      <c r="O39" s="3"/>
    </row>
    <row r="40" spans="1:15">
      <c r="B40" s="21" t="s">
        <v>34</v>
      </c>
      <c r="K40" s="3"/>
      <c r="M40" s="3"/>
      <c r="O40" s="3"/>
    </row>
    <row r="41" spans="1:15" ht="25.5" customHeight="1">
      <c r="K41" s="3"/>
      <c r="M41" s="3"/>
      <c r="O41" s="3"/>
    </row>
    <row r="42" spans="1:15" ht="14.25">
      <c r="A42" s="4" t="s">
        <v>15</v>
      </c>
    </row>
    <row r="43" spans="1:15">
      <c r="K43" s="3"/>
      <c r="M43" s="3"/>
      <c r="O43" s="3" t="s">
        <v>16</v>
      </c>
    </row>
    <row r="44" spans="1:15" ht="18" thickBot="1">
      <c r="B44" s="22" t="s">
        <v>17</v>
      </c>
      <c r="C44" s="22"/>
      <c r="K44" s="3"/>
      <c r="M44" s="3"/>
      <c r="O44" s="3"/>
    </row>
    <row r="45" spans="1:15" ht="18" thickBot="1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345">
        <v>2011</v>
      </c>
      <c r="K45" s="348"/>
      <c r="L45" s="345">
        <v>2012</v>
      </c>
      <c r="M45" s="348"/>
      <c r="N45" s="345">
        <v>2013</v>
      </c>
      <c r="O45" s="344"/>
    </row>
    <row r="46" spans="1: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>
      <c r="D61" s="23">
        <v>2008</v>
      </c>
      <c r="E61" s="24"/>
      <c r="F61" s="25">
        <v>2009</v>
      </c>
      <c r="G61" s="24"/>
      <c r="H61" s="25">
        <v>2010</v>
      </c>
      <c r="I61" s="24"/>
      <c r="J61" s="345">
        <v>2011</v>
      </c>
      <c r="K61" s="348"/>
      <c r="L61" s="345">
        <v>2012</v>
      </c>
      <c r="M61" s="344"/>
      <c r="N61" s="362"/>
      <c r="O61" s="363"/>
    </row>
    <row r="62" spans="2: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>
      <c r="B77" s="113"/>
      <c r="C77" s="113"/>
      <c r="D77" s="311">
        <v>2008</v>
      </c>
      <c r="E77" s="308"/>
      <c r="F77" s="307">
        <v>2009</v>
      </c>
      <c r="G77" s="308"/>
      <c r="H77" s="307">
        <v>2010</v>
      </c>
      <c r="I77" s="308"/>
      <c r="J77" s="307">
        <v>2011</v>
      </c>
      <c r="K77" s="358"/>
      <c r="L77" s="345">
        <v>2012</v>
      </c>
      <c r="M77" s="344"/>
      <c r="N77" s="362"/>
      <c r="O77" s="363"/>
    </row>
    <row r="78" spans="2: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>
      <c r="B93" s="113"/>
      <c r="C93" s="113"/>
      <c r="D93" s="311">
        <v>2008</v>
      </c>
      <c r="E93" s="326"/>
      <c r="F93" s="307">
        <v>2009</v>
      </c>
      <c r="G93" s="326"/>
      <c r="H93" s="307">
        <v>2010</v>
      </c>
      <c r="I93" s="326"/>
      <c r="J93" s="307">
        <v>2011</v>
      </c>
      <c r="K93" s="359"/>
      <c r="L93" s="345">
        <v>2012</v>
      </c>
      <c r="M93" s="344"/>
      <c r="N93" s="362"/>
      <c r="O93" s="363"/>
    </row>
    <row r="94" spans="2: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6:E36"/>
    <mergeCell ref="J45:K45"/>
    <mergeCell ref="D33:E33"/>
    <mergeCell ref="D35:E35"/>
    <mergeCell ref="D34:E34"/>
    <mergeCell ref="D77:E77"/>
    <mergeCell ref="F77:G77"/>
    <mergeCell ref="H77:I77"/>
    <mergeCell ref="J77:K77"/>
    <mergeCell ref="L77:M77"/>
    <mergeCell ref="N93:O93"/>
    <mergeCell ref="N45:O45"/>
    <mergeCell ref="J61:K61"/>
    <mergeCell ref="L61:M61"/>
    <mergeCell ref="N61:O61"/>
    <mergeCell ref="N77:O77"/>
    <mergeCell ref="L45:M45"/>
    <mergeCell ref="D93:E93"/>
    <mergeCell ref="F93:G93"/>
    <mergeCell ref="H93:I93"/>
    <mergeCell ref="J93:K93"/>
    <mergeCell ref="L93:M93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82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35">
        <v>3310</v>
      </c>
      <c r="E7" s="33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37">
        <v>78578</v>
      </c>
      <c r="E17" s="33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33">
        <v>14918.8945</v>
      </c>
      <c r="E18" s="33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41">
        <v>51937.764000000003</v>
      </c>
      <c r="E19" s="34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37">
        <v>23633.109750000003</v>
      </c>
      <c r="E20" s="33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37">
        <v>33235.215000000004</v>
      </c>
      <c r="E21" s="33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37">
        <v>20918</v>
      </c>
      <c r="E22" s="33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37">
        <v>19509.626749999999</v>
      </c>
      <c r="E23" s="33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9">
        <v>-10596.267006000002</v>
      </c>
      <c r="E24" s="35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23">
        <v>17431.741227999999</v>
      </c>
      <c r="E25" s="32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23">
        <v>26380.90625</v>
      </c>
      <c r="E26" s="32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23">
        <v>17482.687375000001</v>
      </c>
      <c r="E27" s="32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23">
        <v>31906.866649999996</v>
      </c>
      <c r="E28" s="32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55">
        <v>105378.147138</v>
      </c>
      <c r="E29" s="35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60">
        <v>19854.237499999999</v>
      </c>
      <c r="E30" s="36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23">
        <v>21248.955841000003</v>
      </c>
      <c r="E31" s="32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23">
        <v>38975.138680999997</v>
      </c>
      <c r="E32" s="32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23">
        <v>18523.566694000001</v>
      </c>
      <c r="E33" s="325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23">
        <v>88782</v>
      </c>
      <c r="E34" s="325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23">
        <v>40815</v>
      </c>
      <c r="E35" s="325"/>
      <c r="F35" s="155">
        <f>SUM(D35/C35*100)</f>
        <v>9.7345964387273938</v>
      </c>
      <c r="K35" s="3"/>
      <c r="M35" s="3"/>
      <c r="O35" s="3"/>
    </row>
    <row r="36" spans="1:15" ht="14.25" thickBot="1">
      <c r="B36" s="150" t="s">
        <v>83</v>
      </c>
      <c r="C36" s="227">
        <v>204506.98827099998</v>
      </c>
      <c r="D36" s="351">
        <v>22794.838349999998</v>
      </c>
      <c r="E36" s="352"/>
      <c r="F36" s="152">
        <f>SUM(D36/C36*100)</f>
        <v>11.146239325471701</v>
      </c>
      <c r="J36" s="226"/>
      <c r="K36" s="3"/>
      <c r="M36" s="3"/>
      <c r="O36" s="3"/>
    </row>
    <row r="37" spans="1:15" ht="11.25" customHeight="1">
      <c r="B37" s="96" t="s">
        <v>12</v>
      </c>
      <c r="C37" s="97">
        <f>SUM(C6:C36)</f>
        <v>6618832.2859441014</v>
      </c>
      <c r="D37" s="300">
        <f>SUM(D6:E36)</f>
        <v>1043562.3037009999</v>
      </c>
      <c r="E37" s="301">
        <f>SUM(E6:E29)</f>
        <v>0</v>
      </c>
      <c r="F37" s="106">
        <f>D37/C37*100</f>
        <v>15.766562115754645</v>
      </c>
      <c r="K37" s="3"/>
      <c r="M37" s="3"/>
      <c r="O37" s="3"/>
    </row>
    <row r="38" spans="1:15">
      <c r="B38" s="17"/>
      <c r="C38" s="18"/>
      <c r="D38" s="18"/>
      <c r="E38" s="19"/>
      <c r="F38" s="20"/>
      <c r="K38" s="3"/>
      <c r="M38" s="3"/>
      <c r="O38" s="3"/>
    </row>
    <row r="39" spans="1: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>
      <c r="B40" s="21" t="s">
        <v>14</v>
      </c>
      <c r="K40" s="3"/>
      <c r="M40" s="3"/>
      <c r="O40" s="3"/>
    </row>
    <row r="41" spans="1:15">
      <c r="B41" s="21" t="s">
        <v>34</v>
      </c>
      <c r="K41" s="3"/>
      <c r="M41" s="3"/>
      <c r="O41" s="3"/>
    </row>
    <row r="42" spans="1:15" ht="25.5" customHeight="1">
      <c r="K42" s="3"/>
      <c r="M42" s="3"/>
      <c r="O42" s="3"/>
    </row>
    <row r="43" spans="1:15" ht="14.25">
      <c r="A43" s="4" t="s">
        <v>15</v>
      </c>
    </row>
    <row r="44" spans="1:15">
      <c r="K44" s="3"/>
      <c r="M44" s="3"/>
      <c r="O44" s="3" t="s">
        <v>16</v>
      </c>
    </row>
    <row r="45" spans="1:15" ht="18" thickBot="1">
      <c r="B45" s="22" t="s">
        <v>17</v>
      </c>
      <c r="C45" s="22"/>
      <c r="K45" s="3"/>
      <c r="M45" s="3"/>
      <c r="O45" s="3"/>
    </row>
    <row r="46" spans="1:15" ht="18" thickBot="1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345">
        <v>2011</v>
      </c>
      <c r="K46" s="348"/>
      <c r="L46" s="345">
        <v>2012</v>
      </c>
      <c r="M46" s="348"/>
      <c r="N46" s="345">
        <v>2013</v>
      </c>
      <c r="O46" s="344"/>
    </row>
    <row r="47" spans="1: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>
      <c r="D62" s="23">
        <v>2008</v>
      </c>
      <c r="E62" s="24"/>
      <c r="F62" s="25">
        <v>2009</v>
      </c>
      <c r="G62" s="24"/>
      <c r="H62" s="25">
        <v>2010</v>
      </c>
      <c r="I62" s="24"/>
      <c r="J62" s="345">
        <v>2011</v>
      </c>
      <c r="K62" s="348"/>
      <c r="L62" s="345">
        <v>2012</v>
      </c>
      <c r="M62" s="348"/>
      <c r="N62" s="345">
        <v>2013</v>
      </c>
      <c r="O62" s="344"/>
    </row>
    <row r="63" spans="2: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>
      <c r="B78" s="113"/>
      <c r="C78" s="113"/>
      <c r="D78" s="311">
        <v>2008</v>
      </c>
      <c r="E78" s="308"/>
      <c r="F78" s="307">
        <v>2009</v>
      </c>
      <c r="G78" s="308"/>
      <c r="H78" s="307">
        <v>2010</v>
      </c>
      <c r="I78" s="308"/>
      <c r="J78" s="307">
        <v>2011</v>
      </c>
      <c r="K78" s="358"/>
      <c r="L78" s="345">
        <v>2012</v>
      </c>
      <c r="M78" s="344"/>
      <c r="N78" s="362"/>
      <c r="O78" s="363"/>
    </row>
    <row r="79" spans="2: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>
      <c r="B94" s="113"/>
      <c r="C94" s="113"/>
      <c r="D94" s="311">
        <v>2008</v>
      </c>
      <c r="E94" s="326"/>
      <c r="F94" s="307">
        <v>2009</v>
      </c>
      <c r="G94" s="326"/>
      <c r="H94" s="307">
        <v>2010</v>
      </c>
      <c r="I94" s="326"/>
      <c r="J94" s="307">
        <v>2011</v>
      </c>
      <c r="K94" s="359"/>
      <c r="L94" s="345">
        <v>2012</v>
      </c>
      <c r="M94" s="344"/>
      <c r="N94" s="362"/>
      <c r="O94" s="363"/>
    </row>
    <row r="95" spans="2: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D37:E37"/>
    <mergeCell ref="J46:K46"/>
    <mergeCell ref="L46:M46"/>
    <mergeCell ref="N46:O46"/>
    <mergeCell ref="J62:K62"/>
    <mergeCell ref="L62:M62"/>
    <mergeCell ref="N62:O62"/>
    <mergeCell ref="D31:E31"/>
    <mergeCell ref="D32:E32"/>
    <mergeCell ref="D33:E33"/>
    <mergeCell ref="D34:E34"/>
    <mergeCell ref="D36:E36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topLeftCell="A34" workbookViewId="0">
      <selection activeCell="A38" sqref="A38:IV38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84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35">
        <v>3310</v>
      </c>
      <c r="E7" s="33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37">
        <v>78578</v>
      </c>
      <c r="E17" s="33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33">
        <v>14918.8945</v>
      </c>
      <c r="E18" s="33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41">
        <v>51937.764000000003</v>
      </c>
      <c r="E19" s="34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37">
        <v>23633.109750000003</v>
      </c>
      <c r="E20" s="33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37">
        <v>33235.215000000004</v>
      </c>
      <c r="E21" s="33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37">
        <v>20918</v>
      </c>
      <c r="E22" s="33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37">
        <v>19509.626749999999</v>
      </c>
      <c r="E23" s="33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9">
        <v>-10596.267006000002</v>
      </c>
      <c r="E24" s="35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23">
        <v>17431.741227999999</v>
      </c>
      <c r="E25" s="32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23">
        <v>26380.90625</v>
      </c>
      <c r="E26" s="32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23">
        <v>17482.687375000001</v>
      </c>
      <c r="E27" s="32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23">
        <v>31906.866649999996</v>
      </c>
      <c r="E28" s="32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55">
        <v>105378.147138</v>
      </c>
      <c r="E29" s="35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60">
        <v>19854.237499999999</v>
      </c>
      <c r="E30" s="36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23">
        <v>21248.955841000003</v>
      </c>
      <c r="E31" s="32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23">
        <v>38975.138680999997</v>
      </c>
      <c r="E32" s="32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23">
        <v>18523.566694000001</v>
      </c>
      <c r="E33" s="325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23">
        <v>88782</v>
      </c>
      <c r="E34" s="325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23">
        <v>40815</v>
      </c>
      <c r="E35" s="325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60">
        <v>22794.838349999998</v>
      </c>
      <c r="E36" s="361"/>
      <c r="F36" s="225">
        <f>SUM(D36/C36*100)</f>
        <v>11.146239325471701</v>
      </c>
      <c r="J36" s="226"/>
      <c r="K36" s="3"/>
      <c r="M36" s="3"/>
      <c r="O36" s="3"/>
    </row>
    <row r="37" spans="1:15" ht="14.25" thickBot="1">
      <c r="B37" s="107" t="s">
        <v>85</v>
      </c>
      <c r="C37" s="173">
        <v>190783.73257199995</v>
      </c>
      <c r="D37" s="351">
        <v>23499.218844000003</v>
      </c>
      <c r="E37" s="352"/>
      <c r="F37" s="108">
        <f>SUM(D37/C37*100)</f>
        <v>12.317202587034837</v>
      </c>
      <c r="J37" s="226"/>
      <c r="K37" s="3"/>
      <c r="M37" s="3"/>
      <c r="O37" s="3"/>
    </row>
    <row r="38" spans="1:15" ht="11.25" customHeight="1">
      <c r="B38" s="96" t="s">
        <v>12</v>
      </c>
      <c r="C38" s="97">
        <f>SUM(C6:C37)</f>
        <v>6809616.0185161009</v>
      </c>
      <c r="D38" s="300">
        <f>SUM(D6:E37)</f>
        <v>1067061.5225449998</v>
      </c>
      <c r="E38" s="301">
        <f>SUM(E6:E29)</f>
        <v>0</v>
      </c>
      <c r="F38" s="106">
        <f>D38/C38*100</f>
        <v>15.669922057918409</v>
      </c>
      <c r="K38" s="3"/>
      <c r="M38" s="3"/>
      <c r="O38" s="3"/>
    </row>
    <row r="39" spans="1:15">
      <c r="B39" s="17"/>
      <c r="C39" s="18"/>
      <c r="D39" s="18"/>
      <c r="E39" s="19"/>
      <c r="F39" s="20"/>
      <c r="K39" s="3"/>
      <c r="M39" s="3"/>
      <c r="O39" s="3"/>
    </row>
    <row r="40" spans="1: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>
      <c r="B41" s="21" t="s">
        <v>14</v>
      </c>
      <c r="K41" s="3"/>
      <c r="M41" s="3"/>
      <c r="O41" s="3"/>
    </row>
    <row r="42" spans="1:15">
      <c r="B42" s="21" t="s">
        <v>34</v>
      </c>
      <c r="K42" s="3"/>
      <c r="M42" s="3"/>
      <c r="O42" s="3"/>
    </row>
    <row r="43" spans="1:15" ht="25.5" customHeight="1">
      <c r="K43" s="3"/>
      <c r="M43" s="3"/>
      <c r="O43" s="3"/>
    </row>
    <row r="44" spans="1:15" ht="14.25">
      <c r="A44" s="4" t="s">
        <v>15</v>
      </c>
    </row>
    <row r="45" spans="1:15">
      <c r="K45" s="3"/>
      <c r="M45" s="3"/>
      <c r="O45" s="3" t="s">
        <v>16</v>
      </c>
    </row>
    <row r="46" spans="1:15" ht="18" thickBot="1">
      <c r="B46" s="22" t="s">
        <v>17</v>
      </c>
      <c r="C46" s="22"/>
      <c r="K46" s="3"/>
      <c r="M46" s="3"/>
      <c r="O46" s="3"/>
    </row>
    <row r="47" spans="1:15" ht="18" thickBot="1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345">
        <v>2011</v>
      </c>
      <c r="K47" s="348"/>
      <c r="L47" s="345">
        <v>2012</v>
      </c>
      <c r="M47" s="348"/>
      <c r="N47" s="345">
        <v>2013</v>
      </c>
      <c r="O47" s="344"/>
    </row>
    <row r="48" spans="1: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>
      <c r="D63" s="23">
        <v>2008</v>
      </c>
      <c r="E63" s="24"/>
      <c r="F63" s="25">
        <v>2009</v>
      </c>
      <c r="G63" s="24"/>
      <c r="H63" s="25">
        <v>2010</v>
      </c>
      <c r="I63" s="24"/>
      <c r="J63" s="345">
        <v>2011</v>
      </c>
      <c r="K63" s="348"/>
      <c r="L63" s="345">
        <v>2012</v>
      </c>
      <c r="M63" s="348"/>
      <c r="N63" s="345">
        <v>2013</v>
      </c>
      <c r="O63" s="344"/>
    </row>
    <row r="64" spans="2: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>
      <c r="B79" s="113"/>
      <c r="C79" s="113"/>
      <c r="D79" s="311">
        <v>2008</v>
      </c>
      <c r="E79" s="308"/>
      <c r="F79" s="307">
        <v>2009</v>
      </c>
      <c r="G79" s="308"/>
      <c r="H79" s="307">
        <v>2010</v>
      </c>
      <c r="I79" s="308"/>
      <c r="J79" s="307">
        <v>2011</v>
      </c>
      <c r="K79" s="358"/>
      <c r="L79" s="345">
        <v>2012</v>
      </c>
      <c r="M79" s="344"/>
      <c r="N79" s="362"/>
      <c r="O79" s="363"/>
    </row>
    <row r="80" spans="2: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>
      <c r="B95" s="113"/>
      <c r="C95" s="113"/>
      <c r="D95" s="311">
        <v>2008</v>
      </c>
      <c r="E95" s="326"/>
      <c r="F95" s="307">
        <v>2009</v>
      </c>
      <c r="G95" s="326"/>
      <c r="H95" s="307">
        <v>2010</v>
      </c>
      <c r="I95" s="326"/>
      <c r="J95" s="307">
        <v>2011</v>
      </c>
      <c r="K95" s="359"/>
      <c r="L95" s="345">
        <v>2012</v>
      </c>
      <c r="M95" s="344"/>
      <c r="N95" s="362"/>
      <c r="O95" s="363"/>
    </row>
    <row r="96" spans="2: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D26:E26"/>
    <mergeCell ref="D27:E27"/>
    <mergeCell ref="D28:E28"/>
    <mergeCell ref="D29:E29"/>
    <mergeCell ref="N47:O4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opLeftCell="A10" workbookViewId="0">
      <selection activeCell="L30" sqref="L30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87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35">
        <v>3310</v>
      </c>
      <c r="E7" s="33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37">
        <v>78578</v>
      </c>
      <c r="E17" s="33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33">
        <v>14918.8945</v>
      </c>
      <c r="E18" s="33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41">
        <v>51937.764000000003</v>
      </c>
      <c r="E19" s="34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37">
        <v>23633.109750000003</v>
      </c>
      <c r="E20" s="33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37">
        <v>33235.215000000004</v>
      </c>
      <c r="E21" s="33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37">
        <v>20918</v>
      </c>
      <c r="E22" s="33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37">
        <v>19509.626749999999</v>
      </c>
      <c r="E23" s="33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9">
        <v>-10596.267006000002</v>
      </c>
      <c r="E24" s="35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23">
        <v>17431.741227999999</v>
      </c>
      <c r="E25" s="32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23">
        <v>26380.90625</v>
      </c>
      <c r="E26" s="32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23">
        <v>17482.687375000001</v>
      </c>
      <c r="E27" s="32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23">
        <v>31906.866649999996</v>
      </c>
      <c r="E28" s="32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55">
        <v>105378.147138</v>
      </c>
      <c r="E29" s="35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60">
        <v>19854.237499999999</v>
      </c>
      <c r="E30" s="36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23">
        <v>21248.955841000003</v>
      </c>
      <c r="E31" s="32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23">
        <v>38975.138680999997</v>
      </c>
      <c r="E32" s="32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23">
        <v>18523.566694000001</v>
      </c>
      <c r="E33" s="325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23">
        <v>88782</v>
      </c>
      <c r="E34" s="325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23">
        <v>40815</v>
      </c>
      <c r="E35" s="325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60">
        <v>22794.838349999998</v>
      </c>
      <c r="E36" s="361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23">
        <v>23499.218844000003</v>
      </c>
      <c r="E37" s="325"/>
      <c r="F37" s="155">
        <f>SUM(D37/C37*100)</f>
        <v>12.317202587034837</v>
      </c>
      <c r="J37" s="226"/>
      <c r="K37" s="3"/>
      <c r="M37" s="3"/>
      <c r="O37" s="3"/>
    </row>
    <row r="38" spans="1:15" ht="14.25" thickBot="1">
      <c r="B38" s="107" t="s">
        <v>86</v>
      </c>
      <c r="C38" s="173">
        <v>346452.30836659996</v>
      </c>
      <c r="D38" s="351">
        <v>59730</v>
      </c>
      <c r="E38" s="352"/>
      <c r="F38" s="108">
        <f>SUM(D38/C38*100)</f>
        <v>17.240468184959081</v>
      </c>
      <c r="J38" s="226"/>
      <c r="K38" s="3"/>
      <c r="M38" s="3"/>
      <c r="O38" s="3"/>
    </row>
    <row r="39" spans="1:15" ht="11.25" customHeight="1">
      <c r="B39" s="96" t="s">
        <v>12</v>
      </c>
      <c r="C39" s="97">
        <f>SUM(C6:C38)</f>
        <v>7156068.3268827014</v>
      </c>
      <c r="D39" s="300">
        <f>SUM(D6:E38)</f>
        <v>1126791.5225449998</v>
      </c>
      <c r="E39" s="301">
        <f>SUM(E6:E29)</f>
        <v>0</v>
      </c>
      <c r="F39" s="106">
        <f>D39/C39*100</f>
        <v>15.745958130556984</v>
      </c>
      <c r="K39" s="3"/>
      <c r="M39" s="3"/>
      <c r="O39" s="3"/>
    </row>
    <row r="40" spans="1:15">
      <c r="B40" s="17"/>
      <c r="C40" s="18"/>
      <c r="D40" s="18"/>
      <c r="E40" s="19"/>
      <c r="F40" s="20"/>
      <c r="K40" s="3"/>
      <c r="M40" s="3"/>
      <c r="O40" s="3"/>
    </row>
    <row r="41" spans="1: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>
      <c r="B42" s="21" t="s">
        <v>14</v>
      </c>
      <c r="K42" s="3"/>
      <c r="M42" s="3"/>
      <c r="O42" s="3"/>
    </row>
    <row r="43" spans="1:15">
      <c r="B43" s="21" t="s">
        <v>34</v>
      </c>
      <c r="K43" s="3"/>
      <c r="M43" s="3"/>
      <c r="O43" s="3"/>
    </row>
    <row r="44" spans="1:15" ht="25.5" customHeight="1">
      <c r="K44" s="3"/>
      <c r="M44" s="3"/>
      <c r="O44" s="3"/>
    </row>
    <row r="45" spans="1:15" ht="14.25">
      <c r="A45" s="4" t="s">
        <v>15</v>
      </c>
    </row>
    <row r="46" spans="1:15">
      <c r="K46" s="3"/>
      <c r="M46" s="3"/>
      <c r="O46" s="3" t="s">
        <v>16</v>
      </c>
    </row>
    <row r="47" spans="1:15" ht="18" thickBot="1">
      <c r="B47" s="22" t="s">
        <v>17</v>
      </c>
      <c r="C47" s="22"/>
      <c r="K47" s="3"/>
      <c r="M47" s="3"/>
      <c r="O47" s="3"/>
    </row>
    <row r="48" spans="1:15" ht="18" thickBot="1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345">
        <v>2011</v>
      </c>
      <c r="K48" s="348"/>
      <c r="L48" s="345">
        <v>2012</v>
      </c>
      <c r="M48" s="348"/>
      <c r="N48" s="345">
        <v>2013</v>
      </c>
      <c r="O48" s="344"/>
    </row>
    <row r="49" spans="2: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>
      <c r="D64" s="23">
        <v>2008</v>
      </c>
      <c r="E64" s="24"/>
      <c r="F64" s="25">
        <v>2009</v>
      </c>
      <c r="G64" s="24"/>
      <c r="H64" s="25">
        <v>2010</v>
      </c>
      <c r="I64" s="24"/>
      <c r="J64" s="345">
        <v>2011</v>
      </c>
      <c r="K64" s="348"/>
      <c r="L64" s="345">
        <v>2012</v>
      </c>
      <c r="M64" s="348"/>
      <c r="N64" s="345">
        <v>2013</v>
      </c>
      <c r="O64" s="344"/>
    </row>
    <row r="65" spans="2: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>
      <c r="B80" s="113"/>
      <c r="C80" s="113"/>
      <c r="D80" s="311">
        <v>2008</v>
      </c>
      <c r="E80" s="308"/>
      <c r="F80" s="307">
        <v>2009</v>
      </c>
      <c r="G80" s="308"/>
      <c r="H80" s="307">
        <v>2010</v>
      </c>
      <c r="I80" s="308"/>
      <c r="J80" s="307">
        <v>2011</v>
      </c>
      <c r="K80" s="358"/>
      <c r="L80" s="345">
        <v>2012</v>
      </c>
      <c r="M80" s="344"/>
      <c r="N80" s="362"/>
      <c r="O80" s="363"/>
    </row>
    <row r="81" spans="2: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>
      <c r="B96" s="113"/>
      <c r="C96" s="113"/>
      <c r="D96" s="311">
        <v>2008</v>
      </c>
      <c r="E96" s="326"/>
      <c r="F96" s="307">
        <v>2009</v>
      </c>
      <c r="G96" s="326"/>
      <c r="H96" s="307">
        <v>2010</v>
      </c>
      <c r="I96" s="326"/>
      <c r="J96" s="307">
        <v>2011</v>
      </c>
      <c r="K96" s="359"/>
      <c r="L96" s="345">
        <v>2012</v>
      </c>
      <c r="M96" s="344"/>
      <c r="N96" s="362"/>
      <c r="O96" s="363"/>
    </row>
    <row r="97" spans="2: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topLeftCell="A10" workbookViewId="0">
      <selection activeCell="K24" sqref="K24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88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35">
        <v>3310</v>
      </c>
      <c r="E7" s="33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37">
        <v>78578</v>
      </c>
      <c r="E17" s="33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33">
        <v>14918.8945</v>
      </c>
      <c r="E18" s="33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41">
        <v>51937.764000000003</v>
      </c>
      <c r="E19" s="34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37">
        <v>23633.109750000003</v>
      </c>
      <c r="E20" s="33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37">
        <v>33235.215000000004</v>
      </c>
      <c r="E21" s="33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37">
        <v>20918</v>
      </c>
      <c r="E22" s="33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37">
        <v>19509.626749999999</v>
      </c>
      <c r="E23" s="33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9">
        <v>-10596.267006000002</v>
      </c>
      <c r="E24" s="35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23">
        <v>17431.741227999999</v>
      </c>
      <c r="E25" s="32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23">
        <v>26380.90625</v>
      </c>
      <c r="E26" s="32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23">
        <v>17482.687375000001</v>
      </c>
      <c r="E27" s="32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23">
        <v>31906.866649999996</v>
      </c>
      <c r="E28" s="32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55">
        <v>105378.147138</v>
      </c>
      <c r="E29" s="35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60">
        <v>19854.237499999999</v>
      </c>
      <c r="E30" s="36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23">
        <v>21248.955841000003</v>
      </c>
      <c r="E31" s="32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23">
        <v>38975.138680999997</v>
      </c>
      <c r="E32" s="32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23">
        <v>18523.566694000001</v>
      </c>
      <c r="E33" s="325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23">
        <v>88782</v>
      </c>
      <c r="E34" s="325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23">
        <v>40815</v>
      </c>
      <c r="E35" s="325"/>
      <c r="F35" s="155">
        <f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60">
        <v>22794.838349999998</v>
      </c>
      <c r="E36" s="361"/>
      <c r="F36" s="225">
        <f>SUM(D36/C36*100)</f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23">
        <v>23499.218844000003</v>
      </c>
      <c r="E37" s="325"/>
      <c r="F37" s="155">
        <f>SUM(D37/C37*100)</f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23">
        <v>59730</v>
      </c>
      <c r="E38" s="325"/>
      <c r="F38" s="155">
        <f>SUM(D38/C38*100)</f>
        <v>17.240468184959081</v>
      </c>
      <c r="J38" s="226"/>
      <c r="K38" s="3"/>
      <c r="M38" s="3"/>
      <c r="O38" s="3"/>
    </row>
    <row r="39" spans="1:15" ht="14.25" thickBot="1">
      <c r="B39" s="107" t="s">
        <v>62</v>
      </c>
      <c r="C39" s="173">
        <v>184774.37691000005</v>
      </c>
      <c r="D39" s="351">
        <v>17070.221545</v>
      </c>
      <c r="E39" s="352"/>
      <c r="F39" s="108">
        <v>9.2384138052401976</v>
      </c>
      <c r="J39" s="226"/>
      <c r="K39" s="3"/>
      <c r="M39" s="3"/>
      <c r="O39" s="3"/>
    </row>
    <row r="40" spans="1:15" ht="11.25" customHeight="1">
      <c r="B40" s="96" t="s">
        <v>12</v>
      </c>
      <c r="C40" s="97">
        <f>SUM(C6:C39)</f>
        <v>7340842.7037927015</v>
      </c>
      <c r="D40" s="366">
        <f>SUM(D6:E39)</f>
        <v>1143861.7440899999</v>
      </c>
      <c r="E40" s="367"/>
      <c r="F40" s="106">
        <f>D40/C40*100</f>
        <v>15.582158482962932</v>
      </c>
      <c r="K40" s="3"/>
      <c r="M40" s="3"/>
      <c r="O40" s="3"/>
    </row>
    <row r="41" spans="1:15">
      <c r="B41" s="17"/>
      <c r="C41" s="18"/>
      <c r="D41" s="18"/>
      <c r="E41" s="19"/>
      <c r="F41" s="20"/>
      <c r="K41" s="3"/>
      <c r="M41" s="3"/>
      <c r="O41" s="3"/>
    </row>
    <row r="42" spans="1: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>
      <c r="B43" s="21" t="s">
        <v>14</v>
      </c>
      <c r="K43" s="3"/>
      <c r="M43" s="3"/>
      <c r="O43" s="3"/>
    </row>
    <row r="44" spans="1:15">
      <c r="B44" s="21" t="s">
        <v>34</v>
      </c>
      <c r="K44" s="3"/>
      <c r="M44" s="3"/>
      <c r="O44" s="3"/>
    </row>
    <row r="45" spans="1:15" ht="25.5" customHeight="1">
      <c r="K45" s="3"/>
      <c r="M45" s="3"/>
      <c r="O45" s="3"/>
    </row>
    <row r="46" spans="1:15" ht="14.25">
      <c r="A46" s="4" t="s">
        <v>15</v>
      </c>
    </row>
    <row r="47" spans="1:15">
      <c r="K47" s="3"/>
      <c r="M47" s="3"/>
      <c r="O47" s="3" t="s">
        <v>16</v>
      </c>
    </row>
    <row r="48" spans="1:15" ht="18" thickBot="1">
      <c r="B48" s="22" t="s">
        <v>17</v>
      </c>
      <c r="C48" s="22"/>
      <c r="K48" s="3"/>
      <c r="M48" s="3"/>
      <c r="O48" s="3"/>
    </row>
    <row r="49" spans="2:15" ht="18" thickBot="1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345">
        <v>2011</v>
      </c>
      <c r="K49" s="348"/>
      <c r="L49" s="345">
        <v>2012</v>
      </c>
      <c r="M49" s="348"/>
      <c r="N49" s="345">
        <v>2013</v>
      </c>
      <c r="O49" s="344"/>
    </row>
    <row r="50" spans="2: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>
      <c r="D65" s="23">
        <v>2008</v>
      </c>
      <c r="E65" s="24"/>
      <c r="F65" s="25">
        <v>2009</v>
      </c>
      <c r="G65" s="24"/>
      <c r="H65" s="25">
        <v>2010</v>
      </c>
      <c r="I65" s="24"/>
      <c r="J65" s="345">
        <v>2011</v>
      </c>
      <c r="K65" s="348"/>
      <c r="L65" s="345">
        <v>2012</v>
      </c>
      <c r="M65" s="348"/>
      <c r="N65" s="345">
        <v>2013</v>
      </c>
      <c r="O65" s="344"/>
    </row>
    <row r="66" spans="2: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>
      <c r="B81" s="113"/>
      <c r="C81" s="113"/>
      <c r="D81" s="311">
        <v>2008</v>
      </c>
      <c r="E81" s="308"/>
      <c r="F81" s="307">
        <v>2009</v>
      </c>
      <c r="G81" s="308"/>
      <c r="H81" s="307">
        <v>2010</v>
      </c>
      <c r="I81" s="308"/>
      <c r="J81" s="307">
        <v>2011</v>
      </c>
      <c r="K81" s="358"/>
      <c r="L81" s="345">
        <v>2012</v>
      </c>
      <c r="M81" s="344"/>
      <c r="N81" s="362"/>
      <c r="O81" s="363"/>
    </row>
    <row r="82" spans="2: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>
      <c r="B97" s="113"/>
      <c r="C97" s="113"/>
      <c r="D97" s="311">
        <v>2008</v>
      </c>
      <c r="E97" s="326"/>
      <c r="F97" s="307">
        <v>2009</v>
      </c>
      <c r="G97" s="326"/>
      <c r="H97" s="307">
        <v>2010</v>
      </c>
      <c r="I97" s="326"/>
      <c r="J97" s="307">
        <v>2011</v>
      </c>
      <c r="K97" s="359"/>
      <c r="L97" s="345">
        <v>2012</v>
      </c>
      <c r="M97" s="344"/>
      <c r="N97" s="362"/>
      <c r="O97" s="363"/>
    </row>
    <row r="98" spans="2: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J49:K49"/>
    <mergeCell ref="L49:M49"/>
    <mergeCell ref="D39:E39"/>
    <mergeCell ref="D40:E40"/>
    <mergeCell ref="D81:E81"/>
    <mergeCell ref="F81:G81"/>
    <mergeCell ref="H81:I81"/>
    <mergeCell ref="J81:K81"/>
    <mergeCell ref="L81:M81"/>
    <mergeCell ref="N97:O97"/>
    <mergeCell ref="N49:O49"/>
    <mergeCell ref="J65:K65"/>
    <mergeCell ref="L65:M65"/>
    <mergeCell ref="N65:O65"/>
    <mergeCell ref="N81:O81"/>
    <mergeCell ref="D97:E97"/>
    <mergeCell ref="F97:G97"/>
    <mergeCell ref="H97:I97"/>
    <mergeCell ref="J97:K97"/>
    <mergeCell ref="L97:M97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topLeftCell="A19" workbookViewId="0">
      <selection activeCell="I37" sqref="I37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>
      <c r="A1" s="1" t="s">
        <v>89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35">
        <v>3310</v>
      </c>
      <c r="E7" s="33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  <c r="O12" s="3"/>
    </row>
    <row r="13" spans="1:15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  <c r="O13" s="3"/>
    </row>
    <row r="14" spans="1:15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  <c r="O14" s="3"/>
    </row>
    <row r="15" spans="1:15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37">
        <v>78578</v>
      </c>
      <c r="E17" s="33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33">
        <v>14918.8945</v>
      </c>
      <c r="E18" s="33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41">
        <v>51937.764000000003</v>
      </c>
      <c r="E19" s="34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37">
        <v>23633.109750000003</v>
      </c>
      <c r="E20" s="33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37">
        <v>33235.215000000004</v>
      </c>
      <c r="E21" s="33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37">
        <v>20918</v>
      </c>
      <c r="E22" s="33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37">
        <v>19509.626749999999</v>
      </c>
      <c r="E23" s="33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9">
        <v>-10596.267006000002</v>
      </c>
      <c r="E24" s="35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23">
        <v>17431.741227999999</v>
      </c>
      <c r="E25" s="32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23">
        <v>26380.90625</v>
      </c>
      <c r="E26" s="325"/>
      <c r="F26" s="155">
        <f t="shared" si="0"/>
        <v>10.029629861570701</v>
      </c>
      <c r="K26" s="3"/>
      <c r="M26" s="3"/>
      <c r="O26" s="3"/>
    </row>
    <row r="27" spans="1:15">
      <c r="B27" s="153" t="s">
        <v>62</v>
      </c>
      <c r="C27" s="220">
        <v>169236.2650705</v>
      </c>
      <c r="D27" s="323">
        <v>17482.687375000001</v>
      </c>
      <c r="E27" s="325"/>
      <c r="F27" s="155">
        <f t="shared" si="0"/>
        <v>10.330343421202961</v>
      </c>
      <c r="K27" s="3"/>
      <c r="M27" s="3"/>
      <c r="O27" s="3"/>
    </row>
    <row r="28" spans="1:15">
      <c r="B28" s="153" t="s">
        <v>67</v>
      </c>
      <c r="C28" s="171">
        <v>270300.45321050001</v>
      </c>
      <c r="D28" s="323">
        <v>31906.866649999996</v>
      </c>
      <c r="E28" s="325"/>
      <c r="F28" s="155">
        <f t="shared" si="0"/>
        <v>11.804222401784916</v>
      </c>
      <c r="K28" s="3"/>
      <c r="M28" s="3"/>
      <c r="O28" s="3"/>
    </row>
    <row r="29" spans="1:15">
      <c r="B29" s="153" t="s">
        <v>69</v>
      </c>
      <c r="C29" s="171">
        <v>476340.58362605004</v>
      </c>
      <c r="D29" s="355">
        <v>105378.147138</v>
      </c>
      <c r="E29" s="355"/>
      <c r="F29" s="155">
        <f t="shared" si="0"/>
        <v>22.122437340070704</v>
      </c>
      <c r="K29" s="3"/>
      <c r="M29" s="3"/>
      <c r="O29" s="3"/>
    </row>
    <row r="30" spans="1:15">
      <c r="B30" s="109" t="s">
        <v>73</v>
      </c>
      <c r="C30" s="169">
        <v>120426.276822</v>
      </c>
      <c r="D30" s="360">
        <v>19854.237499999999</v>
      </c>
      <c r="E30" s="361"/>
      <c r="F30" s="103">
        <f>D30/C30*100</f>
        <v>16.486632339673012</v>
      </c>
      <c r="K30" s="3"/>
      <c r="M30" s="3"/>
      <c r="O30" s="3"/>
    </row>
    <row r="31" spans="1:15">
      <c r="A31" s="113"/>
      <c r="B31" s="153" t="s">
        <v>76</v>
      </c>
      <c r="C31" s="171">
        <v>173015.28534600005</v>
      </c>
      <c r="D31" s="323">
        <v>21248.955841000003</v>
      </c>
      <c r="E31" s="32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23">
        <v>38975.138680999997</v>
      </c>
      <c r="E32" s="32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23">
        <v>18523.566694000001</v>
      </c>
      <c r="E33" s="325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23">
        <v>88782</v>
      </c>
      <c r="E34" s="325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23">
        <v>40815</v>
      </c>
      <c r="E35" s="325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60">
        <v>22794.838349999998</v>
      </c>
      <c r="E36" s="361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23">
        <v>23499.218844000003</v>
      </c>
      <c r="E37" s="325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23">
        <v>59730</v>
      </c>
      <c r="E38" s="325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62</v>
      </c>
      <c r="C39" s="171">
        <v>184774.37691000005</v>
      </c>
      <c r="D39" s="323">
        <v>17070.221545</v>
      </c>
      <c r="E39" s="325"/>
      <c r="F39" s="155">
        <f t="shared" si="1"/>
        <v>9.2384138052401976</v>
      </c>
      <c r="J39" s="226"/>
      <c r="K39" s="3"/>
      <c r="M39" s="3"/>
      <c r="O39" s="3"/>
    </row>
    <row r="40" spans="1:15" ht="14.25" thickBot="1">
      <c r="B40" s="107" t="s">
        <v>67</v>
      </c>
      <c r="C40" s="173">
        <v>374994.86393499997</v>
      </c>
      <c r="D40" s="351">
        <v>11256.046354</v>
      </c>
      <c r="E40" s="352"/>
      <c r="F40" s="108">
        <f t="shared" si="1"/>
        <v>3.0016534722329093</v>
      </c>
      <c r="J40" s="226"/>
      <c r="K40" s="3"/>
      <c r="M40" s="3"/>
      <c r="O40" s="3"/>
    </row>
    <row r="41" spans="1:15" ht="11.25" customHeight="1">
      <c r="B41" s="96" t="s">
        <v>12</v>
      </c>
      <c r="C41" s="97">
        <f>SUM(C6:C40)</f>
        <v>7715837.5677277017</v>
      </c>
      <c r="D41" s="366">
        <f>SUM(D6:E40)</f>
        <v>1155117.7904439999</v>
      </c>
      <c r="E41" s="367"/>
      <c r="F41" s="106">
        <f>D41/C41*100</f>
        <v>14.970737529200989</v>
      </c>
      <c r="K41" s="3"/>
      <c r="M41" s="3"/>
      <c r="O41" s="3"/>
    </row>
    <row r="42" spans="1:15">
      <c r="B42" s="17"/>
      <c r="C42" s="18"/>
      <c r="D42" s="18"/>
      <c r="E42" s="19"/>
      <c r="F42" s="20"/>
      <c r="K42" s="3"/>
      <c r="M42" s="3"/>
      <c r="O42" s="3"/>
    </row>
    <row r="43" spans="1: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>
      <c r="B44" s="21" t="s">
        <v>14</v>
      </c>
      <c r="K44" s="3"/>
      <c r="M44" s="3"/>
      <c r="O44" s="3"/>
    </row>
    <row r="45" spans="1:15">
      <c r="B45" s="21" t="s">
        <v>34</v>
      </c>
      <c r="K45" s="3"/>
      <c r="M45" s="3"/>
      <c r="O45" s="3"/>
    </row>
    <row r="46" spans="1:15" ht="25.5" customHeight="1">
      <c r="K46" s="3"/>
      <c r="M46" s="3"/>
      <c r="O46" s="3"/>
    </row>
    <row r="47" spans="1:15" ht="14.25">
      <c r="A47" s="4" t="s">
        <v>15</v>
      </c>
    </row>
    <row r="48" spans="1:15">
      <c r="K48" s="3"/>
      <c r="M48" s="3"/>
      <c r="O48" s="3" t="s">
        <v>16</v>
      </c>
    </row>
    <row r="49" spans="2:15" ht="18" thickBot="1">
      <c r="B49" s="22" t="s">
        <v>17</v>
      </c>
      <c r="C49" s="22"/>
      <c r="K49" s="3"/>
      <c r="M49" s="3"/>
      <c r="O49" s="3"/>
    </row>
    <row r="50" spans="2:15" ht="18" thickBot="1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345">
        <v>2011</v>
      </c>
      <c r="K50" s="348"/>
      <c r="L50" s="345">
        <v>2012</v>
      </c>
      <c r="M50" s="348"/>
      <c r="N50" s="345">
        <v>2013</v>
      </c>
      <c r="O50" s="344"/>
    </row>
    <row r="51" spans="2: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>
      <c r="D66" s="23">
        <v>2008</v>
      </c>
      <c r="E66" s="24"/>
      <c r="F66" s="25">
        <v>2009</v>
      </c>
      <c r="G66" s="24"/>
      <c r="H66" s="25">
        <v>2010</v>
      </c>
      <c r="I66" s="24"/>
      <c r="J66" s="345">
        <v>2011</v>
      </c>
      <c r="K66" s="348"/>
      <c r="L66" s="345">
        <v>2012</v>
      </c>
      <c r="M66" s="348"/>
      <c r="N66" s="345">
        <v>2013</v>
      </c>
      <c r="O66" s="344"/>
    </row>
    <row r="67" spans="2: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>
      <c r="B82" s="113"/>
      <c r="C82" s="113"/>
      <c r="D82" s="311">
        <v>2008</v>
      </c>
      <c r="E82" s="308"/>
      <c r="F82" s="307">
        <v>2009</v>
      </c>
      <c r="G82" s="308"/>
      <c r="H82" s="307">
        <v>2010</v>
      </c>
      <c r="I82" s="308"/>
      <c r="J82" s="307">
        <v>2011</v>
      </c>
      <c r="K82" s="358"/>
      <c r="L82" s="345">
        <v>2012</v>
      </c>
      <c r="M82" s="344"/>
      <c r="N82" s="362"/>
      <c r="O82" s="363"/>
    </row>
    <row r="83" spans="2: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>
      <c r="B98" s="113"/>
      <c r="C98" s="113"/>
      <c r="D98" s="311">
        <v>2008</v>
      </c>
      <c r="E98" s="326"/>
      <c r="F98" s="307">
        <v>2009</v>
      </c>
      <c r="G98" s="326"/>
      <c r="H98" s="307">
        <v>2010</v>
      </c>
      <c r="I98" s="326"/>
      <c r="J98" s="307">
        <v>2011</v>
      </c>
      <c r="K98" s="359"/>
      <c r="L98" s="345">
        <v>2012</v>
      </c>
      <c r="M98" s="344"/>
      <c r="N98" s="362"/>
      <c r="O98" s="363"/>
    </row>
    <row r="99" spans="2: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  <mergeCell ref="L50:M50"/>
    <mergeCell ref="D40:E40"/>
    <mergeCell ref="D41:E41"/>
    <mergeCell ref="N50:O50"/>
    <mergeCell ref="J66:K66"/>
    <mergeCell ref="L66:M66"/>
    <mergeCell ref="N66:O66"/>
    <mergeCell ref="D36:E36"/>
    <mergeCell ref="D37:E37"/>
    <mergeCell ref="D38:E38"/>
    <mergeCell ref="D39:E39"/>
    <mergeCell ref="J50:K5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opLeftCell="A16" workbookViewId="0">
      <selection activeCell="O103" sqref="O10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35">
        <v>3310</v>
      </c>
      <c r="E7" s="33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37">
        <v>78578</v>
      </c>
      <c r="E17" s="33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33">
        <v>14918.8945</v>
      </c>
      <c r="E18" s="33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41">
        <v>51937.764000000003</v>
      </c>
      <c r="E19" s="34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37">
        <v>23633.109750000003</v>
      </c>
      <c r="E20" s="33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37">
        <v>33235.215000000004</v>
      </c>
      <c r="E21" s="33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37">
        <v>20918</v>
      </c>
      <c r="E22" s="33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37">
        <v>19509.626749999999</v>
      </c>
      <c r="E23" s="33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9">
        <v>-10596.267006000002</v>
      </c>
      <c r="E24" s="35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23">
        <v>17431.741227999999</v>
      </c>
      <c r="E25" s="32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23">
        <v>26380.90625</v>
      </c>
      <c r="E26" s="325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23">
        <v>17482.687375000001</v>
      </c>
      <c r="E27" s="325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23">
        <v>31906.866649999996</v>
      </c>
      <c r="E28" s="325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55">
        <v>105378.147138</v>
      </c>
      <c r="E29" s="355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60">
        <v>19854.237499999999</v>
      </c>
      <c r="E30" s="361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23">
        <v>21248.955841000003</v>
      </c>
      <c r="E31" s="32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23">
        <v>38975.138680999997</v>
      </c>
      <c r="E32" s="325"/>
      <c r="F32" s="155">
        <f>D32/C32*100</f>
        <v>17.157294238721111</v>
      </c>
      <c r="K32" s="3"/>
      <c r="M32" s="3"/>
      <c r="O32" s="3"/>
    </row>
    <row r="33" spans="1:15">
      <c r="B33" s="153" t="s">
        <v>77</v>
      </c>
      <c r="C33" s="171">
        <v>186874.54371389997</v>
      </c>
      <c r="D33" s="323">
        <v>18523.566694000001</v>
      </c>
      <c r="E33" s="325"/>
      <c r="F33" s="155">
        <f>SUM(D33/C33*100)</f>
        <v>9.9123006942877669</v>
      </c>
      <c r="K33" s="3"/>
      <c r="M33" s="3"/>
      <c r="O33" s="3"/>
    </row>
    <row r="34" spans="1:15">
      <c r="B34" s="109" t="s">
        <v>79</v>
      </c>
      <c r="C34" s="169">
        <v>276792.26555214997</v>
      </c>
      <c r="D34" s="323">
        <v>88782</v>
      </c>
      <c r="E34" s="325"/>
      <c r="F34" s="155">
        <v>32.075318225708415</v>
      </c>
      <c r="K34" s="3"/>
      <c r="M34" s="3"/>
      <c r="O34" s="3"/>
    </row>
    <row r="35" spans="1:15">
      <c r="B35" s="153" t="s">
        <v>81</v>
      </c>
      <c r="C35" s="171">
        <v>419277.78164099995</v>
      </c>
      <c r="D35" s="323">
        <v>40815</v>
      </c>
      <c r="E35" s="325"/>
      <c r="F35" s="155">
        <f t="shared" ref="F35:F40" si="1">SUM(D35/C35*100)</f>
        <v>9.7345964387273938</v>
      </c>
      <c r="K35" s="3"/>
      <c r="M35" s="3"/>
      <c r="O35" s="3"/>
    </row>
    <row r="36" spans="1:15">
      <c r="B36" s="218" t="s">
        <v>83</v>
      </c>
      <c r="C36" s="233">
        <v>204506.98827099998</v>
      </c>
      <c r="D36" s="360">
        <v>22794.838349999998</v>
      </c>
      <c r="E36" s="361"/>
      <c r="F36" s="225">
        <f t="shared" si="1"/>
        <v>11.146239325471701</v>
      </c>
      <c r="J36" s="226"/>
      <c r="K36" s="3"/>
      <c r="M36" s="3"/>
      <c r="O36" s="3"/>
    </row>
    <row r="37" spans="1:15">
      <c r="B37" s="153" t="s">
        <v>85</v>
      </c>
      <c r="C37" s="171">
        <v>190783.73257199995</v>
      </c>
      <c r="D37" s="323">
        <v>23499.218844000003</v>
      </c>
      <c r="E37" s="325"/>
      <c r="F37" s="155">
        <f t="shared" si="1"/>
        <v>12.317202587034837</v>
      </c>
      <c r="J37" s="226"/>
      <c r="K37" s="3"/>
      <c r="M37" s="3"/>
      <c r="O37" s="3"/>
    </row>
    <row r="38" spans="1:15">
      <c r="B38" s="153" t="s">
        <v>86</v>
      </c>
      <c r="C38" s="171">
        <v>346452.30836659996</v>
      </c>
      <c r="D38" s="323">
        <v>59730</v>
      </c>
      <c r="E38" s="325"/>
      <c r="F38" s="155">
        <f t="shared" si="1"/>
        <v>17.240468184959081</v>
      </c>
      <c r="J38" s="226"/>
      <c r="K38" s="3"/>
      <c r="M38" s="3"/>
      <c r="O38" s="3"/>
    </row>
    <row r="39" spans="1:15">
      <c r="B39" s="153" t="s">
        <v>92</v>
      </c>
      <c r="C39" s="171">
        <v>184774.37691000005</v>
      </c>
      <c r="D39" s="323">
        <v>17070.221545</v>
      </c>
      <c r="E39" s="325"/>
      <c r="F39" s="155">
        <f t="shared" si="1"/>
        <v>9.2384138052401976</v>
      </c>
      <c r="J39" s="226"/>
      <c r="K39" s="3"/>
      <c r="M39" s="3"/>
      <c r="O39" s="3"/>
    </row>
    <row r="40" spans="1:15">
      <c r="B40" s="153" t="s">
        <v>67</v>
      </c>
      <c r="C40" s="171">
        <v>374994.86393499997</v>
      </c>
      <c r="D40" s="323">
        <v>11256.046354</v>
      </c>
      <c r="E40" s="325"/>
      <c r="F40" s="155">
        <f t="shared" si="1"/>
        <v>3.0016534722329093</v>
      </c>
      <c r="J40" s="226"/>
      <c r="K40" s="3"/>
      <c r="M40" s="3"/>
      <c r="O40" s="3"/>
    </row>
    <row r="41" spans="1:15" ht="14.25" thickBot="1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>
      <c r="B42" s="96" t="s">
        <v>12</v>
      </c>
      <c r="C42" s="97">
        <f>SUM(C6:C41)</f>
        <v>8388095.3563905014</v>
      </c>
      <c r="D42" s="368">
        <f>SUM(D6:E41)</f>
        <v>1237726.7904439999</v>
      </c>
      <c r="E42" s="369"/>
      <c r="F42" s="106">
        <f>D42/C42*100</f>
        <v>14.755754886608832</v>
      </c>
      <c r="K42" s="3"/>
      <c r="M42" s="3"/>
      <c r="O42" s="3"/>
    </row>
    <row r="43" spans="1:15">
      <c r="B43" s="17"/>
      <c r="C43" s="18"/>
      <c r="D43" s="18"/>
      <c r="E43" s="19"/>
      <c r="F43" s="20"/>
      <c r="K43" s="3"/>
      <c r="M43" s="3"/>
      <c r="O43" s="3"/>
    </row>
    <row r="44" spans="1: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>
      <c r="B45" s="21" t="s">
        <v>14</v>
      </c>
      <c r="K45" s="3"/>
      <c r="M45" s="3"/>
      <c r="O45" s="3"/>
    </row>
    <row r="46" spans="1:15">
      <c r="B46" s="21" t="s">
        <v>34</v>
      </c>
      <c r="K46" s="3"/>
      <c r="M46" s="3"/>
      <c r="O46" s="3"/>
    </row>
    <row r="47" spans="1:15" ht="25.5" customHeight="1">
      <c r="K47" s="3"/>
      <c r="M47" s="3"/>
      <c r="O47" s="3"/>
    </row>
    <row r="48" spans="1:15" ht="14.25">
      <c r="A48" s="4" t="s">
        <v>15</v>
      </c>
    </row>
    <row r="49" spans="2:15">
      <c r="K49" s="3"/>
      <c r="M49" s="3"/>
      <c r="O49" s="3" t="s">
        <v>16</v>
      </c>
    </row>
    <row r="50" spans="2:15" ht="18" thickBot="1">
      <c r="B50" s="22" t="s">
        <v>17</v>
      </c>
      <c r="C50" s="22"/>
      <c r="K50" s="3"/>
      <c r="M50" s="3"/>
      <c r="O50" s="3"/>
    </row>
    <row r="51" spans="2:15" ht="18" thickBot="1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345">
        <v>2011</v>
      </c>
      <c r="K51" s="348"/>
      <c r="L51" s="345">
        <v>2012</v>
      </c>
      <c r="M51" s="348"/>
      <c r="N51" s="345">
        <v>2013</v>
      </c>
      <c r="O51" s="344"/>
    </row>
    <row r="52" spans="2: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>
      <c r="D67" s="23">
        <v>2008</v>
      </c>
      <c r="E67" s="24"/>
      <c r="F67" s="25">
        <v>2009</v>
      </c>
      <c r="G67" s="24"/>
      <c r="H67" s="25">
        <v>2010</v>
      </c>
      <c r="I67" s="24"/>
      <c r="J67" s="345">
        <v>2011</v>
      </c>
      <c r="K67" s="348"/>
      <c r="L67" s="345">
        <v>2012</v>
      </c>
      <c r="M67" s="348"/>
      <c r="N67" s="345">
        <v>2013</v>
      </c>
      <c r="O67" s="344"/>
    </row>
    <row r="68" spans="2: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>
      <c r="B83" s="113"/>
      <c r="C83" s="113"/>
      <c r="D83" s="311">
        <v>2008</v>
      </c>
      <c r="E83" s="308"/>
      <c r="F83" s="307">
        <v>2009</v>
      </c>
      <c r="G83" s="308"/>
      <c r="H83" s="307">
        <v>2010</v>
      </c>
      <c r="I83" s="308"/>
      <c r="J83" s="307">
        <v>2011</v>
      </c>
      <c r="K83" s="358"/>
      <c r="L83" s="345">
        <v>2012</v>
      </c>
      <c r="M83" s="348"/>
      <c r="N83" s="345">
        <v>2013</v>
      </c>
      <c r="O83" s="344"/>
    </row>
    <row r="84" spans="2: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>
      <c r="B99" s="113"/>
      <c r="C99" s="113"/>
      <c r="D99" s="311">
        <v>2008</v>
      </c>
      <c r="E99" s="326"/>
      <c r="F99" s="307">
        <v>2009</v>
      </c>
      <c r="G99" s="326"/>
      <c r="H99" s="307">
        <v>2010</v>
      </c>
      <c r="I99" s="326"/>
      <c r="J99" s="307">
        <v>2011</v>
      </c>
      <c r="K99" s="359"/>
      <c r="L99" s="345">
        <v>2012</v>
      </c>
      <c r="M99" s="344"/>
      <c r="N99" s="363"/>
      <c r="O99" s="363"/>
    </row>
    <row r="100" spans="2: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  <mergeCell ref="D42:E42"/>
    <mergeCell ref="J51:K51"/>
    <mergeCell ref="L51:M51"/>
    <mergeCell ref="N51:O51"/>
    <mergeCell ref="J67:K67"/>
    <mergeCell ref="L67:M67"/>
    <mergeCell ref="N67:O67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0"/>
  <sheetViews>
    <sheetView topLeftCell="E16" workbookViewId="0">
      <selection activeCell="N38" sqref="N38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96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35">
        <v>3310</v>
      </c>
      <c r="E7" s="33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37">
        <v>78578</v>
      </c>
      <c r="E17" s="33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33">
        <v>14918.8945</v>
      </c>
      <c r="E18" s="33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41">
        <v>51937.764000000003</v>
      </c>
      <c r="E19" s="34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37">
        <v>23633.109750000003</v>
      </c>
      <c r="E20" s="33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37">
        <v>33235.215000000004</v>
      </c>
      <c r="E21" s="33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37">
        <v>20918</v>
      </c>
      <c r="E22" s="33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37">
        <v>19509.626749999999</v>
      </c>
      <c r="E23" s="33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9">
        <v>-10596.267006000002</v>
      </c>
      <c r="E24" s="35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23">
        <v>17431.741227999999</v>
      </c>
      <c r="E25" s="32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23">
        <v>26380.90625</v>
      </c>
      <c r="E26" s="325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23">
        <v>17482.687375000001</v>
      </c>
      <c r="E27" s="325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23">
        <v>31906.866649999996</v>
      </c>
      <c r="E28" s="325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55">
        <v>105378.147138</v>
      </c>
      <c r="E29" s="355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60">
        <v>19854.237499999999</v>
      </c>
      <c r="E30" s="361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23">
        <v>21248.955841000003</v>
      </c>
      <c r="E31" s="32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23">
        <v>38975.138680999997</v>
      </c>
      <c r="E32" s="325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23">
        <v>18523.566694000001</v>
      </c>
      <c r="E33" s="325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23">
        <v>88782</v>
      </c>
      <c r="E34" s="325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23">
        <v>40815</v>
      </c>
      <c r="E35" s="325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60">
        <v>22794.838349999998</v>
      </c>
      <c r="E36" s="361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23">
        <v>23499.218844000003</v>
      </c>
      <c r="E37" s="325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23">
        <v>59730</v>
      </c>
      <c r="E38" s="325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23">
        <v>17070.221545</v>
      </c>
      <c r="E39" s="325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23">
        <v>11256.046354</v>
      </c>
      <c r="E40" s="325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23">
        <v>82609</v>
      </c>
      <c r="E41" s="325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>
      <c r="B42" s="150" t="s">
        <v>97</v>
      </c>
      <c r="C42" s="227">
        <v>642877</v>
      </c>
      <c r="D42" s="351">
        <v>12235</v>
      </c>
      <c r="E42" s="352"/>
      <c r="F42" s="152">
        <f t="shared" si="1"/>
        <v>1.903163435618322</v>
      </c>
      <c r="J42" s="226"/>
      <c r="K42" s="3"/>
      <c r="M42" s="3"/>
      <c r="O42" s="3"/>
    </row>
    <row r="43" spans="2:15" ht="16.5" customHeight="1">
      <c r="B43" s="96" t="s">
        <v>12</v>
      </c>
      <c r="C43" s="97">
        <f>SUM(C6:C42)</f>
        <v>9030972.3563905023</v>
      </c>
      <c r="D43" s="368">
        <f>SUM(D6:E42)</f>
        <v>1249961.7904439999</v>
      </c>
      <c r="E43" s="369"/>
      <c r="F43" s="106">
        <f>D43/C43*100</f>
        <v>13.840832870665373</v>
      </c>
      <c r="K43" s="3"/>
      <c r="M43" s="3"/>
      <c r="O43" s="3"/>
    </row>
    <row r="44" spans="2:15">
      <c r="B44" s="17"/>
      <c r="C44" s="18"/>
      <c r="D44" s="18"/>
      <c r="E44" s="19"/>
      <c r="F44" s="20"/>
      <c r="K44" s="3"/>
      <c r="M44" s="3"/>
      <c r="O44" s="3"/>
    </row>
    <row r="45" spans="2: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>
      <c r="B46" s="21" t="s">
        <v>14</v>
      </c>
      <c r="K46" s="3"/>
      <c r="M46" s="3"/>
      <c r="O46" s="3"/>
    </row>
    <row r="47" spans="2:15">
      <c r="B47" s="21" t="s">
        <v>34</v>
      </c>
      <c r="K47" s="3"/>
      <c r="M47" s="3"/>
      <c r="O47" s="3"/>
    </row>
    <row r="48" spans="2:15" ht="25.5" customHeight="1">
      <c r="K48" s="3"/>
      <c r="M48" s="3"/>
      <c r="O48" s="3"/>
    </row>
    <row r="49" spans="1:15" ht="14.25">
      <c r="A49" s="4" t="s">
        <v>15</v>
      </c>
    </row>
    <row r="50" spans="1:15">
      <c r="K50" s="3"/>
      <c r="M50" s="3"/>
      <c r="O50" s="3" t="s">
        <v>16</v>
      </c>
    </row>
    <row r="51" spans="1:15" ht="18" thickBot="1">
      <c r="B51" s="22" t="s">
        <v>17</v>
      </c>
      <c r="C51" s="22"/>
      <c r="K51" s="3"/>
      <c r="M51" s="3"/>
      <c r="O51" s="3"/>
    </row>
    <row r="52" spans="1:15" ht="18" thickBot="1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345">
        <v>2011</v>
      </c>
      <c r="K52" s="348"/>
      <c r="L52" s="345">
        <v>2012</v>
      </c>
      <c r="M52" s="348"/>
      <c r="N52" s="345">
        <v>2013</v>
      </c>
      <c r="O52" s="344"/>
    </row>
    <row r="53" spans="1: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>
      <c r="D68" s="23">
        <v>2008</v>
      </c>
      <c r="E68" s="24"/>
      <c r="F68" s="25">
        <v>2009</v>
      </c>
      <c r="G68" s="24"/>
      <c r="H68" s="25">
        <v>2010</v>
      </c>
      <c r="I68" s="24"/>
      <c r="J68" s="345">
        <v>2011</v>
      </c>
      <c r="K68" s="348"/>
      <c r="L68" s="345">
        <v>2012</v>
      </c>
      <c r="M68" s="348"/>
      <c r="N68" s="345">
        <v>2013</v>
      </c>
      <c r="O68" s="344"/>
    </row>
    <row r="69" spans="2: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>
      <c r="B84" s="113"/>
      <c r="C84" s="113"/>
      <c r="D84" s="311">
        <v>2008</v>
      </c>
      <c r="E84" s="308"/>
      <c r="F84" s="307">
        <v>2009</v>
      </c>
      <c r="G84" s="308"/>
      <c r="H84" s="307">
        <v>2010</v>
      </c>
      <c r="I84" s="308"/>
      <c r="J84" s="307">
        <v>2011</v>
      </c>
      <c r="K84" s="358"/>
      <c r="L84" s="345">
        <v>2012</v>
      </c>
      <c r="M84" s="348"/>
      <c r="N84" s="345">
        <v>2013</v>
      </c>
      <c r="O84" s="344"/>
    </row>
    <row r="85" spans="2: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>
      <c r="B100" s="113"/>
      <c r="C100" s="113"/>
      <c r="D100" s="311">
        <v>2008</v>
      </c>
      <c r="E100" s="326"/>
      <c r="F100" s="307">
        <v>2009</v>
      </c>
      <c r="G100" s="326"/>
      <c r="H100" s="307">
        <v>2010</v>
      </c>
      <c r="I100" s="326"/>
      <c r="J100" s="307">
        <v>2011</v>
      </c>
      <c r="K100" s="359"/>
      <c r="L100" s="345">
        <v>2012</v>
      </c>
      <c r="M100" s="344"/>
      <c r="N100" s="345">
        <v>2013</v>
      </c>
      <c r="O100" s="344"/>
    </row>
    <row r="101" spans="2: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J52:K52"/>
    <mergeCell ref="L52:M52"/>
    <mergeCell ref="N52:O52"/>
    <mergeCell ref="J68:K68"/>
    <mergeCell ref="L68:M68"/>
    <mergeCell ref="N68:O68"/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1"/>
  <sheetViews>
    <sheetView topLeftCell="A22" workbookViewId="0">
      <selection activeCell="H7" sqref="H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>
      <c r="A1" s="1" t="s">
        <v>100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63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>
      <c r="B6" s="160" t="s">
        <v>95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  <c r="O6" s="3"/>
    </row>
    <row r="7" spans="1:15">
      <c r="B7" s="13" t="s">
        <v>6</v>
      </c>
      <c r="C7" s="14">
        <v>103959</v>
      </c>
      <c r="D7" s="335">
        <v>3310</v>
      </c>
      <c r="E7" s="336"/>
      <c r="F7" s="15">
        <f t="shared" ref="F7:F31" si="0">D7/C7*100</f>
        <v>3.1839475177714291</v>
      </c>
      <c r="K7" s="3"/>
      <c r="M7" s="3"/>
      <c r="O7" s="3"/>
    </row>
    <row r="8" spans="1:15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  <c r="O8" s="3"/>
    </row>
    <row r="9" spans="1:15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  <c r="O9" s="3"/>
    </row>
    <row r="10" spans="1:15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  <c r="O10" s="3"/>
    </row>
    <row r="11" spans="1:15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  <c r="O11" s="3"/>
    </row>
    <row r="12" spans="1:15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  <c r="N12" s="235"/>
      <c r="O12" s="3"/>
    </row>
    <row r="13" spans="1:15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  <c r="O14" s="3"/>
    </row>
    <row r="15" spans="1:15">
      <c r="B15" s="109" t="s">
        <v>94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  <c r="O15" s="3"/>
    </row>
    <row r="16" spans="1:15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  <c r="O16" s="3"/>
    </row>
    <row r="17" spans="1:15">
      <c r="B17" s="153" t="s">
        <v>43</v>
      </c>
      <c r="C17" s="154">
        <v>505797</v>
      </c>
      <c r="D17" s="337">
        <v>78578</v>
      </c>
      <c r="E17" s="338"/>
      <c r="F17" s="155">
        <f t="shared" si="0"/>
        <v>15.535481626027833</v>
      </c>
      <c r="K17" s="3"/>
      <c r="M17" s="3"/>
      <c r="O17" s="3"/>
    </row>
    <row r="18" spans="1:15">
      <c r="B18" s="153" t="s">
        <v>46</v>
      </c>
      <c r="C18" s="154">
        <v>108431.670455</v>
      </c>
      <c r="D18" s="333">
        <v>14918.8945</v>
      </c>
      <c r="E18" s="334"/>
      <c r="F18" s="155">
        <f t="shared" si="0"/>
        <v>13.758797994531921</v>
      </c>
      <c r="K18" s="3"/>
      <c r="M18" s="3"/>
      <c r="O18" s="3"/>
    </row>
    <row r="19" spans="1:15">
      <c r="B19" s="109" t="s">
        <v>6</v>
      </c>
      <c r="C19" s="105">
        <v>131244.32708700001</v>
      </c>
      <c r="D19" s="341">
        <v>51937.764000000003</v>
      </c>
      <c r="E19" s="342"/>
      <c r="F19" s="155">
        <f t="shared" si="0"/>
        <v>39.57334016088268</v>
      </c>
      <c r="K19" s="3"/>
      <c r="M19" s="3"/>
      <c r="O19" s="3"/>
    </row>
    <row r="20" spans="1:15">
      <c r="B20" s="109" t="s">
        <v>7</v>
      </c>
      <c r="C20" s="105">
        <v>201687.73335900001</v>
      </c>
      <c r="D20" s="337">
        <v>23633.109750000003</v>
      </c>
      <c r="E20" s="338"/>
      <c r="F20" s="155">
        <f t="shared" si="0"/>
        <v>11.7176733341207</v>
      </c>
      <c r="K20" s="3"/>
      <c r="M20" s="3"/>
      <c r="O20" s="3"/>
    </row>
    <row r="21" spans="1:15">
      <c r="B21" s="109" t="s">
        <v>52</v>
      </c>
      <c r="C21" s="105">
        <v>179524.82289299998</v>
      </c>
      <c r="D21" s="337">
        <v>33235.215000000004</v>
      </c>
      <c r="E21" s="338"/>
      <c r="F21" s="155">
        <f t="shared" si="0"/>
        <v>18.512879981955916</v>
      </c>
      <c r="K21" s="3"/>
      <c r="M21" s="3"/>
      <c r="O21" s="3"/>
    </row>
    <row r="22" spans="1:15">
      <c r="B22" s="153" t="s">
        <v>54</v>
      </c>
      <c r="C22" s="154">
        <v>221975</v>
      </c>
      <c r="D22" s="337">
        <v>20918</v>
      </c>
      <c r="E22" s="338"/>
      <c r="F22" s="155">
        <f t="shared" si="0"/>
        <v>9.4235837369073092</v>
      </c>
      <c r="K22" s="3"/>
      <c r="M22" s="3"/>
      <c r="O22" s="3"/>
    </row>
    <row r="23" spans="1:15">
      <c r="B23" s="153" t="s">
        <v>10</v>
      </c>
      <c r="C23" s="154">
        <v>274825.34853999998</v>
      </c>
      <c r="D23" s="337">
        <v>19509.626749999999</v>
      </c>
      <c r="E23" s="338"/>
      <c r="F23" s="155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9">
        <v>-10596.267006000002</v>
      </c>
      <c r="E24" s="350"/>
      <c r="F24" s="155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23">
        <v>17431.741227999999</v>
      </c>
      <c r="E25" s="325"/>
      <c r="F25" s="155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23">
        <v>26380.90625</v>
      </c>
      <c r="E26" s="325"/>
      <c r="F26" s="155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23">
        <v>17482.687375000001</v>
      </c>
      <c r="E27" s="325"/>
      <c r="F27" s="155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23">
        <v>31906.866649999996</v>
      </c>
      <c r="E28" s="325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55">
        <v>105378.147138</v>
      </c>
      <c r="E29" s="355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60">
        <v>19854.237499999999</v>
      </c>
      <c r="E30" s="361"/>
      <c r="F30" s="103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23">
        <v>21248.955841000003</v>
      </c>
      <c r="E31" s="325"/>
      <c r="F31" s="155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23">
        <v>38975.138680999997</v>
      </c>
      <c r="E32" s="325"/>
      <c r="F32" s="155">
        <f>D32/C32*100</f>
        <v>17.157294238721111</v>
      </c>
      <c r="K32" s="3"/>
      <c r="M32" s="3"/>
      <c r="O32" s="3"/>
    </row>
    <row r="33" spans="2:15">
      <c r="B33" s="153" t="s">
        <v>77</v>
      </c>
      <c r="C33" s="171">
        <v>186874.54371389997</v>
      </c>
      <c r="D33" s="323">
        <v>18523.566694000001</v>
      </c>
      <c r="E33" s="325"/>
      <c r="F33" s="155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23">
        <v>88782</v>
      </c>
      <c r="E34" s="325"/>
      <c r="F34" s="155">
        <v>32.075318225708415</v>
      </c>
      <c r="K34" s="3"/>
      <c r="M34" s="3"/>
      <c r="O34" s="3"/>
    </row>
    <row r="35" spans="2:15">
      <c r="B35" s="153" t="s">
        <v>81</v>
      </c>
      <c r="C35" s="171">
        <v>419277.78164099995</v>
      </c>
      <c r="D35" s="323">
        <v>40815</v>
      </c>
      <c r="E35" s="325"/>
      <c r="F35" s="155">
        <f t="shared" ref="F35:F42" si="1">SUM(D35/C35*100)</f>
        <v>9.7345964387273938</v>
      </c>
      <c r="K35" s="3"/>
      <c r="M35" s="3"/>
      <c r="O35" s="3"/>
    </row>
    <row r="36" spans="2:15">
      <c r="B36" s="218" t="s">
        <v>83</v>
      </c>
      <c r="C36" s="233">
        <v>204506.98827099998</v>
      </c>
      <c r="D36" s="360">
        <v>22794.838349999998</v>
      </c>
      <c r="E36" s="361"/>
      <c r="F36" s="225">
        <f t="shared" si="1"/>
        <v>11.146239325471701</v>
      </c>
      <c r="J36" s="226"/>
      <c r="K36" s="3"/>
      <c r="M36" s="3"/>
      <c r="O36" s="3"/>
    </row>
    <row r="37" spans="2:15">
      <c r="B37" s="153" t="s">
        <v>85</v>
      </c>
      <c r="C37" s="171">
        <v>190783.73257199995</v>
      </c>
      <c r="D37" s="323">
        <v>23499.218844000003</v>
      </c>
      <c r="E37" s="325"/>
      <c r="F37" s="155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23">
        <v>59730</v>
      </c>
      <c r="E38" s="325"/>
      <c r="F38" s="155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23">
        <v>17070.221545</v>
      </c>
      <c r="E39" s="325"/>
      <c r="F39" s="155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23">
        <v>11256.046354</v>
      </c>
      <c r="E40" s="325"/>
      <c r="F40" s="155">
        <f t="shared" si="1"/>
        <v>3.0016534722329093</v>
      </c>
      <c r="J40" s="226"/>
      <c r="K40" s="3"/>
      <c r="M40" s="3"/>
      <c r="O40" s="3"/>
    </row>
    <row r="41" spans="2:15">
      <c r="B41" s="153" t="s">
        <v>90</v>
      </c>
      <c r="C41" s="171">
        <v>672257.78866279998</v>
      </c>
      <c r="D41" s="323">
        <v>82609</v>
      </c>
      <c r="E41" s="325"/>
      <c r="F41" s="155">
        <f t="shared" si="1"/>
        <v>12.288291990535214</v>
      </c>
      <c r="J41" s="226"/>
      <c r="K41" s="3"/>
      <c r="M41" s="3"/>
      <c r="O41" s="3"/>
    </row>
    <row r="42" spans="2:15" ht="14.25" thickBot="1">
      <c r="B42" s="245" t="s">
        <v>97</v>
      </c>
      <c r="C42" s="246">
        <v>642877</v>
      </c>
      <c r="D42" s="364">
        <v>12235</v>
      </c>
      <c r="E42" s="365"/>
      <c r="F42" s="247">
        <f t="shared" si="1"/>
        <v>1.903163435618322</v>
      </c>
      <c r="J42" s="226"/>
      <c r="K42" s="3"/>
      <c r="M42" s="3"/>
      <c r="O42" s="3"/>
    </row>
    <row r="43" spans="2:15" ht="14.25" thickBot="1">
      <c r="B43" s="150" t="s">
        <v>99</v>
      </c>
      <c r="C43" s="227">
        <v>269075.36752600002</v>
      </c>
      <c r="D43" s="351">
        <v>84053</v>
      </c>
      <c r="E43" s="352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>
      <c r="B44" s="96" t="s">
        <v>12</v>
      </c>
      <c r="C44" s="97">
        <f>SUM(C6:C43)</f>
        <v>9300047.7239165027</v>
      </c>
      <c r="D44" s="368">
        <f>SUM(D6:E43)</f>
        <v>1334014.7904439999</v>
      </c>
      <c r="E44" s="369"/>
      <c r="F44" s="106">
        <f>D44/C44*100</f>
        <v>14.344171449931121</v>
      </c>
      <c r="K44" s="3"/>
      <c r="M44" s="3"/>
      <c r="O44" s="3"/>
    </row>
    <row r="45" spans="2:15">
      <c r="B45" s="17"/>
      <c r="C45" s="18"/>
      <c r="D45" s="18"/>
      <c r="E45" s="19"/>
      <c r="F45" s="20"/>
      <c r="K45" s="3"/>
      <c r="M45" s="3"/>
      <c r="O45" s="3"/>
    </row>
    <row r="46" spans="2: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>
      <c r="B47" s="21" t="s">
        <v>14</v>
      </c>
      <c r="K47" s="3"/>
      <c r="M47" s="3"/>
      <c r="O47" s="3"/>
    </row>
    <row r="48" spans="2:15">
      <c r="B48" s="21" t="s">
        <v>34</v>
      </c>
      <c r="K48" s="3"/>
      <c r="M48" s="3"/>
      <c r="O48" s="3"/>
    </row>
    <row r="49" spans="1:15" ht="25.5" customHeight="1">
      <c r="K49" s="3"/>
      <c r="M49" s="3"/>
      <c r="O49" s="3"/>
    </row>
    <row r="50" spans="1:15" ht="14.25">
      <c r="A50" s="4" t="s">
        <v>15</v>
      </c>
    </row>
    <row r="51" spans="1:15">
      <c r="K51" s="3"/>
      <c r="M51" s="3"/>
      <c r="O51" s="3" t="s">
        <v>16</v>
      </c>
    </row>
    <row r="52" spans="1:15" ht="18" thickBot="1">
      <c r="B52" s="22" t="s">
        <v>17</v>
      </c>
      <c r="C52" s="22"/>
      <c r="K52" s="3"/>
      <c r="M52" s="3"/>
      <c r="O52" s="3"/>
    </row>
    <row r="53" spans="1:15" ht="18" thickBot="1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345">
        <v>2011</v>
      </c>
      <c r="K53" s="348"/>
      <c r="L53" s="345">
        <v>2012</v>
      </c>
      <c r="M53" s="348"/>
      <c r="N53" s="345">
        <v>2013</v>
      </c>
      <c r="O53" s="344"/>
    </row>
    <row r="54" spans="1: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>
      <c r="D69" s="23">
        <v>2008</v>
      </c>
      <c r="E69" s="24"/>
      <c r="F69" s="25">
        <v>2009</v>
      </c>
      <c r="G69" s="24"/>
      <c r="H69" s="25">
        <v>2010</v>
      </c>
      <c r="I69" s="24"/>
      <c r="J69" s="345">
        <v>2011</v>
      </c>
      <c r="K69" s="348"/>
      <c r="L69" s="345">
        <v>2012</v>
      </c>
      <c r="M69" s="348"/>
      <c r="N69" s="345">
        <v>2013</v>
      </c>
      <c r="O69" s="344"/>
    </row>
    <row r="70" spans="2: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>
      <c r="B85" s="113"/>
      <c r="C85" s="113"/>
      <c r="D85" s="311">
        <v>2008</v>
      </c>
      <c r="E85" s="308"/>
      <c r="F85" s="307">
        <v>2009</v>
      </c>
      <c r="G85" s="308"/>
      <c r="H85" s="307">
        <v>2010</v>
      </c>
      <c r="I85" s="308"/>
      <c r="J85" s="307">
        <v>2011</v>
      </c>
      <c r="K85" s="358"/>
      <c r="L85" s="345">
        <v>2012</v>
      </c>
      <c r="M85" s="348"/>
      <c r="N85" s="345">
        <v>2013</v>
      </c>
      <c r="O85" s="344"/>
    </row>
    <row r="86" spans="2: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>
      <c r="B101" s="113"/>
      <c r="C101" s="113"/>
      <c r="D101" s="311">
        <v>2008</v>
      </c>
      <c r="E101" s="326"/>
      <c r="F101" s="307">
        <v>2009</v>
      </c>
      <c r="G101" s="326"/>
      <c r="H101" s="307">
        <v>2010</v>
      </c>
      <c r="I101" s="326"/>
      <c r="J101" s="307">
        <v>2011</v>
      </c>
      <c r="K101" s="359"/>
      <c r="L101" s="345">
        <v>2012</v>
      </c>
      <c r="M101" s="344"/>
      <c r="N101" s="345">
        <v>2013</v>
      </c>
      <c r="O101" s="344"/>
    </row>
    <row r="102" spans="2: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44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0" t="s">
        <v>5</v>
      </c>
      <c r="C6" s="11">
        <v>89053</v>
      </c>
      <c r="D6" s="302">
        <v>3602</v>
      </c>
      <c r="E6" s="303"/>
      <c r="F6" s="12">
        <f>D6/C6*100</f>
        <v>4.0447823206405173</v>
      </c>
      <c r="K6" s="3"/>
    </row>
    <row r="7" spans="1:11">
      <c r="B7" s="13" t="s">
        <v>6</v>
      </c>
      <c r="C7" s="14">
        <v>103959</v>
      </c>
      <c r="D7" s="304">
        <v>3310</v>
      </c>
      <c r="E7" s="297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296">
        <v>4990.875</v>
      </c>
      <c r="E8" s="297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296">
        <v>8686</v>
      </c>
      <c r="E9" s="297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296">
        <v>10020</v>
      </c>
      <c r="E10" s="297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296">
        <v>169533</v>
      </c>
      <c r="E11" s="297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296">
        <v>82821</v>
      </c>
      <c r="E12" s="297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298">
        <v>7907</v>
      </c>
      <c r="E13" s="299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10">
        <v>43015</v>
      </c>
      <c r="E14" s="297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10">
        <v>6992</v>
      </c>
      <c r="E15" s="297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12">
        <v>20977</v>
      </c>
      <c r="E16" s="313"/>
      <c r="F16" s="155">
        <f t="shared" si="0"/>
        <v>8.6410090582918997</v>
      </c>
      <c r="K16" s="3"/>
    </row>
    <row r="17" spans="1:11" ht="14.25" thickBot="1">
      <c r="B17" s="150" t="s">
        <v>43</v>
      </c>
      <c r="C17" s="151">
        <v>505797</v>
      </c>
      <c r="D17" s="305">
        <v>78578</v>
      </c>
      <c r="E17" s="314"/>
      <c r="F17" s="152">
        <f>D17/C17*100</f>
        <v>15.535481626027833</v>
      </c>
      <c r="K17" s="3"/>
    </row>
    <row r="18" spans="1:11">
      <c r="B18" s="96" t="s">
        <v>12</v>
      </c>
      <c r="C18" s="97">
        <f>SUM(C6:C17)</f>
        <v>2433299</v>
      </c>
      <c r="D18" s="300">
        <f>SUM(D6:E17)</f>
        <v>440431.875</v>
      </c>
      <c r="E18" s="301"/>
      <c r="F18" s="106">
        <f>D18/C18*100</f>
        <v>18.100195454812582</v>
      </c>
      <c r="K18" s="3"/>
    </row>
    <row r="19" spans="1:11">
      <c r="B19" s="17"/>
      <c r="C19" s="18"/>
      <c r="D19" s="18"/>
      <c r="E19" s="19"/>
      <c r="F19" s="20"/>
      <c r="K19" s="3"/>
    </row>
    <row r="20" spans="1:11">
      <c r="B20" s="21" t="s">
        <v>13</v>
      </c>
      <c r="C20" s="18"/>
      <c r="D20" s="18"/>
      <c r="E20" s="19"/>
      <c r="F20" s="20"/>
      <c r="K20" s="3"/>
    </row>
    <row r="21" spans="1:11">
      <c r="B21" s="21" t="s">
        <v>14</v>
      </c>
      <c r="K21" s="3"/>
    </row>
    <row r="22" spans="1:11">
      <c r="B22" s="21" t="s">
        <v>34</v>
      </c>
      <c r="K22" s="3"/>
    </row>
    <row r="23" spans="1:11" ht="25.5" customHeight="1">
      <c r="K23" s="3"/>
    </row>
    <row r="24" spans="1:11" ht="14.25">
      <c r="A24" s="4" t="s">
        <v>15</v>
      </c>
    </row>
    <row r="25" spans="1:11">
      <c r="K25" s="3" t="s">
        <v>16</v>
      </c>
    </row>
    <row r="26" spans="1:11" ht="18" thickBot="1">
      <c r="B26" s="22" t="s">
        <v>17</v>
      </c>
      <c r="C26" s="22"/>
      <c r="K26" s="3"/>
    </row>
    <row r="27" spans="1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>
      <c r="D54" s="55"/>
      <c r="E54" s="56"/>
      <c r="F54" s="78"/>
      <c r="G54" s="58"/>
      <c r="H54" s="55"/>
      <c r="I54" s="58"/>
      <c r="J54" s="55"/>
      <c r="K54" s="58"/>
    </row>
    <row r="55" spans="2:11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311">
        <v>2008</v>
      </c>
      <c r="E59" s="308"/>
      <c r="F59" s="307">
        <v>2009</v>
      </c>
      <c r="G59" s="308"/>
      <c r="H59" s="307">
        <v>2010</v>
      </c>
      <c r="I59" s="308"/>
      <c r="J59" s="307">
        <v>2011</v>
      </c>
      <c r="K59" s="309"/>
    </row>
    <row r="60" spans="2:11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>
      <c r="D73" s="72"/>
      <c r="E73" s="72"/>
      <c r="F73" s="72"/>
      <c r="G73" s="72"/>
      <c r="H73" s="72"/>
      <c r="I73" s="72"/>
      <c r="J73" s="72"/>
      <c r="K73" s="72"/>
    </row>
    <row r="74" spans="2:11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>
      <c r="D77" s="72"/>
      <c r="E77" s="72"/>
      <c r="F77" s="72"/>
      <c r="G77" s="72"/>
      <c r="H77" s="72"/>
      <c r="I77" s="72"/>
      <c r="J77" s="72"/>
      <c r="K77" s="72"/>
    </row>
    <row r="78" spans="2:11">
      <c r="D78" s="72"/>
      <c r="E78" s="72"/>
      <c r="F78" s="72"/>
      <c r="G78" s="72"/>
      <c r="H78" s="72"/>
      <c r="I78" s="72"/>
      <c r="J78" s="72"/>
      <c r="K78" s="72"/>
    </row>
    <row r="79" spans="2:11">
      <c r="D79" s="72"/>
      <c r="E79" s="72"/>
      <c r="F79" s="72"/>
      <c r="G79" s="72"/>
      <c r="H79" s="72"/>
      <c r="I79" s="72"/>
      <c r="J79" s="72"/>
      <c r="K79" s="72"/>
    </row>
    <row r="80" spans="2:11">
      <c r="D80" s="72"/>
      <c r="E80" s="72"/>
      <c r="F80" s="72"/>
      <c r="G80" s="72"/>
      <c r="H80" s="72"/>
      <c r="I80" s="72"/>
      <c r="J80" s="72"/>
      <c r="K80" s="72"/>
    </row>
    <row r="81" spans="4:11">
      <c r="D81" s="72"/>
      <c r="E81" s="72"/>
      <c r="F81" s="72"/>
      <c r="G81" s="72"/>
      <c r="H81" s="72"/>
      <c r="I81" s="72"/>
      <c r="J81" s="72"/>
      <c r="K81" s="72"/>
    </row>
    <row r="82" spans="4:11">
      <c r="D82" s="72"/>
      <c r="E82" s="72"/>
      <c r="F82" s="72"/>
      <c r="G82" s="72"/>
      <c r="H82" s="72"/>
      <c r="I82" s="72"/>
      <c r="J82" s="72"/>
      <c r="K82" s="72"/>
    </row>
    <row r="83" spans="4:11">
      <c r="D83" s="72"/>
      <c r="E83" s="72"/>
      <c r="F83" s="72"/>
      <c r="G83" s="72"/>
      <c r="H83" s="72"/>
      <c r="I83" s="72"/>
      <c r="J83" s="72"/>
      <c r="K83" s="72"/>
    </row>
    <row r="84" spans="4:11">
      <c r="D84" s="72"/>
      <c r="E84" s="72"/>
      <c r="F84" s="72"/>
      <c r="G84" s="72"/>
      <c r="H84" s="72"/>
      <c r="I84" s="72"/>
      <c r="J84" s="72"/>
      <c r="K84" s="72"/>
    </row>
    <row r="85" spans="4:11">
      <c r="D85" s="72"/>
      <c r="E85" s="72"/>
      <c r="F85" s="72"/>
      <c r="G85" s="72"/>
      <c r="H85" s="72"/>
      <c r="I85" s="72"/>
      <c r="J85" s="72"/>
      <c r="K85" s="72"/>
    </row>
    <row r="86" spans="4:11">
      <c r="D86" s="72"/>
      <c r="E86" s="72"/>
      <c r="F86" s="72"/>
      <c r="G86" s="72"/>
      <c r="H86" s="72"/>
      <c r="I86" s="72"/>
      <c r="J86" s="72"/>
      <c r="K86" s="72"/>
    </row>
    <row r="87" spans="4:11">
      <c r="D87" s="72"/>
      <c r="E87" s="72"/>
      <c r="F87" s="72"/>
      <c r="G87" s="72"/>
      <c r="H87" s="72"/>
      <c r="I87" s="72"/>
      <c r="J87" s="72"/>
      <c r="K87" s="72"/>
    </row>
    <row r="88" spans="4:11">
      <c r="D88" s="72"/>
      <c r="E88" s="72"/>
      <c r="F88" s="72"/>
      <c r="G88" s="72"/>
      <c r="H88" s="72"/>
      <c r="I88" s="72"/>
      <c r="J88" s="72"/>
      <c r="K88" s="72"/>
    </row>
    <row r="89" spans="4:11">
      <c r="D89" s="72"/>
      <c r="E89" s="72"/>
      <c r="F89" s="72"/>
      <c r="G89" s="72"/>
      <c r="H89" s="72"/>
      <c r="I89" s="72"/>
      <c r="J89" s="72"/>
      <c r="K89" s="72"/>
    </row>
    <row r="90" spans="4:11">
      <c r="D90" s="72"/>
      <c r="E90" s="72"/>
      <c r="F90" s="72"/>
      <c r="G90" s="72"/>
      <c r="H90" s="72"/>
      <c r="I90" s="72"/>
      <c r="J90" s="72"/>
      <c r="K90" s="72"/>
    </row>
    <row r="91" spans="4:11">
      <c r="D91" s="72"/>
      <c r="E91" s="72"/>
      <c r="F91" s="72"/>
      <c r="G91" s="72"/>
      <c r="H91" s="72"/>
      <c r="I91" s="72"/>
      <c r="J91" s="72"/>
      <c r="K91" s="72"/>
    </row>
    <row r="92" spans="4:11">
      <c r="D92" s="72"/>
      <c r="E92" s="72"/>
      <c r="F92" s="72"/>
      <c r="G92" s="72"/>
      <c r="H92" s="72"/>
      <c r="I92" s="72"/>
      <c r="J92" s="72"/>
      <c r="K92" s="72"/>
    </row>
    <row r="93" spans="4:11">
      <c r="D93" s="72"/>
      <c r="E93" s="72"/>
      <c r="F93" s="72"/>
      <c r="G93" s="72"/>
      <c r="H93" s="72"/>
      <c r="I93" s="72"/>
      <c r="J93" s="72"/>
      <c r="K93" s="72"/>
    </row>
    <row r="94" spans="4:11">
      <c r="D94" s="72"/>
      <c r="E94" s="72"/>
      <c r="F94" s="72"/>
      <c r="G94" s="72"/>
      <c r="H94" s="72"/>
      <c r="I94" s="72"/>
      <c r="J94" s="72"/>
      <c r="K94" s="72"/>
    </row>
    <row r="95" spans="4:11">
      <c r="D95" s="72"/>
      <c r="E95" s="72"/>
      <c r="F95" s="72"/>
      <c r="G95" s="72"/>
      <c r="H95" s="72"/>
      <c r="I95" s="72"/>
      <c r="J95" s="72"/>
      <c r="K95" s="72"/>
    </row>
    <row r="96" spans="4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59:E59"/>
    <mergeCell ref="F59:G59"/>
    <mergeCell ref="H59:I59"/>
    <mergeCell ref="J59:K59"/>
    <mergeCell ref="D17:E17"/>
    <mergeCell ref="D18:E18"/>
    <mergeCell ref="D6:E6"/>
    <mergeCell ref="D7:E7"/>
    <mergeCell ref="D8:E8"/>
    <mergeCell ref="D9:E9"/>
    <mergeCell ref="D10:E10"/>
    <mergeCell ref="D16:E16"/>
    <mergeCell ref="D11:E11"/>
    <mergeCell ref="D12:E12"/>
    <mergeCell ref="D13:E13"/>
    <mergeCell ref="D14:E14"/>
    <mergeCell ref="D15:E15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"/>
  <sheetViews>
    <sheetView topLeftCell="A28" workbookViewId="0">
      <selection activeCell="N43" sqref="N43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9" width="6.875" style="2" customWidth="1"/>
    <col min="20" max="16384" width="9" style="2"/>
  </cols>
  <sheetData>
    <row r="1" spans="1:15" ht="21">
      <c r="A1" s="1" t="s">
        <v>101</v>
      </c>
      <c r="E1" s="98"/>
      <c r="F1" s="2" t="s">
        <v>36</v>
      </c>
    </row>
    <row r="2" spans="1:15">
      <c r="K2" s="3"/>
      <c r="M2" s="3"/>
      <c r="O2" s="3"/>
    </row>
    <row r="3" spans="1:15" ht="14.25">
      <c r="A3" s="4" t="s">
        <v>110</v>
      </c>
      <c r="K3" s="3"/>
      <c r="M3" s="3"/>
      <c r="O3" s="3"/>
    </row>
    <row r="4" spans="1:15" ht="21" customHeight="1">
      <c r="F4" s="3" t="s">
        <v>1</v>
      </c>
      <c r="K4" s="3"/>
      <c r="M4" s="3"/>
      <c r="O4" s="3"/>
    </row>
    <row r="5" spans="1:15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>
      <c r="B6" s="160" t="s">
        <v>111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  <c r="O6" s="3"/>
    </row>
    <row r="7" spans="1:15">
      <c r="B7" s="163" t="s">
        <v>6</v>
      </c>
      <c r="C7" s="164">
        <v>103959</v>
      </c>
      <c r="D7" s="317">
        <v>3310</v>
      </c>
      <c r="E7" s="370"/>
      <c r="F7" s="165">
        <f t="shared" ref="F7:F31" si="0">D7/C7*100</f>
        <v>3.1839475177714291</v>
      </c>
      <c r="K7" s="3"/>
      <c r="M7" s="3"/>
      <c r="O7" s="3"/>
    </row>
    <row r="8" spans="1:15">
      <c r="B8" s="163" t="s">
        <v>7</v>
      </c>
      <c r="C8" s="166">
        <v>144317</v>
      </c>
      <c r="D8" s="319">
        <v>4990.875</v>
      </c>
      <c r="E8" s="371"/>
      <c r="F8" s="165">
        <f t="shared" si="0"/>
        <v>3.4582724141992975</v>
      </c>
      <c r="K8" s="3"/>
      <c r="M8" s="3"/>
      <c r="O8" s="3"/>
    </row>
    <row r="9" spans="1:15">
      <c r="B9" s="163" t="s">
        <v>8</v>
      </c>
      <c r="C9" s="166">
        <v>110280</v>
      </c>
      <c r="D9" s="319">
        <v>8686</v>
      </c>
      <c r="E9" s="371"/>
      <c r="F9" s="165">
        <f t="shared" si="0"/>
        <v>7.8763148349655419</v>
      </c>
      <c r="K9" s="3"/>
      <c r="M9" s="3"/>
      <c r="O9" s="3"/>
    </row>
    <row r="10" spans="1:15">
      <c r="B10" s="163" t="s">
        <v>9</v>
      </c>
      <c r="C10" s="110">
        <v>148424</v>
      </c>
      <c r="D10" s="319">
        <v>10020</v>
      </c>
      <c r="E10" s="371"/>
      <c r="F10" s="165">
        <f t="shared" si="0"/>
        <v>6.7509297687705487</v>
      </c>
      <c r="K10" s="3"/>
      <c r="M10" s="3"/>
      <c r="O10" s="3"/>
    </row>
    <row r="11" spans="1:15">
      <c r="B11" s="163" t="s">
        <v>10</v>
      </c>
      <c r="C11" s="166">
        <v>328965</v>
      </c>
      <c r="D11" s="319">
        <v>169533</v>
      </c>
      <c r="E11" s="371"/>
      <c r="F11" s="165">
        <f t="shared" si="0"/>
        <v>51.535269709543563</v>
      </c>
      <c r="K11" s="3"/>
      <c r="M11" s="3"/>
      <c r="O11" s="3"/>
    </row>
    <row r="12" spans="1:15">
      <c r="B12" s="156" t="s">
        <v>11</v>
      </c>
      <c r="C12" s="167">
        <v>215799</v>
      </c>
      <c r="D12" s="319">
        <v>82821</v>
      </c>
      <c r="E12" s="371"/>
      <c r="F12" s="168">
        <f t="shared" si="0"/>
        <v>38.378769132387077</v>
      </c>
      <c r="K12" s="3"/>
      <c r="M12" s="3"/>
      <c r="N12" s="235"/>
      <c r="O12" s="3"/>
    </row>
    <row r="13" spans="1:15">
      <c r="B13" s="109" t="s">
        <v>35</v>
      </c>
      <c r="C13" s="169">
        <v>157114</v>
      </c>
      <c r="D13" s="372">
        <v>7907</v>
      </c>
      <c r="E13" s="373"/>
      <c r="F13" s="170">
        <f t="shared" si="0"/>
        <v>5.0326514505390989</v>
      </c>
      <c r="K13" s="3"/>
      <c r="M13" s="3"/>
      <c r="N13" s="235"/>
      <c r="O13" s="3"/>
    </row>
    <row r="14" spans="1:15">
      <c r="B14" s="109" t="s">
        <v>37</v>
      </c>
      <c r="C14" s="169">
        <v>215533</v>
      </c>
      <c r="D14" s="322">
        <v>43015</v>
      </c>
      <c r="E14" s="324"/>
      <c r="F14" s="170">
        <f>D14/C14*100</f>
        <v>19.957500707548263</v>
      </c>
      <c r="K14" s="3"/>
      <c r="M14" s="3"/>
      <c r="O14" s="3"/>
    </row>
    <row r="15" spans="1:15">
      <c r="B15" s="109" t="s">
        <v>94</v>
      </c>
      <c r="C15" s="169">
        <v>171297</v>
      </c>
      <c r="D15" s="322">
        <v>6992</v>
      </c>
      <c r="E15" s="324"/>
      <c r="F15" s="170">
        <f>D15/C15*100</f>
        <v>4.0817994477428092</v>
      </c>
      <c r="K15" s="3"/>
      <c r="M15" s="3"/>
      <c r="O15" s="3"/>
    </row>
    <row r="16" spans="1:15">
      <c r="B16" s="153" t="s">
        <v>41</v>
      </c>
      <c r="C16" s="171">
        <v>242761</v>
      </c>
      <c r="D16" s="323">
        <v>20977</v>
      </c>
      <c r="E16" s="325"/>
      <c r="F16" s="172">
        <f t="shared" si="0"/>
        <v>8.6410090582918997</v>
      </c>
      <c r="K16" s="3"/>
      <c r="M16" s="3"/>
      <c r="O16" s="3"/>
    </row>
    <row r="17" spans="1:15">
      <c r="B17" s="153" t="s">
        <v>43</v>
      </c>
      <c r="C17" s="171">
        <v>505797</v>
      </c>
      <c r="D17" s="323">
        <v>78578</v>
      </c>
      <c r="E17" s="325"/>
      <c r="F17" s="172">
        <f t="shared" si="0"/>
        <v>15.535481626027833</v>
      </c>
      <c r="K17" s="3"/>
      <c r="M17" s="3"/>
      <c r="O17" s="3"/>
    </row>
    <row r="18" spans="1:15">
      <c r="B18" s="153" t="s">
        <v>112</v>
      </c>
      <c r="C18" s="171">
        <v>108431.670455</v>
      </c>
      <c r="D18" s="372">
        <v>14918.8945</v>
      </c>
      <c r="E18" s="373"/>
      <c r="F18" s="172">
        <f t="shared" si="0"/>
        <v>13.758797994531921</v>
      </c>
      <c r="K18" s="3"/>
      <c r="M18" s="3"/>
      <c r="O18" s="3"/>
    </row>
    <row r="19" spans="1:15">
      <c r="B19" s="109" t="s">
        <v>6</v>
      </c>
      <c r="C19" s="169">
        <v>131244.32708700001</v>
      </c>
      <c r="D19" s="360">
        <v>51937.764000000003</v>
      </c>
      <c r="E19" s="361"/>
      <c r="F19" s="172">
        <f t="shared" si="0"/>
        <v>39.57334016088268</v>
      </c>
      <c r="K19" s="3"/>
      <c r="M19" s="3"/>
      <c r="O19" s="3"/>
    </row>
    <row r="20" spans="1:15">
      <c r="B20" s="109" t="s">
        <v>7</v>
      </c>
      <c r="C20" s="169">
        <v>201687.73335900001</v>
      </c>
      <c r="D20" s="323">
        <v>23633.109750000003</v>
      </c>
      <c r="E20" s="325"/>
      <c r="F20" s="172">
        <f t="shared" si="0"/>
        <v>11.7176733341207</v>
      </c>
      <c r="K20" s="3"/>
      <c r="M20" s="3"/>
      <c r="O20" s="3"/>
    </row>
    <row r="21" spans="1:15">
      <c r="B21" s="109" t="s">
        <v>113</v>
      </c>
      <c r="C21" s="169">
        <v>179524.82289299998</v>
      </c>
      <c r="D21" s="323">
        <v>33235.215000000004</v>
      </c>
      <c r="E21" s="325"/>
      <c r="F21" s="172">
        <f t="shared" si="0"/>
        <v>18.512879981955916</v>
      </c>
      <c r="K21" s="3"/>
      <c r="M21" s="3"/>
      <c r="O21" s="3"/>
    </row>
    <row r="22" spans="1:15">
      <c r="B22" s="153" t="s">
        <v>114</v>
      </c>
      <c r="C22" s="171">
        <v>221975</v>
      </c>
      <c r="D22" s="323">
        <v>20918</v>
      </c>
      <c r="E22" s="325"/>
      <c r="F22" s="172">
        <f t="shared" si="0"/>
        <v>9.4235837369073092</v>
      </c>
      <c r="K22" s="3"/>
      <c r="M22" s="3"/>
      <c r="O22" s="3"/>
    </row>
    <row r="23" spans="1:15">
      <c r="B23" s="153" t="s">
        <v>10</v>
      </c>
      <c r="C23" s="171">
        <v>274825.34853999998</v>
      </c>
      <c r="D23" s="323">
        <v>19509.626749999999</v>
      </c>
      <c r="E23" s="325"/>
      <c r="F23" s="172">
        <f t="shared" si="0"/>
        <v>7.0989182233895844</v>
      </c>
      <c r="K23" s="226"/>
      <c r="M23" s="3"/>
      <c r="O23" s="3"/>
    </row>
    <row r="24" spans="1:15">
      <c r="B24" s="218" t="s">
        <v>11</v>
      </c>
      <c r="C24" s="219">
        <v>130297.12239700001</v>
      </c>
      <c r="D24" s="349">
        <v>-10596.267006000002</v>
      </c>
      <c r="E24" s="350"/>
      <c r="F24" s="172">
        <f t="shared" si="0"/>
        <v>-8.1323875854406236</v>
      </c>
      <c r="K24" s="3"/>
      <c r="M24" s="3"/>
      <c r="O24" s="3"/>
    </row>
    <row r="25" spans="1:15">
      <c r="B25" s="153" t="s">
        <v>58</v>
      </c>
      <c r="C25" s="220">
        <v>150583.44225299999</v>
      </c>
      <c r="D25" s="323">
        <v>17431.741227999999</v>
      </c>
      <c r="E25" s="325"/>
      <c r="F25" s="172">
        <f t="shared" si="0"/>
        <v>11.576134113545088</v>
      </c>
      <c r="K25" s="3"/>
      <c r="M25" s="3"/>
      <c r="O25" s="3"/>
    </row>
    <row r="26" spans="1:15">
      <c r="B26" s="153" t="s">
        <v>60</v>
      </c>
      <c r="C26" s="220">
        <v>263029.70911300002</v>
      </c>
      <c r="D26" s="323">
        <v>26380.90625</v>
      </c>
      <c r="E26" s="325"/>
      <c r="F26" s="172">
        <f t="shared" si="0"/>
        <v>10.029629861570701</v>
      </c>
      <c r="K26" s="3"/>
      <c r="M26" s="3"/>
      <c r="N26" s="236"/>
      <c r="O26" s="3"/>
    </row>
    <row r="27" spans="1:15">
      <c r="B27" s="153" t="s">
        <v>93</v>
      </c>
      <c r="C27" s="220">
        <v>169236.2650705</v>
      </c>
      <c r="D27" s="323">
        <v>17482.687375000001</v>
      </c>
      <c r="E27" s="325"/>
      <c r="F27" s="172">
        <f t="shared" si="0"/>
        <v>10.330343421202961</v>
      </c>
      <c r="K27" s="3"/>
      <c r="M27" s="3"/>
      <c r="N27" s="236"/>
      <c r="O27" s="3"/>
    </row>
    <row r="28" spans="1:15">
      <c r="B28" s="153" t="s">
        <v>67</v>
      </c>
      <c r="C28" s="171">
        <v>270300.45321050001</v>
      </c>
      <c r="D28" s="323">
        <v>31906.866649999996</v>
      </c>
      <c r="E28" s="325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>
      <c r="B29" s="153" t="s">
        <v>69</v>
      </c>
      <c r="C29" s="171">
        <v>476340.58362605004</v>
      </c>
      <c r="D29" s="355">
        <v>105378.147138</v>
      </c>
      <c r="E29" s="355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>
      <c r="B30" s="109" t="s">
        <v>73</v>
      </c>
      <c r="C30" s="169">
        <v>120426.276822</v>
      </c>
      <c r="D30" s="360">
        <v>19854.237499999999</v>
      </c>
      <c r="E30" s="361"/>
      <c r="F30" s="170">
        <f>D30/C30*100</f>
        <v>16.486632339673012</v>
      </c>
      <c r="K30" s="3"/>
      <c r="M30" s="3"/>
      <c r="N30" s="237"/>
      <c r="O30" s="3"/>
    </row>
    <row r="31" spans="1:15">
      <c r="A31" s="113"/>
      <c r="B31" s="153" t="s">
        <v>76</v>
      </c>
      <c r="C31" s="171">
        <v>173015.28534600005</v>
      </c>
      <c r="D31" s="323">
        <v>21248.955841000003</v>
      </c>
      <c r="E31" s="325"/>
      <c r="F31" s="172">
        <f t="shared" si="0"/>
        <v>12.281548302802172</v>
      </c>
      <c r="K31" s="3"/>
      <c r="M31" s="3"/>
      <c r="O31" s="3"/>
    </row>
    <row r="32" spans="1:15">
      <c r="B32" s="153" t="s">
        <v>74</v>
      </c>
      <c r="C32" s="171">
        <v>227163.66659400001</v>
      </c>
      <c r="D32" s="323">
        <v>38975.138680999997</v>
      </c>
      <c r="E32" s="325"/>
      <c r="F32" s="172">
        <f>D32/C32*100</f>
        <v>17.157294238721111</v>
      </c>
      <c r="K32" s="3"/>
      <c r="M32" s="3"/>
      <c r="O32" s="3"/>
    </row>
    <row r="33" spans="2:15">
      <c r="B33" s="153" t="s">
        <v>115</v>
      </c>
      <c r="C33" s="171">
        <v>186874.54371389997</v>
      </c>
      <c r="D33" s="323">
        <v>18523.566694000001</v>
      </c>
      <c r="E33" s="325"/>
      <c r="F33" s="172">
        <f>SUM(D33/C33*100)</f>
        <v>9.9123006942877669</v>
      </c>
      <c r="K33" s="3"/>
      <c r="M33" s="3"/>
      <c r="O33" s="3"/>
    </row>
    <row r="34" spans="2:15">
      <c r="B34" s="109" t="s">
        <v>79</v>
      </c>
      <c r="C34" s="169">
        <v>276792.26555214997</v>
      </c>
      <c r="D34" s="323">
        <v>88782</v>
      </c>
      <c r="E34" s="325"/>
      <c r="F34" s="172">
        <v>32.075318225708415</v>
      </c>
      <c r="K34" s="3"/>
      <c r="M34" s="3"/>
      <c r="O34" s="3"/>
    </row>
    <row r="35" spans="2:15">
      <c r="B35" s="153" t="s">
        <v>116</v>
      </c>
      <c r="C35" s="171">
        <v>419277.78164099995</v>
      </c>
      <c r="D35" s="323">
        <v>40815</v>
      </c>
      <c r="E35" s="325"/>
      <c r="F35" s="172">
        <f t="shared" ref="F35:F44" si="1">SUM(D35/C35*100)</f>
        <v>9.7345964387273938</v>
      </c>
      <c r="K35" s="3"/>
      <c r="M35" s="3"/>
      <c r="O35" s="3"/>
    </row>
    <row r="36" spans="2:15">
      <c r="B36" s="218" t="s">
        <v>117</v>
      </c>
      <c r="C36" s="233">
        <v>204506.98827099998</v>
      </c>
      <c r="D36" s="360">
        <v>22794.838349999998</v>
      </c>
      <c r="E36" s="361"/>
      <c r="F36" s="283">
        <f t="shared" si="1"/>
        <v>11.146239325471701</v>
      </c>
      <c r="J36" s="226"/>
      <c r="K36" s="3"/>
      <c r="M36" s="3"/>
      <c r="O36" s="3"/>
    </row>
    <row r="37" spans="2:15">
      <c r="B37" s="153" t="s">
        <v>118</v>
      </c>
      <c r="C37" s="171">
        <v>190783.73257199995</v>
      </c>
      <c r="D37" s="323">
        <v>23499.218844000003</v>
      </c>
      <c r="E37" s="325"/>
      <c r="F37" s="172">
        <f t="shared" si="1"/>
        <v>12.317202587034837</v>
      </c>
      <c r="J37" s="226"/>
      <c r="K37" s="3"/>
      <c r="M37" s="3"/>
      <c r="O37" s="3"/>
    </row>
    <row r="38" spans="2:15">
      <c r="B38" s="153" t="s">
        <v>86</v>
      </c>
      <c r="C38" s="171">
        <v>346452.30836659996</v>
      </c>
      <c r="D38" s="323">
        <v>59730</v>
      </c>
      <c r="E38" s="325"/>
      <c r="F38" s="172">
        <f t="shared" si="1"/>
        <v>17.240468184959081</v>
      </c>
      <c r="J38" s="226"/>
      <c r="K38" s="3"/>
      <c r="M38" s="3"/>
      <c r="O38" s="3"/>
    </row>
    <row r="39" spans="2:15">
      <c r="B39" s="153" t="s">
        <v>92</v>
      </c>
      <c r="C39" s="171">
        <v>184774.37691000005</v>
      </c>
      <c r="D39" s="323">
        <v>17070.221545</v>
      </c>
      <c r="E39" s="325"/>
      <c r="F39" s="172">
        <f t="shared" si="1"/>
        <v>9.2384138052401976</v>
      </c>
      <c r="J39" s="226"/>
      <c r="K39" s="3"/>
      <c r="M39" s="3"/>
      <c r="O39" s="3"/>
    </row>
    <row r="40" spans="2:15">
      <c r="B40" s="153" t="s">
        <v>67</v>
      </c>
      <c r="C40" s="171">
        <v>374994.86393499997</v>
      </c>
      <c r="D40" s="323">
        <v>11256.046354</v>
      </c>
      <c r="E40" s="325"/>
      <c r="F40" s="172">
        <f t="shared" si="1"/>
        <v>3.0016534722329093</v>
      </c>
      <c r="J40" s="226"/>
      <c r="K40" s="3"/>
      <c r="M40" s="3"/>
      <c r="O40" s="3"/>
    </row>
    <row r="41" spans="2:15">
      <c r="B41" s="153" t="s">
        <v>119</v>
      </c>
      <c r="C41" s="171">
        <v>672257.78866279998</v>
      </c>
      <c r="D41" s="323">
        <v>82609</v>
      </c>
      <c r="E41" s="325"/>
      <c r="F41" s="172">
        <f t="shared" si="1"/>
        <v>12.288291990535214</v>
      </c>
      <c r="J41" s="226"/>
      <c r="K41" s="3"/>
      <c r="M41" s="3"/>
      <c r="O41" s="3"/>
    </row>
    <row r="42" spans="2:15">
      <c r="B42" s="218" t="s">
        <v>120</v>
      </c>
      <c r="C42" s="233">
        <v>642877</v>
      </c>
      <c r="D42" s="360">
        <v>12235</v>
      </c>
      <c r="E42" s="361"/>
      <c r="F42" s="283">
        <f t="shared" si="1"/>
        <v>1.903163435618322</v>
      </c>
      <c r="J42" s="226"/>
      <c r="K42" s="3"/>
      <c r="M42" s="3"/>
      <c r="O42" s="3"/>
    </row>
    <row r="43" spans="2:15" ht="14.25" thickBot="1">
      <c r="B43" s="230" t="s">
        <v>121</v>
      </c>
      <c r="C43" s="231">
        <v>269075.36752600002</v>
      </c>
      <c r="D43" s="364">
        <v>84053</v>
      </c>
      <c r="E43" s="365"/>
      <c r="F43" s="284">
        <f t="shared" si="1"/>
        <v>31.23771632194396</v>
      </c>
      <c r="J43" s="226"/>
      <c r="K43" s="3"/>
      <c r="M43" s="3"/>
      <c r="O43" s="3"/>
    </row>
    <row r="44" spans="2:15" ht="14.25" thickBot="1">
      <c r="B44" s="248" t="s">
        <v>102</v>
      </c>
      <c r="C44" s="249">
        <v>375139</v>
      </c>
      <c r="D44" s="374">
        <v>58195</v>
      </c>
      <c r="E44" s="375"/>
      <c r="F44" s="285">
        <f t="shared" si="1"/>
        <v>15.512916545600429</v>
      </c>
      <c r="J44" s="226"/>
      <c r="K44" s="3"/>
      <c r="M44" s="3"/>
      <c r="O44" s="3"/>
    </row>
    <row r="45" spans="2:15" ht="16.5" customHeight="1">
      <c r="B45" s="175" t="s">
        <v>12</v>
      </c>
      <c r="C45" s="176">
        <f>SUM(C6:C44)</f>
        <v>9675186.7239165027</v>
      </c>
      <c r="D45" s="376">
        <f>SUM(D6:E44)</f>
        <v>1392209.7904439999</v>
      </c>
      <c r="E45" s="377"/>
      <c r="F45" s="177">
        <f>D45/C45*100</f>
        <v>14.389487564126672</v>
      </c>
      <c r="K45" s="3"/>
      <c r="M45" s="3"/>
      <c r="O45" s="3"/>
    </row>
    <row r="46" spans="2:15">
      <c r="B46" s="178"/>
      <c r="C46" s="179"/>
      <c r="D46" s="179"/>
      <c r="E46" s="19"/>
      <c r="F46" s="180"/>
      <c r="K46" s="3"/>
      <c r="M46" s="3"/>
      <c r="O46" s="3"/>
    </row>
    <row r="47" spans="2: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>
      <c r="B48" s="21" t="s">
        <v>14</v>
      </c>
      <c r="K48" s="3"/>
      <c r="M48" s="3"/>
      <c r="O48" s="3"/>
    </row>
    <row r="49" spans="1:23">
      <c r="B49" s="21" t="s">
        <v>122</v>
      </c>
      <c r="K49" s="3"/>
      <c r="M49" s="3"/>
      <c r="O49" s="3"/>
    </row>
    <row r="50" spans="1:23" ht="25.5" customHeight="1">
      <c r="K50" s="3"/>
      <c r="M50" s="3"/>
      <c r="O50" s="3"/>
    </row>
    <row r="51" spans="1:23" ht="14.25">
      <c r="A51" s="4" t="s">
        <v>15</v>
      </c>
    </row>
    <row r="52" spans="1:23">
      <c r="K52" s="3"/>
      <c r="M52" s="3"/>
      <c r="O52" s="3" t="s">
        <v>16</v>
      </c>
    </row>
    <row r="53" spans="1:23" ht="18" thickBot="1">
      <c r="B53" s="22" t="s">
        <v>17</v>
      </c>
      <c r="C53" s="22"/>
      <c r="K53" s="3"/>
      <c r="M53" s="3"/>
      <c r="O53" s="3"/>
    </row>
    <row r="54" spans="1:23" ht="18" thickBot="1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345">
        <v>2011</v>
      </c>
      <c r="K54" s="348"/>
      <c r="L54" s="345">
        <v>2012</v>
      </c>
      <c r="M54" s="348"/>
      <c r="N54" s="345">
        <v>2013</v>
      </c>
      <c r="O54" s="344"/>
      <c r="U54" s="2">
        <v>4</v>
      </c>
      <c r="V54" s="2">
        <v>5</v>
      </c>
      <c r="W54" s="2">
        <v>6</v>
      </c>
    </row>
    <row r="55" spans="1:23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>
      <c r="D70" s="23">
        <v>2008</v>
      </c>
      <c r="E70" s="24"/>
      <c r="F70" s="25">
        <v>2009</v>
      </c>
      <c r="G70" s="24"/>
      <c r="H70" s="25">
        <v>2010</v>
      </c>
      <c r="I70" s="24"/>
      <c r="J70" s="345">
        <v>2011</v>
      </c>
      <c r="K70" s="348"/>
      <c r="L70" s="345">
        <v>2012</v>
      </c>
      <c r="M70" s="348"/>
      <c r="N70" s="345">
        <v>2013</v>
      </c>
      <c r="O70" s="344"/>
    </row>
    <row r="71" spans="2: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>
      <c r="B86" s="113"/>
      <c r="C86" s="113"/>
      <c r="D86" s="311">
        <v>2008</v>
      </c>
      <c r="E86" s="308"/>
      <c r="F86" s="307">
        <v>2009</v>
      </c>
      <c r="G86" s="308"/>
      <c r="H86" s="307">
        <v>2010</v>
      </c>
      <c r="I86" s="308"/>
      <c r="J86" s="307">
        <v>2011</v>
      </c>
      <c r="K86" s="358"/>
      <c r="L86" s="345">
        <v>2012</v>
      </c>
      <c r="M86" s="348"/>
      <c r="N86" s="345">
        <v>2013</v>
      </c>
      <c r="O86" s="344"/>
    </row>
    <row r="87" spans="2: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>
      <c r="B102" s="113"/>
      <c r="C102" s="113"/>
      <c r="D102" s="311">
        <v>2008</v>
      </c>
      <c r="E102" s="326"/>
      <c r="F102" s="307">
        <v>2009</v>
      </c>
      <c r="G102" s="326"/>
      <c r="H102" s="307">
        <v>2010</v>
      </c>
      <c r="I102" s="326"/>
      <c r="J102" s="307">
        <v>2011</v>
      </c>
      <c r="K102" s="359"/>
      <c r="L102" s="345">
        <v>2012</v>
      </c>
      <c r="M102" s="344"/>
      <c r="N102" s="345">
        <v>2013</v>
      </c>
      <c r="O102" s="344"/>
    </row>
    <row r="103" spans="2: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02:E102"/>
    <mergeCell ref="F102:G102"/>
    <mergeCell ref="H102:I102"/>
    <mergeCell ref="J102:K102"/>
    <mergeCell ref="L102:M102"/>
    <mergeCell ref="N102:O102"/>
    <mergeCell ref="N54:O54"/>
    <mergeCell ref="J70:K70"/>
    <mergeCell ref="L70:M70"/>
    <mergeCell ref="N70:O70"/>
    <mergeCell ref="N86:O86"/>
    <mergeCell ref="L54:M54"/>
    <mergeCell ref="D86:E86"/>
    <mergeCell ref="F86:G86"/>
    <mergeCell ref="H86:I86"/>
    <mergeCell ref="J86:K86"/>
    <mergeCell ref="L86:M86"/>
    <mergeCell ref="D42:E42"/>
    <mergeCell ref="D43:E43"/>
    <mergeCell ref="D44:E44"/>
    <mergeCell ref="D45:E45"/>
    <mergeCell ref="J54:K54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3"/>
  <sheetViews>
    <sheetView workbookViewId="0">
      <selection activeCell="K42" sqref="K42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16384" width="9" style="2"/>
  </cols>
  <sheetData>
    <row r="1" spans="1:14" ht="21">
      <c r="A1" s="1" t="s">
        <v>109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>
      <c r="B47" s="17"/>
      <c r="C47" s="18"/>
      <c r="D47" s="18"/>
      <c r="E47" s="20"/>
      <c r="J47" s="3"/>
      <c r="L47" s="3"/>
      <c r="N47" s="3"/>
    </row>
    <row r="48" spans="2:14">
      <c r="B48" s="21" t="s">
        <v>13</v>
      </c>
      <c r="C48" s="18"/>
      <c r="D48" s="18"/>
      <c r="E48" s="20"/>
      <c r="J48" s="3"/>
      <c r="L48" s="3"/>
      <c r="N48" s="3"/>
    </row>
    <row r="49" spans="1:23">
      <c r="B49" s="21" t="s">
        <v>14</v>
      </c>
      <c r="J49" s="3"/>
      <c r="L49" s="3"/>
      <c r="N49" s="3"/>
    </row>
    <row r="50" spans="1:23">
      <c r="B50" s="21" t="s">
        <v>34</v>
      </c>
      <c r="J50" s="3"/>
      <c r="L50" s="3"/>
      <c r="N50" s="3"/>
    </row>
    <row r="51" spans="1:23" ht="25.5" customHeight="1">
      <c r="J51" s="3"/>
      <c r="L51" s="3"/>
      <c r="N51" s="3"/>
    </row>
    <row r="52" spans="1:23" ht="14.25">
      <c r="A52" s="4" t="s">
        <v>15</v>
      </c>
      <c r="U52" s="2">
        <v>4</v>
      </c>
      <c r="V52" s="2">
        <v>5</v>
      </c>
      <c r="W52" s="2">
        <v>6</v>
      </c>
    </row>
    <row r="53" spans="1:23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345">
        <v>2011</v>
      </c>
      <c r="J55" s="348"/>
      <c r="K55" s="345">
        <v>2012</v>
      </c>
      <c r="L55" s="348"/>
      <c r="M55" s="345">
        <v>2013</v>
      </c>
      <c r="N55" s="348"/>
      <c r="O55" s="378">
        <v>2014</v>
      </c>
      <c r="P55" s="379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>
      <c r="D71" s="23">
        <v>2008</v>
      </c>
      <c r="E71" s="25">
        <v>2009</v>
      </c>
      <c r="F71" s="24"/>
      <c r="G71" s="25">
        <v>2010</v>
      </c>
      <c r="H71" s="24"/>
      <c r="I71" s="345">
        <v>2011</v>
      </c>
      <c r="J71" s="348"/>
      <c r="K71" s="345">
        <v>2012</v>
      </c>
      <c r="L71" s="348"/>
      <c r="M71" s="345">
        <v>2013</v>
      </c>
      <c r="N71" s="344"/>
    </row>
    <row r="72" spans="2:23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>
      <c r="B87" s="113"/>
      <c r="C87" s="113"/>
      <c r="D87" s="251">
        <v>2008</v>
      </c>
      <c r="E87" s="307">
        <v>2009</v>
      </c>
      <c r="F87" s="308"/>
      <c r="G87" s="307">
        <v>2010</v>
      </c>
      <c r="H87" s="308"/>
      <c r="I87" s="307">
        <v>2011</v>
      </c>
      <c r="J87" s="358"/>
      <c r="K87" s="345">
        <v>2012</v>
      </c>
      <c r="L87" s="348"/>
      <c r="M87" s="345">
        <v>2013</v>
      </c>
      <c r="N87" s="344"/>
    </row>
    <row r="88" spans="2:14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>
      <c r="B103" s="113"/>
      <c r="C103" s="113"/>
      <c r="D103" s="251">
        <v>2008</v>
      </c>
      <c r="E103" s="307">
        <v>2009</v>
      </c>
      <c r="F103" s="326"/>
      <c r="G103" s="307">
        <v>2010</v>
      </c>
      <c r="H103" s="326"/>
      <c r="I103" s="307">
        <v>2011</v>
      </c>
      <c r="J103" s="359"/>
      <c r="K103" s="345">
        <v>2012</v>
      </c>
      <c r="L103" s="344"/>
      <c r="M103" s="345">
        <v>2013</v>
      </c>
      <c r="N103" s="344"/>
    </row>
    <row r="104" spans="2:14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O55:P55"/>
    <mergeCell ref="M103:N103"/>
    <mergeCell ref="I71:J71"/>
    <mergeCell ref="K71:L71"/>
    <mergeCell ref="M71:N71"/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4"/>
  <sheetViews>
    <sheetView workbookViewId="0">
      <selection activeCell="I17" sqref="I17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16384" width="9" style="2"/>
  </cols>
  <sheetData>
    <row r="1" spans="1:14" ht="21">
      <c r="A1" s="1" t="s">
        <v>126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>
      <c r="B46" s="294" t="s">
        <v>123</v>
      </c>
      <c r="C46" s="249">
        <v>325345.11008700007</v>
      </c>
      <c r="D46" s="266">
        <v>26674.569562000001</v>
      </c>
      <c r="E46" s="295">
        <f t="shared" si="1"/>
        <v>8.1988536895074251</v>
      </c>
      <c r="I46" s="226"/>
      <c r="J46" s="3"/>
      <c r="L46" s="3"/>
      <c r="N46" s="3"/>
    </row>
    <row r="47" spans="2:14" ht="16.5" customHeight="1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>
      <c r="B48" s="17"/>
      <c r="C48" s="18"/>
      <c r="D48" s="18"/>
      <c r="E48" s="20"/>
      <c r="J48" s="3"/>
      <c r="L48" s="3"/>
      <c r="N48" s="3"/>
    </row>
    <row r="49" spans="1:23">
      <c r="B49" s="21" t="s">
        <v>13</v>
      </c>
      <c r="C49" s="18"/>
      <c r="D49" s="18"/>
      <c r="E49" s="20"/>
      <c r="J49" s="3"/>
      <c r="L49" s="3"/>
      <c r="N49" s="3"/>
    </row>
    <row r="50" spans="1:23">
      <c r="B50" s="21" t="s">
        <v>14</v>
      </c>
      <c r="J50" s="3"/>
      <c r="L50" s="3"/>
      <c r="N50" s="3"/>
    </row>
    <row r="51" spans="1:23">
      <c r="B51" s="21" t="s">
        <v>34</v>
      </c>
      <c r="J51" s="3"/>
      <c r="L51" s="3"/>
      <c r="N51" s="3"/>
    </row>
    <row r="52" spans="1:23" ht="25.5" customHeight="1">
      <c r="J52" s="3"/>
      <c r="L52" s="3"/>
      <c r="N52" s="3"/>
    </row>
    <row r="53" spans="1:23" ht="14.25">
      <c r="A53" s="4" t="s">
        <v>15</v>
      </c>
      <c r="U53" s="2">
        <v>4</v>
      </c>
      <c r="V53" s="2">
        <v>5</v>
      </c>
      <c r="W53" s="2">
        <v>6</v>
      </c>
    </row>
    <row r="54" spans="1:23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345">
        <v>2011</v>
      </c>
      <c r="J56" s="348"/>
      <c r="K56" s="345">
        <v>2012</v>
      </c>
      <c r="L56" s="348"/>
      <c r="M56" s="345">
        <v>2013</v>
      </c>
      <c r="N56" s="348"/>
      <c r="O56" s="378">
        <v>2014</v>
      </c>
      <c r="P56" s="379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>
      <c r="D72" s="23">
        <v>2008</v>
      </c>
      <c r="E72" s="25">
        <v>2009</v>
      </c>
      <c r="F72" s="24"/>
      <c r="G72" s="25">
        <v>2010</v>
      </c>
      <c r="H72" s="24"/>
      <c r="I72" s="345">
        <v>2011</v>
      </c>
      <c r="J72" s="348"/>
      <c r="K72" s="345">
        <v>2012</v>
      </c>
      <c r="L72" s="348"/>
      <c r="M72" s="345">
        <v>2013</v>
      </c>
      <c r="N72" s="344"/>
    </row>
    <row r="73" spans="2:23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>
      <c r="B88" s="113"/>
      <c r="C88" s="113"/>
      <c r="D88" s="260">
        <v>2008</v>
      </c>
      <c r="E88" s="307">
        <v>2009</v>
      </c>
      <c r="F88" s="308"/>
      <c r="G88" s="307">
        <v>2010</v>
      </c>
      <c r="H88" s="308"/>
      <c r="I88" s="307">
        <v>2011</v>
      </c>
      <c r="J88" s="358"/>
      <c r="K88" s="345">
        <v>2012</v>
      </c>
      <c r="L88" s="348"/>
      <c r="M88" s="345">
        <v>2013</v>
      </c>
      <c r="N88" s="344"/>
    </row>
    <row r="89" spans="2:14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>
      <c r="B104" s="113"/>
      <c r="C104" s="113"/>
      <c r="D104" s="260">
        <v>2008</v>
      </c>
      <c r="E104" s="307">
        <v>2009</v>
      </c>
      <c r="F104" s="326"/>
      <c r="G104" s="307">
        <v>2010</v>
      </c>
      <c r="H104" s="326"/>
      <c r="I104" s="307">
        <v>2011</v>
      </c>
      <c r="J104" s="359"/>
      <c r="K104" s="345">
        <v>2012</v>
      </c>
      <c r="L104" s="344"/>
      <c r="M104" s="345">
        <v>2013</v>
      </c>
      <c r="N104" s="344"/>
    </row>
    <row r="105" spans="2:14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I56:J56"/>
    <mergeCell ref="K56:L56"/>
    <mergeCell ref="M56:N56"/>
    <mergeCell ref="O56:P56"/>
    <mergeCell ref="I72:J72"/>
    <mergeCell ref="K72:L72"/>
    <mergeCell ref="M72:N72"/>
    <mergeCell ref="E104:F104"/>
    <mergeCell ref="G104:H104"/>
    <mergeCell ref="I104:J104"/>
    <mergeCell ref="K104:L104"/>
    <mergeCell ref="M104:N104"/>
    <mergeCell ref="E88:F88"/>
    <mergeCell ref="G88:H88"/>
    <mergeCell ref="I88:J88"/>
    <mergeCell ref="K88:L88"/>
    <mergeCell ref="M88:N88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5"/>
  <sheetViews>
    <sheetView tabSelected="1" topLeftCell="A19" workbookViewId="0">
      <selection activeCell="L41" sqref="L41"/>
    </sheetView>
  </sheetViews>
  <sheetFormatPr defaultRowHeight="13.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16384" width="9" style="2"/>
  </cols>
  <sheetData>
    <row r="1" spans="1:14" ht="21">
      <c r="A1" s="1" t="s">
        <v>127</v>
      </c>
      <c r="F1" s="2" t="s">
        <v>36</v>
      </c>
    </row>
    <row r="2" spans="1:14">
      <c r="J2" s="3"/>
      <c r="L2" s="3"/>
      <c r="N2" s="3"/>
    </row>
    <row r="3" spans="1:14" ht="14.25">
      <c r="A3" s="4" t="s">
        <v>63</v>
      </c>
      <c r="J3" s="3"/>
      <c r="L3" s="3"/>
      <c r="N3" s="3"/>
    </row>
    <row r="4" spans="1:14" ht="21" customHeight="1">
      <c r="E4" s="3" t="s">
        <v>1</v>
      </c>
      <c r="J4" s="3"/>
      <c r="L4" s="3"/>
      <c r="N4" s="3"/>
    </row>
    <row r="5" spans="1:14" ht="14.25" thickBot="1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>
      <c r="B6" s="160" t="s">
        <v>95</v>
      </c>
      <c r="C6" s="161">
        <v>89053</v>
      </c>
      <c r="D6" s="290">
        <v>3602</v>
      </c>
      <c r="E6" s="162">
        <f t="shared" ref="E6:E32" si="0">D6/C6*100</f>
        <v>4.0447823206405173</v>
      </c>
      <c r="J6" s="3"/>
      <c r="L6" s="3"/>
      <c r="N6" s="3"/>
    </row>
    <row r="7" spans="1:14">
      <c r="B7" s="13" t="s">
        <v>6</v>
      </c>
      <c r="C7" s="14">
        <v>103959</v>
      </c>
      <c r="D7" s="292">
        <v>3310</v>
      </c>
      <c r="E7" s="15">
        <f t="shared" si="0"/>
        <v>3.1839475177714291</v>
      </c>
      <c r="J7" s="3"/>
      <c r="L7" s="3"/>
      <c r="N7" s="3"/>
    </row>
    <row r="8" spans="1:14">
      <c r="B8" s="13" t="s">
        <v>7</v>
      </c>
      <c r="C8" s="16">
        <v>144317</v>
      </c>
      <c r="D8" s="292">
        <v>4990.875</v>
      </c>
      <c r="E8" s="15">
        <f t="shared" si="0"/>
        <v>3.4582724141992975</v>
      </c>
      <c r="J8" s="3"/>
      <c r="L8" s="3"/>
      <c r="N8" s="3"/>
    </row>
    <row r="9" spans="1:14">
      <c r="B9" s="13" t="s">
        <v>8</v>
      </c>
      <c r="C9" s="16">
        <v>110280</v>
      </c>
      <c r="D9" s="292">
        <v>8686</v>
      </c>
      <c r="E9" s="15">
        <f t="shared" si="0"/>
        <v>7.8763148349655419</v>
      </c>
      <c r="J9" s="3"/>
      <c r="L9" s="3"/>
      <c r="N9" s="3"/>
    </row>
    <row r="10" spans="1:14">
      <c r="B10" s="13" t="s">
        <v>9</v>
      </c>
      <c r="C10" s="110">
        <v>148424</v>
      </c>
      <c r="D10" s="292">
        <v>10020</v>
      </c>
      <c r="E10" s="15">
        <f t="shared" si="0"/>
        <v>6.7509297687705487</v>
      </c>
      <c r="J10" s="3"/>
      <c r="L10" s="3"/>
      <c r="N10" s="3"/>
    </row>
    <row r="11" spans="1:14">
      <c r="B11" s="13" t="s">
        <v>10</v>
      </c>
      <c r="C11" s="16">
        <v>328965</v>
      </c>
      <c r="D11" s="292">
        <v>169533</v>
      </c>
      <c r="E11" s="15">
        <f t="shared" si="0"/>
        <v>51.535269709543563</v>
      </c>
      <c r="J11" s="3"/>
      <c r="L11" s="3"/>
      <c r="N11" s="3"/>
    </row>
    <row r="12" spans="1:14">
      <c r="B12" s="5" t="s">
        <v>11</v>
      </c>
      <c r="C12" s="93">
        <v>215799</v>
      </c>
      <c r="D12" s="292">
        <v>82821</v>
      </c>
      <c r="E12" s="94">
        <f t="shared" si="0"/>
        <v>38.378769132387077</v>
      </c>
      <c r="J12" s="3"/>
      <c r="L12" s="3"/>
      <c r="M12" s="235"/>
      <c r="N12" s="3"/>
    </row>
    <row r="13" spans="1:14">
      <c r="B13" s="104" t="s">
        <v>35</v>
      </c>
      <c r="C13" s="105">
        <v>157114</v>
      </c>
      <c r="D13" s="291">
        <v>7907</v>
      </c>
      <c r="E13" s="103">
        <f t="shared" si="0"/>
        <v>5.0326514505390989</v>
      </c>
      <c r="J13" s="3"/>
      <c r="L13" s="3"/>
      <c r="M13" s="235"/>
      <c r="N13" s="3"/>
    </row>
    <row r="14" spans="1:14">
      <c r="B14" s="109" t="s">
        <v>37</v>
      </c>
      <c r="C14" s="105">
        <v>215533</v>
      </c>
      <c r="D14" s="289">
        <v>43015</v>
      </c>
      <c r="E14" s="103">
        <f t="shared" si="0"/>
        <v>19.957500707548263</v>
      </c>
      <c r="J14" s="3"/>
      <c r="L14" s="3"/>
      <c r="N14" s="3"/>
    </row>
    <row r="15" spans="1:14">
      <c r="B15" s="109" t="s">
        <v>94</v>
      </c>
      <c r="C15" s="105">
        <v>171297</v>
      </c>
      <c r="D15" s="289">
        <v>6992</v>
      </c>
      <c r="E15" s="103">
        <f t="shared" si="0"/>
        <v>4.0817994477428092</v>
      </c>
      <c r="J15" s="3"/>
      <c r="L15" s="3"/>
      <c r="N15" s="3"/>
    </row>
    <row r="16" spans="1:14">
      <c r="B16" s="153" t="s">
        <v>41</v>
      </c>
      <c r="C16" s="154">
        <v>242761</v>
      </c>
      <c r="D16" s="291">
        <v>20977</v>
      </c>
      <c r="E16" s="155">
        <f t="shared" si="0"/>
        <v>8.6410090582918997</v>
      </c>
      <c r="J16" s="3"/>
      <c r="L16" s="3"/>
      <c r="N16" s="3"/>
    </row>
    <row r="17" spans="1:14">
      <c r="B17" s="153" t="s">
        <v>43</v>
      </c>
      <c r="C17" s="154">
        <v>505797</v>
      </c>
      <c r="D17" s="291">
        <v>78578</v>
      </c>
      <c r="E17" s="155">
        <f t="shared" si="0"/>
        <v>15.535481626027833</v>
      </c>
      <c r="J17" s="3"/>
      <c r="L17" s="3"/>
      <c r="N17" s="3"/>
    </row>
    <row r="18" spans="1:14">
      <c r="B18" s="153" t="s">
        <v>46</v>
      </c>
      <c r="C18" s="154">
        <v>108431.670455</v>
      </c>
      <c r="D18" s="291">
        <v>14918.8945</v>
      </c>
      <c r="E18" s="155">
        <f t="shared" si="0"/>
        <v>13.758797994531921</v>
      </c>
      <c r="J18" s="3"/>
      <c r="L18" s="3"/>
      <c r="N18" s="3"/>
    </row>
    <row r="19" spans="1:14">
      <c r="B19" s="109" t="s">
        <v>6</v>
      </c>
      <c r="C19" s="105">
        <v>131244.32708700001</v>
      </c>
      <c r="D19" s="291">
        <v>51937.764000000003</v>
      </c>
      <c r="E19" s="155">
        <f t="shared" si="0"/>
        <v>39.57334016088268</v>
      </c>
      <c r="J19" s="3"/>
      <c r="L19" s="3"/>
      <c r="N19" s="3"/>
    </row>
    <row r="20" spans="1:14">
      <c r="B20" s="109" t="s">
        <v>7</v>
      </c>
      <c r="C20" s="105">
        <v>201687.73335900001</v>
      </c>
      <c r="D20" s="291">
        <v>23633.109750000003</v>
      </c>
      <c r="E20" s="155">
        <f t="shared" si="0"/>
        <v>11.7176733341207</v>
      </c>
      <c r="J20" s="3"/>
      <c r="L20" s="3"/>
      <c r="N20" s="3"/>
    </row>
    <row r="21" spans="1:14">
      <c r="B21" s="109" t="s">
        <v>52</v>
      </c>
      <c r="C21" s="105">
        <v>179524.82289299998</v>
      </c>
      <c r="D21" s="291">
        <v>33235.215000000004</v>
      </c>
      <c r="E21" s="155">
        <f t="shared" si="0"/>
        <v>18.512879981955916</v>
      </c>
      <c r="J21" s="3"/>
      <c r="L21" s="3"/>
      <c r="N21" s="3"/>
    </row>
    <row r="22" spans="1:14">
      <c r="B22" s="153" t="s">
        <v>54</v>
      </c>
      <c r="C22" s="154">
        <v>221975</v>
      </c>
      <c r="D22" s="291">
        <v>20918</v>
      </c>
      <c r="E22" s="155">
        <f t="shared" si="0"/>
        <v>9.4235837369073092</v>
      </c>
      <c r="J22" s="3"/>
      <c r="L22" s="3"/>
      <c r="N22" s="3"/>
    </row>
    <row r="23" spans="1:14">
      <c r="B23" s="153" t="s">
        <v>10</v>
      </c>
      <c r="C23" s="154">
        <v>274825.34853999998</v>
      </c>
      <c r="D23" s="291">
        <v>19509.626749999999</v>
      </c>
      <c r="E23" s="155">
        <f t="shared" si="0"/>
        <v>7.0989182233895844</v>
      </c>
      <c r="J23" s="226"/>
      <c r="L23" s="3"/>
      <c r="N23" s="3"/>
    </row>
    <row r="24" spans="1:14">
      <c r="B24" s="218" t="s">
        <v>11</v>
      </c>
      <c r="C24" s="219">
        <v>130297.12239700001</v>
      </c>
      <c r="D24" s="293">
        <v>-10596.267006000002</v>
      </c>
      <c r="E24" s="155">
        <f t="shared" si="0"/>
        <v>-8.1323875854406236</v>
      </c>
      <c r="J24" s="3"/>
      <c r="L24" s="3"/>
      <c r="N24" s="3"/>
    </row>
    <row r="25" spans="1:14">
      <c r="B25" s="153" t="s">
        <v>58</v>
      </c>
      <c r="C25" s="220">
        <v>150583.44225299999</v>
      </c>
      <c r="D25" s="293">
        <v>17431.741227999999</v>
      </c>
      <c r="E25" s="155">
        <f t="shared" si="0"/>
        <v>11.576134113545088</v>
      </c>
      <c r="J25" s="3"/>
      <c r="L25" s="3"/>
      <c r="N25" s="3"/>
    </row>
    <row r="26" spans="1:14">
      <c r="B26" s="153" t="s">
        <v>60</v>
      </c>
      <c r="C26" s="220">
        <v>263029.70911300002</v>
      </c>
      <c r="D26" s="29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>
      <c r="B27" s="153" t="s">
        <v>93</v>
      </c>
      <c r="C27" s="220">
        <v>169236.2650705</v>
      </c>
      <c r="D27" s="29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>
      <c r="B28" s="153" t="s">
        <v>67</v>
      </c>
      <c r="C28" s="171">
        <v>270300.45321050001</v>
      </c>
      <c r="D28" s="29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>
      <c r="B29" s="153" t="s">
        <v>69</v>
      </c>
      <c r="C29" s="171">
        <v>476340.58362605004</v>
      </c>
      <c r="D29" s="29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>
      <c r="B30" s="109" t="s">
        <v>73</v>
      </c>
      <c r="C30" s="169">
        <v>120426.276822</v>
      </c>
      <c r="D30" s="29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>
      <c r="A31" s="113"/>
      <c r="B31" s="153" t="s">
        <v>76</v>
      </c>
      <c r="C31" s="171">
        <v>173015.28534600005</v>
      </c>
      <c r="D31" s="293">
        <v>21248.955841000003</v>
      </c>
      <c r="E31" s="155">
        <f t="shared" si="0"/>
        <v>12.281548302802172</v>
      </c>
      <c r="J31" s="3"/>
      <c r="L31" s="3"/>
      <c r="N31" s="3"/>
    </row>
    <row r="32" spans="1:14">
      <c r="B32" s="153" t="s">
        <v>74</v>
      </c>
      <c r="C32" s="171">
        <v>227163.66659400001</v>
      </c>
      <c r="D32" s="293">
        <v>38975.138680999997</v>
      </c>
      <c r="E32" s="155">
        <f t="shared" si="0"/>
        <v>17.157294238721111</v>
      </c>
      <c r="J32" s="3"/>
      <c r="L32" s="3"/>
      <c r="N32" s="3"/>
    </row>
    <row r="33" spans="2:14">
      <c r="B33" s="153" t="s">
        <v>77</v>
      </c>
      <c r="C33" s="171">
        <v>186874.54371389997</v>
      </c>
      <c r="D33" s="293">
        <v>18523.566694000001</v>
      </c>
      <c r="E33" s="155">
        <f>SUM(D33/C33*100)</f>
        <v>9.9123006942877669</v>
      </c>
      <c r="J33" s="3"/>
      <c r="L33" s="3"/>
      <c r="N33" s="3"/>
    </row>
    <row r="34" spans="2:14">
      <c r="B34" s="109" t="s">
        <v>79</v>
      </c>
      <c r="C34" s="169">
        <v>276792.26555214997</v>
      </c>
      <c r="D34" s="293">
        <v>88782</v>
      </c>
      <c r="E34" s="155">
        <v>32.075318225708415</v>
      </c>
      <c r="J34" s="3"/>
      <c r="L34" s="3"/>
      <c r="N34" s="3"/>
    </row>
    <row r="35" spans="2:14">
      <c r="B35" s="153" t="s">
        <v>81</v>
      </c>
      <c r="C35" s="171">
        <v>419277.78164099995</v>
      </c>
      <c r="D35" s="293">
        <v>40815</v>
      </c>
      <c r="E35" s="155">
        <f t="shared" ref="E35:E47" si="1">SUM(D35/C35*100)</f>
        <v>9.7345964387273938</v>
      </c>
      <c r="J35" s="3"/>
      <c r="L35" s="3"/>
      <c r="N35" s="3"/>
    </row>
    <row r="36" spans="2:14">
      <c r="B36" s="218" t="s">
        <v>83</v>
      </c>
      <c r="C36" s="233">
        <v>204506.98827099998</v>
      </c>
      <c r="D36" s="29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>
      <c r="B37" s="153" t="s">
        <v>85</v>
      </c>
      <c r="C37" s="171">
        <v>190783.73257199995</v>
      </c>
      <c r="D37" s="29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>
      <c r="B38" s="153" t="s">
        <v>86</v>
      </c>
      <c r="C38" s="171">
        <v>346452.30836659996</v>
      </c>
      <c r="D38" s="293">
        <v>59730</v>
      </c>
      <c r="E38" s="155">
        <f t="shared" si="1"/>
        <v>17.240468184959081</v>
      </c>
      <c r="I38" s="226"/>
      <c r="J38" s="3"/>
      <c r="L38" s="3"/>
      <c r="N38" s="3"/>
    </row>
    <row r="39" spans="2:14">
      <c r="B39" s="153" t="s">
        <v>92</v>
      </c>
      <c r="C39" s="171">
        <v>184774.37691000005</v>
      </c>
      <c r="D39" s="29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>
      <c r="B40" s="153" t="s">
        <v>67</v>
      </c>
      <c r="C40" s="171">
        <v>374994.86393499997</v>
      </c>
      <c r="D40" s="29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>
      <c r="B41" s="153" t="s">
        <v>90</v>
      </c>
      <c r="C41" s="171">
        <v>672257.78866279998</v>
      </c>
      <c r="D41" s="293">
        <v>82609</v>
      </c>
      <c r="E41" s="155">
        <f t="shared" si="1"/>
        <v>12.288291990535214</v>
      </c>
      <c r="I41" s="226"/>
      <c r="J41" s="3"/>
      <c r="L41" s="3"/>
      <c r="N41" s="3"/>
    </row>
    <row r="42" spans="2:14">
      <c r="B42" s="218" t="s">
        <v>97</v>
      </c>
      <c r="C42" s="233">
        <v>642877</v>
      </c>
      <c r="D42" s="293">
        <v>12235</v>
      </c>
      <c r="E42" s="225">
        <f t="shared" si="1"/>
        <v>1.903163435618322</v>
      </c>
      <c r="I42" s="226"/>
      <c r="J42" s="3"/>
      <c r="L42" s="3"/>
      <c r="N42" s="3"/>
    </row>
    <row r="43" spans="2:14">
      <c r="B43" s="109" t="s">
        <v>99</v>
      </c>
      <c r="C43" s="169">
        <v>269075.36752600002</v>
      </c>
      <c r="D43" s="293">
        <v>84053</v>
      </c>
      <c r="E43" s="103">
        <f t="shared" si="1"/>
        <v>31.23771632194396</v>
      </c>
      <c r="I43" s="226"/>
      <c r="J43" s="3"/>
      <c r="L43" s="3"/>
      <c r="N43" s="3"/>
    </row>
    <row r="44" spans="2:14">
      <c r="B44" s="109" t="s">
        <v>102</v>
      </c>
      <c r="C44" s="169">
        <v>375139</v>
      </c>
      <c r="D44" s="288">
        <v>58195</v>
      </c>
      <c r="E44" s="103">
        <f t="shared" si="1"/>
        <v>15.512916545600429</v>
      </c>
      <c r="I44" s="226"/>
      <c r="J44" s="3"/>
      <c r="L44" s="3"/>
      <c r="N44" s="3"/>
    </row>
    <row r="45" spans="2:14">
      <c r="B45" s="109" t="s">
        <v>103</v>
      </c>
      <c r="C45" s="169">
        <v>283743</v>
      </c>
      <c r="D45" s="28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ht="14.25" thickBot="1">
      <c r="B46" s="230" t="s">
        <v>123</v>
      </c>
      <c r="C46" s="231">
        <v>325345.11008700007</v>
      </c>
      <c r="D46" s="268">
        <v>26674.569562000001</v>
      </c>
      <c r="E46" s="232">
        <f t="shared" si="1"/>
        <v>8.1988536895074251</v>
      </c>
      <c r="I46" s="226"/>
      <c r="J46" s="3"/>
      <c r="L46" s="3"/>
      <c r="N46" s="3"/>
    </row>
    <row r="47" spans="2:14" ht="14.25" thickBot="1">
      <c r="B47" s="294" t="s">
        <v>124</v>
      </c>
      <c r="C47" s="249">
        <v>279097.07079920004</v>
      </c>
      <c r="D47" s="266">
        <v>25640</v>
      </c>
      <c r="E47" s="295">
        <f t="shared" si="1"/>
        <v>9.1867678605795984</v>
      </c>
      <c r="I47" s="226"/>
      <c r="J47" s="3"/>
      <c r="L47" s="3"/>
      <c r="N47" s="3"/>
    </row>
    <row r="48" spans="2:14" ht="16.5" customHeight="1">
      <c r="B48" s="96" t="s">
        <v>12</v>
      </c>
      <c r="C48" s="97">
        <f>SUM(C6:C47)</f>
        <v>10563371.904802702</v>
      </c>
      <c r="D48" s="286">
        <f>SUM(D6:D47)</f>
        <v>1505623.3600059999</v>
      </c>
      <c r="E48" s="106">
        <f>D48/C48*100</f>
        <v>14.253245777718563</v>
      </c>
      <c r="J48" s="3"/>
      <c r="L48" s="3"/>
      <c r="N48" s="3"/>
    </row>
    <row r="49" spans="1:25">
      <c r="B49" s="17"/>
      <c r="C49" s="18"/>
      <c r="D49" s="18"/>
      <c r="E49" s="20"/>
      <c r="J49" s="3"/>
      <c r="L49" s="3"/>
      <c r="N49" s="3"/>
    </row>
    <row r="50" spans="1:25">
      <c r="B50" s="21" t="s">
        <v>13</v>
      </c>
      <c r="C50" s="18"/>
      <c r="D50" s="18"/>
      <c r="E50" s="20"/>
      <c r="J50" s="3"/>
      <c r="L50" s="3"/>
      <c r="N50" s="3"/>
    </row>
    <row r="51" spans="1:25">
      <c r="B51" s="21" t="s">
        <v>14</v>
      </c>
      <c r="J51" s="3"/>
      <c r="L51" s="3"/>
      <c r="N51" s="3"/>
    </row>
    <row r="52" spans="1:25">
      <c r="B52" s="21" t="s">
        <v>34</v>
      </c>
      <c r="J52" s="3"/>
      <c r="L52" s="3"/>
      <c r="N52" s="3"/>
    </row>
    <row r="53" spans="1:25" ht="25.5" customHeight="1">
      <c r="J53" s="3"/>
      <c r="L53" s="3"/>
      <c r="N53" s="3"/>
    </row>
    <row r="54" spans="1:25" ht="14.25">
      <c r="A54" s="4" t="s">
        <v>15</v>
      </c>
      <c r="U54" s="2">
        <v>4</v>
      </c>
      <c r="V54" s="2">
        <v>5</v>
      </c>
      <c r="W54" s="2">
        <v>6</v>
      </c>
      <c r="Y54" s="2">
        <v>7</v>
      </c>
    </row>
    <row r="55" spans="1:25">
      <c r="J55" s="3"/>
      <c r="L55" s="3"/>
      <c r="N55" s="3" t="s">
        <v>16</v>
      </c>
      <c r="T55" s="2">
        <f>SUM(U55:W55)</f>
        <v>97228</v>
      </c>
      <c r="U55" s="2">
        <v>46198</v>
      </c>
      <c r="V55" s="2">
        <v>23400</v>
      </c>
      <c r="W55" s="2">
        <v>27630</v>
      </c>
    </row>
    <row r="56" spans="1:25" ht="18" thickBot="1">
      <c r="B56" s="22" t="s">
        <v>17</v>
      </c>
      <c r="C56" s="22"/>
      <c r="J56" s="3"/>
      <c r="L56" s="3"/>
      <c r="N56" s="3"/>
      <c r="T56" s="2">
        <f t="shared" ref="T56:T69" si="2">SUM(U56:W56)</f>
        <v>397109</v>
      </c>
      <c r="U56" s="2">
        <v>61496</v>
      </c>
      <c r="V56" s="2">
        <v>160316</v>
      </c>
      <c r="W56" s="2">
        <v>175297</v>
      </c>
    </row>
    <row r="57" spans="1:25" ht="18" thickBot="1">
      <c r="B57" s="22"/>
      <c r="C57" s="22"/>
      <c r="D57" s="23">
        <v>2008</v>
      </c>
      <c r="E57" s="25">
        <v>2009</v>
      </c>
      <c r="F57" s="24"/>
      <c r="G57" s="25">
        <v>2010</v>
      </c>
      <c r="H57" s="24"/>
      <c r="I57" s="345">
        <v>2011</v>
      </c>
      <c r="J57" s="348"/>
      <c r="K57" s="345">
        <v>2012</v>
      </c>
      <c r="L57" s="348"/>
      <c r="M57" s="345">
        <v>2013</v>
      </c>
      <c r="N57" s="348"/>
      <c r="O57" s="378">
        <v>2014</v>
      </c>
      <c r="P57" s="379"/>
      <c r="T57" s="2">
        <f t="shared" si="2"/>
        <v>1683392</v>
      </c>
      <c r="U57" s="2">
        <v>865989</v>
      </c>
      <c r="V57" s="2">
        <v>348963</v>
      </c>
      <c r="W57" s="2">
        <v>468440</v>
      </c>
    </row>
    <row r="58" spans="1:25">
      <c r="B58" s="27" t="s">
        <v>18</v>
      </c>
      <c r="C58" s="28"/>
      <c r="D58" s="29">
        <v>74465.86815699999</v>
      </c>
      <c r="E58" s="31">
        <v>58963.207877999972</v>
      </c>
      <c r="F58" s="32">
        <f t="shared" ref="F58:F67" si="3">(E58/D58-1)*100</f>
        <v>-20.818477864670847</v>
      </c>
      <c r="G58" s="33">
        <v>65085.726096999992</v>
      </c>
      <c r="H58" s="34">
        <f>(G58/E58-1)*100</f>
        <v>10.383624703167516</v>
      </c>
      <c r="I58" s="31">
        <v>52162.666859999998</v>
      </c>
      <c r="J58" s="206">
        <f>(I58/G58-1)*100</f>
        <v>-19.855442985671257</v>
      </c>
      <c r="K58" s="31">
        <v>71372.129297000007</v>
      </c>
      <c r="L58" s="206">
        <f>(K58/I58-1)*100</f>
        <v>36.826074266019624</v>
      </c>
      <c r="M58" s="31">
        <v>83754.063877999986</v>
      </c>
      <c r="N58" s="206">
        <f>(M58/K58-1)*100</f>
        <v>17.348416956253576</v>
      </c>
      <c r="O58" s="273">
        <v>97228</v>
      </c>
      <c r="P58" s="274">
        <f t="shared" ref="P58:P66" si="4">(O58/M58-1)*100</f>
        <v>16.08750130814758</v>
      </c>
      <c r="T58" s="2">
        <f t="shared" si="2"/>
        <v>77322</v>
      </c>
      <c r="U58" s="2">
        <v>17125</v>
      </c>
      <c r="V58" s="2">
        <v>24173</v>
      </c>
      <c r="W58" s="2">
        <v>36024</v>
      </c>
    </row>
    <row r="59" spans="1:25">
      <c r="B59" s="36" t="s">
        <v>20</v>
      </c>
      <c r="C59" s="37"/>
      <c r="D59" s="38">
        <v>123756.788416</v>
      </c>
      <c r="E59" s="40">
        <v>64109.766524999999</v>
      </c>
      <c r="F59" s="41">
        <f t="shared" si="3"/>
        <v>-48.196969761772266</v>
      </c>
      <c r="G59" s="42">
        <v>73314.204068549996</v>
      </c>
      <c r="H59" s="43">
        <f t="shared" ref="H59:H70" si="5">(G59/E59-1)*100</f>
        <v>14.357309412382069</v>
      </c>
      <c r="I59" s="40">
        <v>138795.73865499999</v>
      </c>
      <c r="J59" s="207">
        <f t="shared" ref="J59:J70" si="6">(I59/G59-1)*100</f>
        <v>89.316300188192272</v>
      </c>
      <c r="K59" s="40">
        <v>210852.80018000002</v>
      </c>
      <c r="L59" s="207">
        <f t="shared" ref="L59:L67" si="7">(K59/I59-1)*100</f>
        <v>51.915903343480821</v>
      </c>
      <c r="M59" s="40">
        <v>261840.39718900001</v>
      </c>
      <c r="N59" s="207">
        <f t="shared" ref="N59:P67" si="8">(M59/K59-1)*100</f>
        <v>24.181607721345454</v>
      </c>
      <c r="O59" s="273">
        <v>397109</v>
      </c>
      <c r="P59" s="274">
        <f t="shared" si="4"/>
        <v>51.660707921001681</v>
      </c>
      <c r="T59" s="2">
        <f t="shared" si="2"/>
        <v>266510</v>
      </c>
      <c r="U59" s="2">
        <v>79706</v>
      </c>
      <c r="V59" s="2">
        <v>78909</v>
      </c>
      <c r="W59" s="2">
        <v>107895</v>
      </c>
    </row>
    <row r="60" spans="1:25">
      <c r="B60" s="36" t="s">
        <v>21</v>
      </c>
      <c r="C60" s="37"/>
      <c r="D60" s="38">
        <v>1169438.2871020001</v>
      </c>
      <c r="E60" s="40">
        <v>763654.2381190001</v>
      </c>
      <c r="F60" s="41">
        <f t="shared" si="3"/>
        <v>-34.699056244222902</v>
      </c>
      <c r="G60" s="42">
        <v>707206.43444054993</v>
      </c>
      <c r="H60" s="43">
        <f t="shared" si="5"/>
        <v>-7.391801270885356</v>
      </c>
      <c r="I60" s="40">
        <v>866631.61487274989</v>
      </c>
      <c r="J60" s="207">
        <f t="shared" si="6"/>
        <v>22.542948235237215</v>
      </c>
      <c r="K60" s="40">
        <v>902865.58918500005</v>
      </c>
      <c r="L60" s="207">
        <f t="shared" si="7"/>
        <v>4.1810122883147338</v>
      </c>
      <c r="M60" s="40">
        <v>931063.18361599999</v>
      </c>
      <c r="N60" s="207">
        <f t="shared" si="8"/>
        <v>3.1231220647641944</v>
      </c>
      <c r="O60" s="273">
        <v>1683392</v>
      </c>
      <c r="P60" s="274">
        <f t="shared" si="4"/>
        <v>80.803196777919666</v>
      </c>
      <c r="T60" s="2">
        <f t="shared" si="2"/>
        <v>324805</v>
      </c>
      <c r="U60" s="2">
        <v>116456</v>
      </c>
      <c r="V60" s="2">
        <v>74160</v>
      </c>
      <c r="W60" s="2">
        <v>134189</v>
      </c>
    </row>
    <row r="61" spans="1:25">
      <c r="B61" s="36" t="s">
        <v>22</v>
      </c>
      <c r="C61" s="37"/>
      <c r="D61" s="38">
        <v>82149.387164999993</v>
      </c>
      <c r="E61" s="40">
        <v>92729.870196050004</v>
      </c>
      <c r="F61" s="41">
        <f t="shared" si="3"/>
        <v>12.879564164975132</v>
      </c>
      <c r="G61" s="42">
        <v>36770.895344900004</v>
      </c>
      <c r="H61" s="43">
        <f t="shared" si="5"/>
        <v>-60.346223641682265</v>
      </c>
      <c r="I61" s="40">
        <v>53816.136776799998</v>
      </c>
      <c r="J61" s="207">
        <f t="shared" si="6"/>
        <v>46.355252631247424</v>
      </c>
      <c r="K61" s="40">
        <v>66521.404869999998</v>
      </c>
      <c r="L61" s="207">
        <f t="shared" si="7"/>
        <v>23.608658766968958</v>
      </c>
      <c r="M61" s="40">
        <v>68074.046228849998</v>
      </c>
      <c r="N61" s="207">
        <f t="shared" si="8"/>
        <v>2.3340477578371432</v>
      </c>
      <c r="O61" s="273">
        <v>77322</v>
      </c>
      <c r="P61" s="274">
        <f t="shared" si="4"/>
        <v>13.585138953045938</v>
      </c>
      <c r="T61" s="2">
        <f t="shared" si="2"/>
        <v>99035</v>
      </c>
      <c r="U61" s="2">
        <v>32505</v>
      </c>
      <c r="V61" s="2">
        <v>24733</v>
      </c>
      <c r="W61" s="2">
        <v>41797</v>
      </c>
    </row>
    <row r="62" spans="1:25">
      <c r="B62" s="36" t="s">
        <v>23</v>
      </c>
      <c r="C62" s="37"/>
      <c r="D62" s="38">
        <v>225821.92133399996</v>
      </c>
      <c r="E62" s="40">
        <v>145672.13092700002</v>
      </c>
      <c r="F62" s="41">
        <f t="shared" si="3"/>
        <v>-35.492475634575392</v>
      </c>
      <c r="G62" s="42">
        <v>134343.03707299998</v>
      </c>
      <c r="H62" s="43">
        <f t="shared" si="5"/>
        <v>-7.777118232503466</v>
      </c>
      <c r="I62" s="40">
        <v>168834.638656</v>
      </c>
      <c r="J62" s="207">
        <f t="shared" si="6"/>
        <v>25.674275596626405</v>
      </c>
      <c r="K62" s="40">
        <v>183752.44197099999</v>
      </c>
      <c r="L62" s="207">
        <f t="shared" si="7"/>
        <v>8.835748063165493</v>
      </c>
      <c r="M62" s="40">
        <v>224090.79685500002</v>
      </c>
      <c r="N62" s="207">
        <f t="shared" si="8"/>
        <v>21.95255445387021</v>
      </c>
      <c r="O62" s="273">
        <v>266510</v>
      </c>
      <c r="P62" s="274">
        <f t="shared" si="4"/>
        <v>18.929471330519519</v>
      </c>
      <c r="T62" s="2">
        <f t="shared" si="2"/>
        <v>50578</v>
      </c>
      <c r="U62" s="2">
        <v>18275</v>
      </c>
      <c r="V62" s="2">
        <v>12412</v>
      </c>
      <c r="W62" s="2">
        <v>19891</v>
      </c>
    </row>
    <row r="63" spans="1:25">
      <c r="B63" s="36" t="s">
        <v>24</v>
      </c>
      <c r="C63" s="37"/>
      <c r="D63" s="38">
        <v>424786.96062999999</v>
      </c>
      <c r="E63" s="40">
        <v>303027.62434599979</v>
      </c>
      <c r="F63" s="41">
        <f t="shared" si="3"/>
        <v>-28.663623785301549</v>
      </c>
      <c r="G63" s="42">
        <v>246619.43998300011</v>
      </c>
      <c r="H63" s="43">
        <f t="shared" si="5"/>
        <v>-18.614865388837387</v>
      </c>
      <c r="I63" s="40">
        <v>243332.118472</v>
      </c>
      <c r="J63" s="207">
        <f t="shared" si="6"/>
        <v>-1.3329531164399278</v>
      </c>
      <c r="K63" s="40">
        <v>278852.95514899999</v>
      </c>
      <c r="L63" s="207">
        <f t="shared" si="7"/>
        <v>14.597676993917808</v>
      </c>
      <c r="M63" s="40">
        <v>339882.65114329988</v>
      </c>
      <c r="N63" s="207">
        <f t="shared" si="8"/>
        <v>21.885977848680071</v>
      </c>
      <c r="O63" s="273">
        <v>324805</v>
      </c>
      <c r="P63" s="274">
        <f t="shared" si="4"/>
        <v>-4.4361343812582277</v>
      </c>
      <c r="T63" s="2">
        <f t="shared" si="2"/>
        <v>173411</v>
      </c>
      <c r="U63" s="2">
        <v>62059</v>
      </c>
      <c r="V63" s="2">
        <v>32924</v>
      </c>
      <c r="W63" s="2">
        <v>78428</v>
      </c>
    </row>
    <row r="64" spans="1:25">
      <c r="B64" s="36" t="s">
        <v>25</v>
      </c>
      <c r="C64" s="37"/>
      <c r="D64" s="38">
        <v>91998.580067000003</v>
      </c>
      <c r="E64" s="40">
        <v>72420.745972999983</v>
      </c>
      <c r="F64" s="41">
        <f t="shared" si="3"/>
        <v>-21.280582895672985</v>
      </c>
      <c r="G64" s="42">
        <v>63603.039643999997</v>
      </c>
      <c r="H64" s="43">
        <f t="shared" si="5"/>
        <v>-12.175663493286049</v>
      </c>
      <c r="I64" s="40">
        <v>83922.548986000009</v>
      </c>
      <c r="J64" s="207">
        <f t="shared" si="6"/>
        <v>31.947387193650979</v>
      </c>
      <c r="K64" s="40">
        <v>73510.594003000006</v>
      </c>
      <c r="L64" s="207">
        <f t="shared" si="7"/>
        <v>-12.406623855928078</v>
      </c>
      <c r="M64" s="40">
        <v>90504.567083999995</v>
      </c>
      <c r="N64" s="207">
        <f t="shared" si="8"/>
        <v>23.117719713034091</v>
      </c>
      <c r="O64" s="273">
        <v>99035</v>
      </c>
      <c r="P64" s="274">
        <f t="shared" si="4"/>
        <v>9.4254170710331699</v>
      </c>
      <c r="T64" s="2">
        <f t="shared" si="2"/>
        <v>3169390</v>
      </c>
      <c r="U64" s="2">
        <f>SUM(U55:U63)</f>
        <v>1299809</v>
      </c>
      <c r="V64" s="2">
        <f>SUM(V55:V63)</f>
        <v>779990</v>
      </c>
      <c r="W64" s="2">
        <f>SUM(W55:W63)</f>
        <v>1089591</v>
      </c>
    </row>
    <row r="65" spans="2:29">
      <c r="B65" s="36" t="s">
        <v>26</v>
      </c>
      <c r="C65" s="37"/>
      <c r="D65" s="38">
        <v>40942.404685999994</v>
      </c>
      <c r="E65" s="40">
        <v>35465.734689000004</v>
      </c>
      <c r="F65" s="41">
        <f t="shared" si="3"/>
        <v>-13.37652255406655</v>
      </c>
      <c r="G65" s="42">
        <v>26863.497335999997</v>
      </c>
      <c r="H65" s="43">
        <f t="shared" si="5"/>
        <v>-24.255065990972025</v>
      </c>
      <c r="I65" s="40">
        <v>28227.763467499997</v>
      </c>
      <c r="J65" s="207">
        <f t="shared" si="6"/>
        <v>5.0785127283919707</v>
      </c>
      <c r="K65" s="40">
        <v>34797.793954000008</v>
      </c>
      <c r="L65" s="207">
        <f t="shared" si="7"/>
        <v>23.275065678031524</v>
      </c>
      <c r="M65" s="40">
        <v>42747.456858999998</v>
      </c>
      <c r="N65" s="207">
        <f t="shared" si="8"/>
        <v>22.845307135012138</v>
      </c>
      <c r="O65" s="273">
        <v>50578</v>
      </c>
      <c r="P65" s="274">
        <f t="shared" si="4"/>
        <v>18.31814970146317</v>
      </c>
    </row>
    <row r="66" spans="2:29" ht="14.25" thickBot="1">
      <c r="B66" s="36" t="s">
        <v>27</v>
      </c>
      <c r="C66" s="45"/>
      <c r="D66" s="38">
        <v>173321.351245</v>
      </c>
      <c r="E66" s="40">
        <v>91957.925027000019</v>
      </c>
      <c r="F66" s="41">
        <f t="shared" si="3"/>
        <v>-46.943683298999872</v>
      </c>
      <c r="G66" s="42">
        <v>125849.024</v>
      </c>
      <c r="H66" s="43">
        <f t="shared" si="5"/>
        <v>36.855006203162063</v>
      </c>
      <c r="I66" s="40">
        <v>126708.88219915002</v>
      </c>
      <c r="J66" s="207">
        <f t="shared" si="6"/>
        <v>0.6832458225103144</v>
      </c>
      <c r="K66" s="40">
        <v>135836.60093099999</v>
      </c>
      <c r="L66" s="207">
        <f t="shared" si="7"/>
        <v>7.2036928851631821</v>
      </c>
      <c r="M66" s="40">
        <v>204765.990911</v>
      </c>
      <c r="N66" s="207">
        <f t="shared" si="8"/>
        <v>50.744342472919811</v>
      </c>
      <c r="O66" s="277">
        <v>173411</v>
      </c>
      <c r="P66" s="278">
        <f t="shared" si="4"/>
        <v>-15.312596965688607</v>
      </c>
      <c r="S66" s="2" t="s">
        <v>104</v>
      </c>
      <c r="T66" s="2">
        <f>SUM(U66:W66)</f>
        <v>39172</v>
      </c>
      <c r="U66" s="2">
        <v>15068</v>
      </c>
      <c r="V66" s="2">
        <v>12304</v>
      </c>
      <c r="W66" s="2">
        <v>11800</v>
      </c>
    </row>
    <row r="67" spans="2:29" ht="15" thickTop="1" thickBot="1">
      <c r="B67" s="46" t="s">
        <v>28</v>
      </c>
      <c r="C67" s="47"/>
      <c r="D67" s="48">
        <v>2406681.5488019995</v>
      </c>
      <c r="E67" s="50">
        <v>1628001.2436800501</v>
      </c>
      <c r="F67" s="51">
        <f t="shared" si="3"/>
        <v>-32.354937258299152</v>
      </c>
      <c r="G67" s="52">
        <v>1479655.2979870001</v>
      </c>
      <c r="H67" s="53">
        <f t="shared" si="5"/>
        <v>-9.1121518652970028</v>
      </c>
      <c r="I67" s="50">
        <v>1762432.1089452</v>
      </c>
      <c r="J67" s="208">
        <f t="shared" si="6"/>
        <v>19.110992360376365</v>
      </c>
      <c r="K67" s="50">
        <v>1958362.3095399998</v>
      </c>
      <c r="L67" s="208">
        <f t="shared" si="7"/>
        <v>11.117035351339698</v>
      </c>
      <c r="M67" s="50">
        <v>2246723.1537641501</v>
      </c>
      <c r="N67" s="208">
        <f t="shared" si="8"/>
        <v>14.724591196400393</v>
      </c>
      <c r="O67" s="275">
        <v>3169405</v>
      </c>
      <c r="P67" s="276">
        <f t="shared" si="8"/>
        <v>41.067892352023549</v>
      </c>
      <c r="S67" s="2" t="s">
        <v>105</v>
      </c>
      <c r="T67" s="2">
        <f t="shared" si="2"/>
        <v>113743</v>
      </c>
      <c r="U67" s="2">
        <v>22138</v>
      </c>
      <c r="V67" s="2">
        <v>34623</v>
      </c>
      <c r="W67" s="2">
        <v>56982</v>
      </c>
    </row>
    <row r="68" spans="2:29" ht="12" customHeight="1" thickBot="1">
      <c r="D68" s="55"/>
      <c r="E68" s="57"/>
      <c r="F68" s="58"/>
      <c r="G68" s="55"/>
      <c r="H68" s="59"/>
      <c r="I68" s="55"/>
      <c r="J68" s="60"/>
      <c r="K68" s="55"/>
      <c r="L68" s="60"/>
      <c r="M68" s="55"/>
      <c r="N68" s="60"/>
      <c r="O68" s="269"/>
      <c r="P68" s="270"/>
      <c r="S68" s="2" t="s">
        <v>106</v>
      </c>
      <c r="T68" s="2">
        <f t="shared" si="2"/>
        <v>203769</v>
      </c>
      <c r="U68" s="2">
        <v>16249</v>
      </c>
      <c r="V68" s="2">
        <v>99043</v>
      </c>
      <c r="W68" s="2">
        <v>88477</v>
      </c>
    </row>
    <row r="69" spans="2:29">
      <c r="B69" s="61" t="s">
        <v>29</v>
      </c>
      <c r="C69" s="62"/>
      <c r="D69" s="38">
        <v>304986.14908800001</v>
      </c>
      <c r="E69" s="31">
        <v>148632.11752500001</v>
      </c>
      <c r="F69" s="41">
        <f>(E69/D69-1)*100</f>
        <v>-51.26594503735511</v>
      </c>
      <c r="G69" s="42">
        <v>150024.44353804999</v>
      </c>
      <c r="H69" s="43">
        <f t="shared" si="5"/>
        <v>0.93675985798682415</v>
      </c>
      <c r="I69" s="40">
        <v>326871.2629643</v>
      </c>
      <c r="J69" s="207">
        <f t="shared" si="6"/>
        <v>117.87867047238683</v>
      </c>
      <c r="K69" s="40">
        <v>404012.08252400008</v>
      </c>
      <c r="L69" s="207">
        <f>(K69/I69-1)*100</f>
        <v>23.599755714262717</v>
      </c>
      <c r="M69" s="40">
        <v>428129.34528349998</v>
      </c>
      <c r="N69" s="271">
        <f>(M69/K69-1)*100</f>
        <v>5.969440965436279</v>
      </c>
      <c r="O69" s="281">
        <f>O59+T69+T70</f>
        <v>565145</v>
      </c>
      <c r="P69" s="279">
        <f t="shared" ref="P69:P70" si="9">(O69/M69-1)*100</f>
        <v>32.003331756147332</v>
      </c>
      <c r="S69" s="2" t="s">
        <v>107</v>
      </c>
      <c r="T69" s="2">
        <f t="shared" si="2"/>
        <v>40106</v>
      </c>
      <c r="U69" s="2">
        <v>14407</v>
      </c>
      <c r="V69" s="2">
        <v>12549</v>
      </c>
      <c r="W69" s="2">
        <v>13150</v>
      </c>
    </row>
    <row r="70" spans="2:29" ht="14.25" thickBot="1">
      <c r="B70" s="63" t="s">
        <v>30</v>
      </c>
      <c r="C70" s="64"/>
      <c r="D70" s="65">
        <v>80232.032361999998</v>
      </c>
      <c r="E70" s="67">
        <v>46979.442605000004</v>
      </c>
      <c r="F70" s="68">
        <f>(E70/D70-1)*100</f>
        <v>-41.445528398143004</v>
      </c>
      <c r="G70" s="69">
        <v>46955.239882549999</v>
      </c>
      <c r="H70" s="70">
        <f t="shared" si="5"/>
        <v>-5.1517687541546842E-2</v>
      </c>
      <c r="I70" s="67">
        <v>122295.344843</v>
      </c>
      <c r="J70" s="209">
        <f t="shared" si="6"/>
        <v>160.45089993981412</v>
      </c>
      <c r="K70" s="67">
        <v>182683.08608799998</v>
      </c>
      <c r="L70" s="209">
        <f>(K70/I70-1)*100</f>
        <v>49.378609891099615</v>
      </c>
      <c r="M70" s="67">
        <v>224642.03215800005</v>
      </c>
      <c r="N70" s="272">
        <f>(M70/K70-1)*100</f>
        <v>22.968161403726285</v>
      </c>
      <c r="O70" s="282">
        <f>T66+T67+T68</f>
        <v>356684</v>
      </c>
      <c r="P70" s="280">
        <f t="shared" si="9"/>
        <v>58.778834296303614</v>
      </c>
      <c r="S70" s="2" t="s">
        <v>108</v>
      </c>
      <c r="T70" s="2">
        <f>SUM(U70:W70)</f>
        <v>127930</v>
      </c>
      <c r="U70" s="2">
        <v>60056</v>
      </c>
      <c r="V70" s="2">
        <v>26016</v>
      </c>
      <c r="W70" s="2">
        <v>41858</v>
      </c>
      <c r="Z70" s="2" t="s">
        <v>125</v>
      </c>
      <c r="AA70" s="2">
        <v>7</v>
      </c>
      <c r="AB70" s="2">
        <v>8</v>
      </c>
      <c r="AC70" s="2">
        <v>9</v>
      </c>
    </row>
    <row r="71" spans="2:29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Y71" s="27" t="s">
        <v>18</v>
      </c>
      <c r="Z71" s="2">
        <f>SUM(AA71:AC71)</f>
        <v>57371</v>
      </c>
      <c r="AA71" s="2">
        <v>29224</v>
      </c>
      <c r="AB71" s="2">
        <v>28147</v>
      </c>
      <c r="AC71" s="2">
        <v>0</v>
      </c>
    </row>
    <row r="72" spans="2:29" ht="18" thickBot="1">
      <c r="B72" s="22" t="s">
        <v>31</v>
      </c>
      <c r="C72" s="2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36" t="s">
        <v>20</v>
      </c>
      <c r="Z72" s="2">
        <f t="shared" ref="Z72:Z85" si="10">SUM(AA72:AC72)</f>
        <v>226541</v>
      </c>
      <c r="AA72" s="2">
        <v>141995</v>
      </c>
      <c r="AB72" s="2">
        <v>84546</v>
      </c>
      <c r="AC72" s="2">
        <v>0</v>
      </c>
    </row>
    <row r="73" spans="2:29" ht="14.25" thickBot="1">
      <c r="D73" s="23">
        <v>2008</v>
      </c>
      <c r="E73" s="25">
        <v>2009</v>
      </c>
      <c r="F73" s="24"/>
      <c r="G73" s="25">
        <v>2010</v>
      </c>
      <c r="H73" s="24"/>
      <c r="I73" s="345">
        <v>2011</v>
      </c>
      <c r="J73" s="348"/>
      <c r="K73" s="345">
        <v>2012</v>
      </c>
      <c r="L73" s="348"/>
      <c r="M73" s="345">
        <v>2013</v>
      </c>
      <c r="N73" s="344"/>
      <c r="Y73" s="36" t="s">
        <v>21</v>
      </c>
      <c r="Z73" s="2">
        <f t="shared" si="10"/>
        <v>832206</v>
      </c>
      <c r="AA73" s="2">
        <v>379127</v>
      </c>
      <c r="AB73" s="2">
        <v>453079</v>
      </c>
      <c r="AC73" s="2">
        <v>0</v>
      </c>
    </row>
    <row r="74" spans="2:29">
      <c r="B74" s="27" t="s">
        <v>18</v>
      </c>
      <c r="C74" s="28"/>
      <c r="D74" s="29">
        <v>107370.51606099999</v>
      </c>
      <c r="E74" s="73">
        <v>53973.204406000004</v>
      </c>
      <c r="F74" s="32">
        <f t="shared" ref="F74:F83" si="11">(E74/D74-1)*100</f>
        <v>-49.731819883089301</v>
      </c>
      <c r="G74" s="33">
        <v>50534.686978000005</v>
      </c>
      <c r="H74" s="74">
        <f>(G74/E74-1)*100</f>
        <v>-6.3707861444256775</v>
      </c>
      <c r="I74" s="31">
        <v>51523.208510999997</v>
      </c>
      <c r="J74" s="211">
        <f>(I74/G74-1)*100</f>
        <v>1.9561247770869539</v>
      </c>
      <c r="K74" s="31">
        <v>98968.325317999988</v>
      </c>
      <c r="L74" s="206">
        <f>(K74/I74-1)*100</f>
        <v>92.084942258342963</v>
      </c>
      <c r="M74" s="31">
        <v>130115.432594</v>
      </c>
      <c r="N74" s="35">
        <f>(M74/K74-1)*100</f>
        <v>31.471793804653881</v>
      </c>
      <c r="Y74" s="36" t="s">
        <v>22</v>
      </c>
      <c r="Z74" s="2">
        <f t="shared" si="10"/>
        <v>39907</v>
      </c>
      <c r="AA74" s="2">
        <v>27541</v>
      </c>
      <c r="AB74" s="2">
        <v>12366</v>
      </c>
      <c r="AC74" s="2">
        <v>0</v>
      </c>
    </row>
    <row r="75" spans="2:29">
      <c r="B75" s="36" t="s">
        <v>20</v>
      </c>
      <c r="C75" s="37"/>
      <c r="D75" s="38">
        <v>145430.75646899999</v>
      </c>
      <c r="E75" s="75">
        <v>96278.060667850004</v>
      </c>
      <c r="F75" s="41">
        <f t="shared" si="11"/>
        <v>-33.798006002689931</v>
      </c>
      <c r="G75" s="42">
        <v>138276.50044130001</v>
      </c>
      <c r="H75" s="76">
        <f t="shared" ref="H75:J83" si="12">(G75/E75-1)*100</f>
        <v>43.622025082474991</v>
      </c>
      <c r="I75" s="40">
        <v>373960.712917</v>
      </c>
      <c r="J75" s="212">
        <f t="shared" si="12"/>
        <v>170.44415480832237</v>
      </c>
      <c r="K75" s="40">
        <v>233728.78730700002</v>
      </c>
      <c r="L75" s="207">
        <f t="shared" ref="L75:L82" si="13">(K75/I75-1)*100</f>
        <v>-37.499106394399305</v>
      </c>
      <c r="M75" s="40">
        <v>451159.11825399997</v>
      </c>
      <c r="N75" s="44">
        <f t="shared" ref="N75:N82" si="14">(M75/K75-1)*100</f>
        <v>93.026765531199956</v>
      </c>
      <c r="Y75" s="36" t="s">
        <v>23</v>
      </c>
      <c r="Z75" s="2">
        <f t="shared" si="10"/>
        <v>150297</v>
      </c>
      <c r="AA75" s="2">
        <v>78003</v>
      </c>
      <c r="AB75" s="2">
        <v>72294</v>
      </c>
      <c r="AC75" s="2">
        <v>0</v>
      </c>
    </row>
    <row r="76" spans="2:29">
      <c r="B76" s="36" t="s">
        <v>21</v>
      </c>
      <c r="C76" s="37"/>
      <c r="D76" s="38">
        <v>1624229.9840030004</v>
      </c>
      <c r="E76" s="75">
        <v>1434605.1259187507</v>
      </c>
      <c r="F76" s="41">
        <f t="shared" si="11"/>
        <v>-11.674754188252901</v>
      </c>
      <c r="G76" s="42">
        <v>1172599.0142699501</v>
      </c>
      <c r="H76" s="76">
        <f t="shared" si="12"/>
        <v>-18.26329119526925</v>
      </c>
      <c r="I76" s="40">
        <v>1083908.1906834</v>
      </c>
      <c r="J76" s="212">
        <f t="shared" si="12"/>
        <v>-7.5636106211267933</v>
      </c>
      <c r="K76" s="40">
        <v>1150309.8317710003</v>
      </c>
      <c r="L76" s="207">
        <f t="shared" si="13"/>
        <v>6.1261314988065863</v>
      </c>
      <c r="M76" s="40">
        <v>1602266.2021930502</v>
      </c>
      <c r="N76" s="44">
        <f t="shared" si="14"/>
        <v>39.289968488422325</v>
      </c>
      <c r="Y76" s="36" t="s">
        <v>24</v>
      </c>
      <c r="Z76" s="2">
        <f t="shared" si="10"/>
        <v>269121</v>
      </c>
      <c r="AA76" s="2">
        <v>151649</v>
      </c>
      <c r="AB76" s="2">
        <v>117472</v>
      </c>
      <c r="AC76" s="2">
        <v>0</v>
      </c>
    </row>
    <row r="77" spans="2:29">
      <c r="B77" s="36" t="s">
        <v>22</v>
      </c>
      <c r="C77" s="37"/>
      <c r="D77" s="38">
        <v>83654.760868000012</v>
      </c>
      <c r="E77" s="75">
        <v>78045.871555999998</v>
      </c>
      <c r="F77" s="41">
        <f t="shared" si="11"/>
        <v>-6.7048058637694918</v>
      </c>
      <c r="G77" s="42">
        <v>62504.740647400002</v>
      </c>
      <c r="H77" s="76">
        <f t="shared" si="12"/>
        <v>-19.912816141016275</v>
      </c>
      <c r="I77" s="40">
        <v>68356.702199999985</v>
      </c>
      <c r="J77" s="212">
        <f t="shared" si="12"/>
        <v>9.3624283406148479</v>
      </c>
      <c r="K77" s="40">
        <v>70899.061984</v>
      </c>
      <c r="L77" s="207">
        <f t="shared" si="13"/>
        <v>3.7192545897862361</v>
      </c>
      <c r="M77" s="40">
        <v>96621.92969260001</v>
      </c>
      <c r="N77" s="44">
        <f t="shared" si="14"/>
        <v>36.28097042300076</v>
      </c>
      <c r="Y77" s="36" t="s">
        <v>25</v>
      </c>
      <c r="Z77" s="2">
        <f t="shared" si="10"/>
        <v>75518</v>
      </c>
      <c r="AA77" s="2">
        <v>34461</v>
      </c>
      <c r="AB77" s="2">
        <v>41057</v>
      </c>
      <c r="AC77" s="2">
        <v>0</v>
      </c>
    </row>
    <row r="78" spans="2:29">
      <c r="B78" s="36" t="s">
        <v>23</v>
      </c>
      <c r="C78" s="37"/>
      <c r="D78" s="38">
        <v>362217.08108199947</v>
      </c>
      <c r="E78" s="75">
        <v>221173.40723000001</v>
      </c>
      <c r="F78" s="41">
        <f t="shared" si="11"/>
        <v>-38.93899024051538</v>
      </c>
      <c r="G78" s="42">
        <v>231292.07339500001</v>
      </c>
      <c r="H78" s="76">
        <f t="shared" si="12"/>
        <v>4.5749922161652634</v>
      </c>
      <c r="I78" s="40">
        <v>233336.693661</v>
      </c>
      <c r="J78" s="212">
        <f t="shared" si="12"/>
        <v>0.8839992810770525</v>
      </c>
      <c r="K78" s="40">
        <v>286657.67228700005</v>
      </c>
      <c r="L78" s="207">
        <f t="shared" si="13"/>
        <v>22.851518888609391</v>
      </c>
      <c r="M78" s="40">
        <v>332934.79825199995</v>
      </c>
      <c r="N78" s="44">
        <f t="shared" si="14"/>
        <v>16.143689996431519</v>
      </c>
      <c r="Y78" s="36" t="s">
        <v>26</v>
      </c>
      <c r="Z78" s="2">
        <f t="shared" si="10"/>
        <v>51021</v>
      </c>
      <c r="AA78" s="2">
        <v>30030</v>
      </c>
      <c r="AB78" s="2">
        <v>20991</v>
      </c>
      <c r="AC78" s="2">
        <v>0</v>
      </c>
    </row>
    <row r="79" spans="2:29">
      <c r="B79" s="36" t="s">
        <v>24</v>
      </c>
      <c r="C79" s="37"/>
      <c r="D79" s="38">
        <v>582095.835632</v>
      </c>
      <c r="E79" s="75">
        <v>342593.71078199986</v>
      </c>
      <c r="F79" s="41">
        <f t="shared" si="11"/>
        <v>-41.144792693795004</v>
      </c>
      <c r="G79" s="42">
        <v>361166.725286</v>
      </c>
      <c r="H79" s="76">
        <f t="shared" si="12"/>
        <v>5.4212946471216883</v>
      </c>
      <c r="I79" s="40">
        <v>318082.3917255</v>
      </c>
      <c r="J79" s="212">
        <f t="shared" si="12"/>
        <v>-11.929209017354092</v>
      </c>
      <c r="K79" s="40">
        <v>348991.59079000005</v>
      </c>
      <c r="L79" s="207">
        <f t="shared" si="13"/>
        <v>9.717356216050522</v>
      </c>
      <c r="M79" s="40">
        <v>609515.34236299992</v>
      </c>
      <c r="N79" s="44">
        <f t="shared" si="14"/>
        <v>74.650438133268878</v>
      </c>
      <c r="Y79" s="36" t="s">
        <v>27</v>
      </c>
      <c r="Z79" s="2">
        <f t="shared" si="10"/>
        <v>107161</v>
      </c>
      <c r="AA79" s="2">
        <v>57891</v>
      </c>
      <c r="AB79" s="2">
        <v>49270</v>
      </c>
      <c r="AC79" s="2">
        <v>0</v>
      </c>
    </row>
    <row r="80" spans="2:29">
      <c r="B80" s="36" t="s">
        <v>25</v>
      </c>
      <c r="C80" s="37"/>
      <c r="D80" s="38">
        <v>134339.52297800002</v>
      </c>
      <c r="E80" s="75">
        <v>133160.07847899999</v>
      </c>
      <c r="F80" s="41">
        <f t="shared" si="11"/>
        <v>-0.87795793289602297</v>
      </c>
      <c r="G80" s="42">
        <v>101561.90542299999</v>
      </c>
      <c r="H80" s="76">
        <f t="shared" si="12"/>
        <v>-23.729464128382283</v>
      </c>
      <c r="I80" s="40">
        <v>106085.06821100001</v>
      </c>
      <c r="J80" s="212">
        <f t="shared" si="12"/>
        <v>4.4536017408902229</v>
      </c>
      <c r="K80" s="40">
        <v>83629.522797999991</v>
      </c>
      <c r="L80" s="207">
        <f t="shared" si="13"/>
        <v>-21.167489253375994</v>
      </c>
      <c r="M80" s="40">
        <v>193028.92836705002</v>
      </c>
      <c r="N80" s="44">
        <f t="shared" si="14"/>
        <v>130.81433674241453</v>
      </c>
      <c r="Z80" s="2">
        <f t="shared" si="10"/>
        <v>1809143</v>
      </c>
      <c r="AA80" s="2">
        <f>SUM(AA71:AA79)</f>
        <v>929921</v>
      </c>
      <c r="AB80" s="2">
        <f>SUM(AB71:AB79)</f>
        <v>879222</v>
      </c>
      <c r="AC80" s="2">
        <f>SUM(AC71:AC79)</f>
        <v>0</v>
      </c>
    </row>
    <row r="81" spans="2:29">
      <c r="B81" s="36" t="s">
        <v>26</v>
      </c>
      <c r="C81" s="37"/>
      <c r="D81" s="38">
        <v>39582.165209999999</v>
      </c>
      <c r="E81" s="75">
        <v>44396.500935999997</v>
      </c>
      <c r="F81" s="41">
        <f t="shared" si="11"/>
        <v>12.162891293232514</v>
      </c>
      <c r="G81" s="42">
        <v>45108.793073000008</v>
      </c>
      <c r="H81" s="76">
        <f t="shared" si="12"/>
        <v>1.6043880080252704</v>
      </c>
      <c r="I81" s="40">
        <v>43654.617416000008</v>
      </c>
      <c r="J81" s="212">
        <f t="shared" si="12"/>
        <v>-3.2237077472826448</v>
      </c>
      <c r="K81" s="40">
        <v>44633.086684000002</v>
      </c>
      <c r="L81" s="207">
        <f t="shared" si="13"/>
        <v>2.2413877979408747</v>
      </c>
      <c r="M81" s="40">
        <v>62242.411947999994</v>
      </c>
      <c r="N81" s="44">
        <f t="shared" si="14"/>
        <v>39.453523321550946</v>
      </c>
    </row>
    <row r="82" spans="2:29" ht="14.25" thickBot="1">
      <c r="B82" s="36" t="s">
        <v>27</v>
      </c>
      <c r="C82" s="45"/>
      <c r="D82" s="38">
        <v>230226.56920900004</v>
      </c>
      <c r="E82" s="75">
        <v>163110.24317845001</v>
      </c>
      <c r="F82" s="41">
        <f t="shared" si="11"/>
        <v>-29.152293873441572</v>
      </c>
      <c r="G82" s="42">
        <v>179265.77039354999</v>
      </c>
      <c r="H82" s="76">
        <f t="shared" si="12"/>
        <v>9.9046674815052036</v>
      </c>
      <c r="I82" s="40">
        <v>133779.22550815</v>
      </c>
      <c r="J82" s="212">
        <f t="shared" si="12"/>
        <v>-25.373803814047371</v>
      </c>
      <c r="K82" s="40">
        <v>183200.597175</v>
      </c>
      <c r="L82" s="207">
        <f t="shared" si="13"/>
        <v>36.942486009413457</v>
      </c>
      <c r="M82" s="40">
        <v>328203.96683200006</v>
      </c>
      <c r="N82" s="44">
        <f t="shared" si="14"/>
        <v>79.150052943597913</v>
      </c>
      <c r="Y82" s="2" t="s">
        <v>104</v>
      </c>
      <c r="Z82" s="2">
        <f>SUM(AA82:AC82)</f>
        <v>30069</v>
      </c>
      <c r="AA82" s="2">
        <v>21883</v>
      </c>
      <c r="AB82" s="2">
        <v>8186</v>
      </c>
      <c r="AC82" s="2">
        <v>0</v>
      </c>
    </row>
    <row r="83" spans="2:29" ht="15" thickTop="1" thickBot="1">
      <c r="B83" s="46" t="s">
        <v>28</v>
      </c>
      <c r="C83" s="47"/>
      <c r="D83" s="48">
        <v>3309147.1915120003</v>
      </c>
      <c r="E83" s="77">
        <v>2567336.2031540503</v>
      </c>
      <c r="F83" s="51">
        <f t="shared" si="11"/>
        <v>-22.416983755231669</v>
      </c>
      <c r="G83" s="52">
        <v>2342310.2099072002</v>
      </c>
      <c r="H83" s="51">
        <f t="shared" si="12"/>
        <v>-8.7649600769232663</v>
      </c>
      <c r="I83" s="50">
        <v>2412686.8108330499</v>
      </c>
      <c r="J83" s="213">
        <f t="shared" si="12"/>
        <v>3.0045807181380058</v>
      </c>
      <c r="K83" s="50">
        <v>2501018.4761140002</v>
      </c>
      <c r="L83" s="208">
        <f>(K83/I83-1)*100</f>
        <v>3.6611326793157595</v>
      </c>
      <c r="M83" s="50">
        <v>3806088.1304957005</v>
      </c>
      <c r="N83" s="54">
        <f>(M83/K83-1)*100</f>
        <v>52.18152791935686</v>
      </c>
      <c r="Y83" s="2" t="s">
        <v>105</v>
      </c>
      <c r="Z83" s="2">
        <f t="shared" ref="Z83:Z86" si="15">SUM(AA83:AC83)</f>
        <v>93328</v>
      </c>
      <c r="AA83" s="2">
        <v>56851</v>
      </c>
      <c r="AB83" s="2">
        <v>36477</v>
      </c>
      <c r="AC83" s="2">
        <v>0</v>
      </c>
    </row>
    <row r="84" spans="2:29" ht="14.25" thickBot="1">
      <c r="D84" s="55"/>
      <c r="E84" s="78"/>
      <c r="F84" s="58"/>
      <c r="G84" s="55"/>
      <c r="H84" s="58"/>
      <c r="I84" s="55"/>
      <c r="J84" s="58"/>
      <c r="K84" s="55"/>
      <c r="L84" s="60"/>
      <c r="M84" s="55"/>
      <c r="N84" s="60"/>
      <c r="Y84" s="2" t="s">
        <v>106</v>
      </c>
      <c r="Z84" s="2">
        <f t="shared" si="15"/>
        <v>90619</v>
      </c>
      <c r="AA84" s="2">
        <v>54181</v>
      </c>
      <c r="AB84" s="2">
        <v>36438</v>
      </c>
      <c r="AC84" s="2">
        <v>0</v>
      </c>
    </row>
    <row r="85" spans="2:29">
      <c r="B85" s="61" t="s">
        <v>29</v>
      </c>
      <c r="C85" s="62"/>
      <c r="D85" s="38">
        <v>368567.65716599993</v>
      </c>
      <c r="E85" s="73">
        <v>240773.58560310001</v>
      </c>
      <c r="F85" s="41">
        <f>(E85/D85-1)*100</f>
        <v>-34.673164906963741</v>
      </c>
      <c r="G85" s="42">
        <v>316551.86205380003</v>
      </c>
      <c r="H85" s="76">
        <f>(G85/E85-1)*100</f>
        <v>31.472836300081397</v>
      </c>
      <c r="I85" s="40">
        <v>561706.72904250002</v>
      </c>
      <c r="J85" s="211">
        <f>(I85/G85-1)*100</f>
        <v>77.445403542448403</v>
      </c>
      <c r="K85" s="40">
        <v>456038.43638500001</v>
      </c>
      <c r="L85" s="207">
        <f>(K85/I85-1)*100</f>
        <v>-18.812004057281804</v>
      </c>
      <c r="M85" s="40">
        <v>681921.62443400011</v>
      </c>
      <c r="N85" s="44">
        <f>(M85/K85-1)*100</f>
        <v>49.531611817540622</v>
      </c>
      <c r="Y85" s="2" t="s">
        <v>107</v>
      </c>
      <c r="Z85" s="2">
        <f t="shared" si="15"/>
        <v>26315</v>
      </c>
      <c r="AA85" s="2">
        <v>10461</v>
      </c>
      <c r="AB85" s="2">
        <v>15854</v>
      </c>
      <c r="AC85" s="2">
        <v>0</v>
      </c>
    </row>
    <row r="86" spans="2:29" ht="14.25" thickBot="1">
      <c r="B86" s="63" t="s">
        <v>30</v>
      </c>
      <c r="C86" s="64"/>
      <c r="D86" s="65">
        <v>105136.04275699999</v>
      </c>
      <c r="E86" s="79">
        <v>62645.514655850006</v>
      </c>
      <c r="F86" s="68">
        <f>(E86/D86-1)*100</f>
        <v>-40.414806366031833</v>
      </c>
      <c r="G86" s="69">
        <v>92002.308190299998</v>
      </c>
      <c r="H86" s="80">
        <f>(G86/E86-1)*100</f>
        <v>46.861764478629887</v>
      </c>
      <c r="I86" s="67">
        <v>328324.096104</v>
      </c>
      <c r="J86" s="214">
        <f>(I86/G86-1)*100</f>
        <v>256.86506410783284</v>
      </c>
      <c r="K86" s="67">
        <v>208403.14594700001</v>
      </c>
      <c r="L86" s="209">
        <f>(K86/I86-1)*100</f>
        <v>-36.52517484400957</v>
      </c>
      <c r="M86" s="67">
        <v>370973.369145</v>
      </c>
      <c r="N86" s="71">
        <f>(M86/K86-1)*100</f>
        <v>78.00756675685885</v>
      </c>
      <c r="Y86" s="2" t="s">
        <v>108</v>
      </c>
      <c r="Z86" s="2">
        <f>SUM(AA86:AC86)</f>
        <v>76986</v>
      </c>
      <c r="AA86" s="2">
        <v>35195</v>
      </c>
      <c r="AB86" s="2">
        <v>41791</v>
      </c>
      <c r="AC86" s="2">
        <v>0</v>
      </c>
    </row>
    <row r="87" spans="2:29">
      <c r="D87" s="72"/>
      <c r="E87" s="72"/>
      <c r="F87" s="72"/>
      <c r="G87" s="72"/>
      <c r="H87" s="72"/>
      <c r="I87" s="72"/>
      <c r="J87" s="72"/>
      <c r="K87" s="193"/>
      <c r="L87" s="193"/>
      <c r="M87" s="193"/>
      <c r="N87" s="193"/>
    </row>
    <row r="88" spans="2:29" ht="18" thickBot="1">
      <c r="B88" s="111" t="s">
        <v>40</v>
      </c>
      <c r="C88" s="111"/>
      <c r="D88" s="112"/>
      <c r="E88" s="112"/>
      <c r="F88" s="112"/>
      <c r="G88" s="112"/>
      <c r="H88" s="112"/>
      <c r="I88" s="112"/>
      <c r="J88" s="112"/>
      <c r="K88" s="194"/>
      <c r="L88" s="194"/>
      <c r="M88" s="194"/>
      <c r="N88" s="194"/>
    </row>
    <row r="89" spans="2:29" ht="14.25" thickBot="1">
      <c r="B89" s="113"/>
      <c r="C89" s="113"/>
      <c r="D89" s="287">
        <v>2008</v>
      </c>
      <c r="E89" s="307">
        <v>2009</v>
      </c>
      <c r="F89" s="308"/>
      <c r="G89" s="307">
        <v>2010</v>
      </c>
      <c r="H89" s="308"/>
      <c r="I89" s="307">
        <v>2011</v>
      </c>
      <c r="J89" s="358"/>
      <c r="K89" s="345">
        <v>2012</v>
      </c>
      <c r="L89" s="348"/>
      <c r="M89" s="345">
        <v>2013</v>
      </c>
      <c r="N89" s="344"/>
    </row>
    <row r="90" spans="2:29">
      <c r="B90" s="27" t="s">
        <v>18</v>
      </c>
      <c r="C90" s="28"/>
      <c r="D90" s="114">
        <v>53444.585279999978</v>
      </c>
      <c r="E90" s="116">
        <v>54017.350069000022</v>
      </c>
      <c r="F90" s="117">
        <v>1.0716984442844746</v>
      </c>
      <c r="G90" s="116">
        <v>66585.52833999999</v>
      </c>
      <c r="H90" s="118">
        <v>23.266928597840852</v>
      </c>
      <c r="I90" s="116">
        <v>62035.042321000015</v>
      </c>
      <c r="J90" s="221">
        <v>-6.8340465750518886</v>
      </c>
      <c r="K90" s="31">
        <v>60045.938540000017</v>
      </c>
      <c r="L90" s="206">
        <f>(K90/I90-1)*100</f>
        <v>-3.2064196405434675</v>
      </c>
      <c r="M90" s="31">
        <v>56709</v>
      </c>
      <c r="N90" s="35">
        <f>(M90/K90-1)*100</f>
        <v>-5.5573093220569696</v>
      </c>
    </row>
    <row r="91" spans="2:29">
      <c r="B91" s="36" t="s">
        <v>20</v>
      </c>
      <c r="C91" s="37"/>
      <c r="D91" s="120">
        <v>121628.25643100002</v>
      </c>
      <c r="E91" s="122">
        <v>117532.23590285002</v>
      </c>
      <c r="F91" s="123">
        <v>-3.3676553856329283</v>
      </c>
      <c r="G91" s="122">
        <v>99714.388515999992</v>
      </c>
      <c r="H91" s="124">
        <v>-15.159966327517104</v>
      </c>
      <c r="I91" s="122">
        <v>293183.78359140002</v>
      </c>
      <c r="J91" s="222">
        <v>194.02354861189997</v>
      </c>
      <c r="K91" s="40">
        <v>219811.99767299945</v>
      </c>
      <c r="L91" s="207">
        <f t="shared" ref="L91:L98" si="16">(K91/I91-1)*100</f>
        <v>-25.025867740576079</v>
      </c>
      <c r="M91" s="40">
        <v>339041</v>
      </c>
      <c r="N91" s="44">
        <f t="shared" ref="N91:N98" si="17">(M91/K91-1)*100</f>
        <v>54.241353333392681</v>
      </c>
    </row>
    <row r="92" spans="2:29">
      <c r="B92" s="36" t="s">
        <v>21</v>
      </c>
      <c r="C92" s="37"/>
      <c r="D92" s="120">
        <v>1221382.0205289498</v>
      </c>
      <c r="E92" s="122">
        <v>940021.02486449992</v>
      </c>
      <c r="F92" s="123">
        <v>-23.036281109050506</v>
      </c>
      <c r="G92" s="122">
        <v>953375.41664025001</v>
      </c>
      <c r="H92" s="124">
        <v>1.420648200679886</v>
      </c>
      <c r="I92" s="122">
        <v>994620.81650249986</v>
      </c>
      <c r="J92" s="222">
        <v>4.326249569933438</v>
      </c>
      <c r="K92" s="40">
        <v>1071460.2768880003</v>
      </c>
      <c r="L92" s="207">
        <f t="shared" si="16"/>
        <v>7.7255029364557082</v>
      </c>
      <c r="M92" s="40">
        <v>1272596</v>
      </c>
      <c r="N92" s="44">
        <f t="shared" si="17"/>
        <v>18.77211199058053</v>
      </c>
    </row>
    <row r="93" spans="2:29">
      <c r="B93" s="36" t="s">
        <v>22</v>
      </c>
      <c r="C93" s="37"/>
      <c r="D93" s="120">
        <v>68016.381769</v>
      </c>
      <c r="E93" s="122">
        <v>83876.646071850002</v>
      </c>
      <c r="F93" s="123">
        <v>23.318300518712199</v>
      </c>
      <c r="G93" s="122">
        <v>50543.124562999998</v>
      </c>
      <c r="H93" s="124">
        <v>-39.741123506888918</v>
      </c>
      <c r="I93" s="122">
        <v>71434.732357999994</v>
      </c>
      <c r="J93" s="222">
        <v>41.334222954418735</v>
      </c>
      <c r="K93" s="40">
        <v>67409.96755300001</v>
      </c>
      <c r="L93" s="207">
        <f t="shared" si="16"/>
        <v>-5.6341847615941294</v>
      </c>
      <c r="M93" s="40">
        <v>50016</v>
      </c>
      <c r="N93" s="44">
        <f t="shared" si="17"/>
        <v>-25.803257566211222</v>
      </c>
    </row>
    <row r="94" spans="2:29">
      <c r="B94" s="36" t="s">
        <v>23</v>
      </c>
      <c r="C94" s="37"/>
      <c r="D94" s="120">
        <v>221881.16794200012</v>
      </c>
      <c r="E94" s="122">
        <v>184200.12901040004</v>
      </c>
      <c r="F94" s="123">
        <v>-16.982531361764753</v>
      </c>
      <c r="G94" s="122">
        <v>223198.84149604998</v>
      </c>
      <c r="H94" s="124">
        <v>21.171924631740112</v>
      </c>
      <c r="I94" s="122">
        <v>186740.94260005001</v>
      </c>
      <c r="J94" s="222">
        <v>-16.334268875067249</v>
      </c>
      <c r="K94" s="40">
        <v>195327.06949300002</v>
      </c>
      <c r="L94" s="207">
        <f t="shared" si="16"/>
        <v>4.5978813073356051</v>
      </c>
      <c r="M94" s="40">
        <v>249928</v>
      </c>
      <c r="N94" s="44">
        <f t="shared" si="17"/>
        <v>27.953591198969342</v>
      </c>
    </row>
    <row r="95" spans="2:29">
      <c r="B95" s="36" t="s">
        <v>24</v>
      </c>
      <c r="C95" s="37"/>
      <c r="D95" s="120">
        <v>398800.02155499975</v>
      </c>
      <c r="E95" s="122">
        <v>347440.06374999951</v>
      </c>
      <c r="F95" s="123">
        <v>-12.878624631146629</v>
      </c>
      <c r="G95" s="122">
        <v>316515.96923499997</v>
      </c>
      <c r="H95" s="124">
        <v>-8.9005551579828701</v>
      </c>
      <c r="I95" s="122">
        <v>322078.1246745002</v>
      </c>
      <c r="J95" s="222">
        <v>1.7573064174119413</v>
      </c>
      <c r="K95" s="40">
        <v>356467.81787499983</v>
      </c>
      <c r="L95" s="207">
        <f t="shared" si="16"/>
        <v>10.677438349858349</v>
      </c>
      <c r="M95" s="40">
        <v>379021</v>
      </c>
      <c r="N95" s="44">
        <f t="shared" si="17"/>
        <v>6.3268494360713134</v>
      </c>
    </row>
    <row r="96" spans="2:29">
      <c r="B96" s="36" t="s">
        <v>25</v>
      </c>
      <c r="C96" s="37"/>
      <c r="D96" s="120">
        <v>101797.67403700003</v>
      </c>
      <c r="E96" s="122">
        <v>72492.425079349996</v>
      </c>
      <c r="F96" s="123">
        <v>-28.787739243431599</v>
      </c>
      <c r="G96" s="122">
        <v>103802.66258100001</v>
      </c>
      <c r="H96" s="124">
        <v>43.191047157517382</v>
      </c>
      <c r="I96" s="122">
        <v>80907.649993200001</v>
      </c>
      <c r="J96" s="222">
        <v>-22.056286436712945</v>
      </c>
      <c r="K96" s="40">
        <v>107323.95753000001</v>
      </c>
      <c r="L96" s="207">
        <f t="shared" si="16"/>
        <v>32.649950331050533</v>
      </c>
      <c r="M96" s="40">
        <v>118207</v>
      </c>
      <c r="N96" s="44">
        <f t="shared" si="17"/>
        <v>10.140366345471264</v>
      </c>
    </row>
    <row r="97" spans="2:14">
      <c r="B97" s="36" t="s">
        <v>26</v>
      </c>
      <c r="C97" s="37"/>
      <c r="D97" s="120">
        <v>65276.025896999978</v>
      </c>
      <c r="E97" s="122">
        <v>48442.493092000004</v>
      </c>
      <c r="F97" s="123">
        <v>-25.788231703262475</v>
      </c>
      <c r="G97" s="122">
        <v>50248.268401000001</v>
      </c>
      <c r="H97" s="124">
        <v>3.7276679909321375</v>
      </c>
      <c r="I97" s="122">
        <v>77566.337591999996</v>
      </c>
      <c r="J97" s="222">
        <v>54.366190239614973</v>
      </c>
      <c r="K97" s="40">
        <v>38040.992983000004</v>
      </c>
      <c r="L97" s="207">
        <f>(K97/I97-1)*100</f>
        <v>-50.956827195972366</v>
      </c>
      <c r="M97" s="40">
        <v>39315</v>
      </c>
      <c r="N97" s="44">
        <f t="shared" si="17"/>
        <v>3.349037228258811</v>
      </c>
    </row>
    <row r="98" spans="2:14" ht="14.25" thickBot="1">
      <c r="B98" s="36" t="s">
        <v>27</v>
      </c>
      <c r="C98" s="126"/>
      <c r="D98" s="127">
        <v>221951.63098799973</v>
      </c>
      <c r="E98" s="128">
        <v>114886.82613100004</v>
      </c>
      <c r="F98" s="123">
        <v>-48.237899573167972</v>
      </c>
      <c r="G98" s="128">
        <v>150099.82486200001</v>
      </c>
      <c r="H98" s="124">
        <v>30.650162352686316</v>
      </c>
      <c r="I98" s="128">
        <v>170390.11517284997</v>
      </c>
      <c r="J98" s="222">
        <v>13.517864081123744</v>
      </c>
      <c r="K98" s="40">
        <v>150862.95837900002</v>
      </c>
      <c r="L98" s="207">
        <f t="shared" si="16"/>
        <v>-11.46026386216178</v>
      </c>
      <c r="M98" s="40">
        <v>150369</v>
      </c>
      <c r="N98" s="44">
        <f t="shared" si="17"/>
        <v>-0.32742190946507543</v>
      </c>
    </row>
    <row r="99" spans="2:14" ht="15" thickTop="1" thickBot="1">
      <c r="B99" s="46" t="s">
        <v>28</v>
      </c>
      <c r="C99" s="47"/>
      <c r="D99" s="129">
        <v>2474177.7644279497</v>
      </c>
      <c r="E99" s="131">
        <v>1962909.1939709494</v>
      </c>
      <c r="F99" s="132">
        <v>-20.66418095771747</v>
      </c>
      <c r="G99" s="133">
        <v>2014084.0246342998</v>
      </c>
      <c r="H99" s="134">
        <v>2.6070910880917619</v>
      </c>
      <c r="I99" s="135">
        <v>2258957.5448055002</v>
      </c>
      <c r="J99" s="223">
        <v>12.158058808676685</v>
      </c>
      <c r="K99" s="50">
        <v>2266750.9769139998</v>
      </c>
      <c r="L99" s="208">
        <f>(K99/I99-1)*100</f>
        <v>0.34500126513756779</v>
      </c>
      <c r="M99" s="50">
        <f>SUM(M90:M98)</f>
        <v>2655202</v>
      </c>
      <c r="N99" s="54">
        <f>(M99/K99-1)*100</f>
        <v>17.136907716914074</v>
      </c>
    </row>
    <row r="100" spans="2:14" ht="14.25" thickBot="1">
      <c r="B100" s="113"/>
      <c r="C100" s="113"/>
      <c r="D100" s="137"/>
      <c r="E100" s="139"/>
      <c r="F100" s="140"/>
      <c r="G100" s="137"/>
      <c r="H100" s="140"/>
      <c r="I100" s="137"/>
      <c r="J100" s="140"/>
      <c r="K100" s="55"/>
      <c r="L100" s="60"/>
      <c r="M100" s="55"/>
      <c r="N100" s="60"/>
    </row>
    <row r="101" spans="2:14">
      <c r="B101" s="61" t="s">
        <v>29</v>
      </c>
      <c r="C101" s="141"/>
      <c r="D101" s="142">
        <v>287912.20654295001</v>
      </c>
      <c r="E101" s="143">
        <v>232667.47026034998</v>
      </c>
      <c r="F101" s="118">
        <f>(E101/D101-1)*100</f>
        <v>-19.188049352245429</v>
      </c>
      <c r="G101" s="143">
        <v>279246.23513749999</v>
      </c>
      <c r="H101" s="124">
        <f>(G101/E101-1)*100</f>
        <v>20.019457307473786</v>
      </c>
      <c r="I101" s="143">
        <v>482556.00152489997</v>
      </c>
      <c r="J101" s="221">
        <f>(I101/G101-1)*100</f>
        <v>72.806627558395149</v>
      </c>
      <c r="K101" s="40">
        <v>364832.5149789995</v>
      </c>
      <c r="L101" s="207">
        <f>(K101/I101-1)*100</f>
        <v>-24.395818552435077</v>
      </c>
      <c r="M101" s="31">
        <v>521798</v>
      </c>
      <c r="N101" s="44">
        <f>(M101/K101-1)*100</f>
        <v>43.023984589212326</v>
      </c>
    </row>
    <row r="102" spans="2:14" ht="14.25" thickBot="1">
      <c r="B102" s="63" t="s">
        <v>30</v>
      </c>
      <c r="C102" s="64"/>
      <c r="D102" s="144">
        <v>79203.550057</v>
      </c>
      <c r="E102" s="146">
        <v>67487.316524850001</v>
      </c>
      <c r="F102" s="147">
        <f>(E102/D102-1)*100</f>
        <v>-14.792561095706237</v>
      </c>
      <c r="G102" s="148">
        <v>59935.335682999998</v>
      </c>
      <c r="H102" s="147">
        <f>(G102/E102-1)*100</f>
        <v>-11.190222445826892</v>
      </c>
      <c r="I102" s="148">
        <v>266699.5017894</v>
      </c>
      <c r="J102" s="224">
        <f>(I102/G102-1)*100</f>
        <v>344.97874042114756</v>
      </c>
      <c r="K102" s="67">
        <v>194938.66773999951</v>
      </c>
      <c r="L102" s="209">
        <f>(K102/I102-1)*100</f>
        <v>-26.90699966363891</v>
      </c>
      <c r="M102" s="67">
        <v>307561</v>
      </c>
      <c r="N102" s="71">
        <f>(M102/K102-1)*100</f>
        <v>57.773213270448288</v>
      </c>
    </row>
    <row r="103" spans="2:14">
      <c r="D103" s="72"/>
      <c r="E103" s="72"/>
      <c r="F103" s="72"/>
      <c r="G103" s="72"/>
      <c r="H103" s="72"/>
      <c r="I103" s="72"/>
      <c r="J103" s="72"/>
      <c r="K103" s="193"/>
      <c r="L103" s="193"/>
      <c r="M103" s="193"/>
      <c r="N103" s="193"/>
    </row>
    <row r="104" spans="2:14" ht="18" thickBot="1">
      <c r="B104" s="111" t="s">
        <v>47</v>
      </c>
      <c r="C104" s="111"/>
      <c r="D104" s="112"/>
      <c r="E104" s="112"/>
      <c r="F104" s="112"/>
      <c r="G104" s="112"/>
      <c r="H104" s="112"/>
      <c r="I104" s="112"/>
      <c r="J104" s="112"/>
      <c r="K104" s="194"/>
      <c r="L104" s="194"/>
      <c r="M104" s="194"/>
      <c r="N104" s="194"/>
    </row>
    <row r="105" spans="2:14" ht="14.25" thickBot="1">
      <c r="B105" s="113"/>
      <c r="C105" s="113"/>
      <c r="D105" s="287">
        <v>2008</v>
      </c>
      <c r="E105" s="307">
        <v>2009</v>
      </c>
      <c r="F105" s="326"/>
      <c r="G105" s="307">
        <v>2010</v>
      </c>
      <c r="H105" s="326"/>
      <c r="I105" s="307">
        <v>2011</v>
      </c>
      <c r="J105" s="359"/>
      <c r="K105" s="345">
        <v>2012</v>
      </c>
      <c r="L105" s="344"/>
      <c r="M105" s="345">
        <v>2013</v>
      </c>
      <c r="N105" s="344"/>
    </row>
    <row r="106" spans="2:14">
      <c r="B106" s="27" t="s">
        <v>18</v>
      </c>
      <c r="C106" s="28"/>
      <c r="D106" s="114">
        <v>79255.920432000014</v>
      </c>
      <c r="E106" s="116">
        <v>98025.107815999989</v>
      </c>
      <c r="F106" s="117">
        <f t="shared" ref="F106:F115" si="18">(E106/D106-1)*100</f>
        <v>23.681748040644557</v>
      </c>
      <c r="G106" s="116">
        <v>91924.151431000006</v>
      </c>
      <c r="H106" s="118">
        <f>(G106/E106-1)*100</f>
        <v>-6.2238711294782867</v>
      </c>
      <c r="I106" s="116">
        <v>94869.93936027179</v>
      </c>
      <c r="J106" s="221">
        <f>(I106/G106-1)*100</f>
        <v>3.2045853928637458</v>
      </c>
      <c r="K106" s="31">
        <v>98312.731281</v>
      </c>
      <c r="L106" s="35">
        <f>(K106/I106-1)*100</f>
        <v>3.6289597568457399</v>
      </c>
      <c r="M106" s="31">
        <v>99243</v>
      </c>
      <c r="N106" s="35">
        <f>(M106/K106-1)*100</f>
        <v>0.94623423322568456</v>
      </c>
    </row>
    <row r="107" spans="2:14">
      <c r="B107" s="36" t="s">
        <v>20</v>
      </c>
      <c r="C107" s="37"/>
      <c r="D107" s="120">
        <v>147037.83482299998</v>
      </c>
      <c r="E107" s="122">
        <v>137341.64728164999</v>
      </c>
      <c r="F107" s="123">
        <f t="shared" si="18"/>
        <v>-6.5943486946893559</v>
      </c>
      <c r="G107" s="122">
        <v>126641.38852399999</v>
      </c>
      <c r="H107" s="124">
        <f t="shared" ref="H107:J118" si="19">(G107/E107-1)*100</f>
        <v>-7.7909788978333001</v>
      </c>
      <c r="I107" s="122">
        <v>316110.79758519115</v>
      </c>
      <c r="J107" s="222">
        <f t="shared" si="19"/>
        <v>149.61096942275276</v>
      </c>
      <c r="K107" s="40">
        <v>408661.36415899999</v>
      </c>
      <c r="L107" s="44">
        <f t="shared" ref="L107:L114" si="20">(K107/I107-1)*100</f>
        <v>29.277888411536047</v>
      </c>
      <c r="M107" s="40">
        <v>495441</v>
      </c>
      <c r="N107" s="44">
        <f t="shared" ref="N107:N114" si="21">(M107/K107-1)*100</f>
        <v>21.235096696646917</v>
      </c>
    </row>
    <row r="108" spans="2:14">
      <c r="B108" s="36" t="s">
        <v>21</v>
      </c>
      <c r="C108" s="37"/>
      <c r="D108" s="120">
        <v>1447233.8929808997</v>
      </c>
      <c r="E108" s="122">
        <v>1590580.6768415999</v>
      </c>
      <c r="F108" s="123">
        <f t="shared" si="18"/>
        <v>9.9048802378063137</v>
      </c>
      <c r="G108" s="122">
        <v>1641889.6840395499</v>
      </c>
      <c r="H108" s="124">
        <f t="shared" si="19"/>
        <v>3.2258035033993826</v>
      </c>
      <c r="I108" s="122">
        <v>1577865.4254916655</v>
      </c>
      <c r="J108" s="222">
        <f t="shared" si="19"/>
        <v>-3.8994251057333673</v>
      </c>
      <c r="K108" s="40">
        <v>1499346.3462266</v>
      </c>
      <c r="L108" s="44">
        <f t="shared" si="20"/>
        <v>-4.9762849224355588</v>
      </c>
      <c r="M108" s="40">
        <v>1415189</v>
      </c>
      <c r="N108" s="44">
        <f t="shared" si="21"/>
        <v>-5.6129356928369845</v>
      </c>
    </row>
    <row r="109" spans="2:14">
      <c r="B109" s="36" t="s">
        <v>22</v>
      </c>
      <c r="C109" s="37"/>
      <c r="D109" s="120">
        <v>110958.42792799999</v>
      </c>
      <c r="E109" s="122">
        <v>106915.58119900001</v>
      </c>
      <c r="F109" s="123">
        <f t="shared" si="18"/>
        <v>-3.6435688613246642</v>
      </c>
      <c r="G109" s="122">
        <v>87775.741068949996</v>
      </c>
      <c r="H109" s="124">
        <f t="shared" si="19"/>
        <v>-17.901824893441287</v>
      </c>
      <c r="I109" s="122">
        <v>105418.83233391627</v>
      </c>
      <c r="J109" s="222">
        <f t="shared" si="19"/>
        <v>20.100190610874137</v>
      </c>
      <c r="K109" s="40">
        <v>98933.554613999993</v>
      </c>
      <c r="L109" s="44">
        <f t="shared" si="20"/>
        <v>-6.1519157216369358</v>
      </c>
      <c r="M109" s="40">
        <v>104164</v>
      </c>
      <c r="N109" s="44">
        <f t="shared" si="21"/>
        <v>5.2868265033103823</v>
      </c>
    </row>
    <row r="110" spans="2:14">
      <c r="B110" s="36" t="s">
        <v>23</v>
      </c>
      <c r="C110" s="37"/>
      <c r="D110" s="120">
        <v>267436.32068899996</v>
      </c>
      <c r="E110" s="122">
        <v>254632.54022800003</v>
      </c>
      <c r="F110" s="123">
        <f t="shared" si="18"/>
        <v>-4.787599690278932</v>
      </c>
      <c r="G110" s="122">
        <v>277024.14939499996</v>
      </c>
      <c r="H110" s="124">
        <f t="shared" si="19"/>
        <v>8.7936950819209159</v>
      </c>
      <c r="I110" s="122">
        <v>255652.14946063413</v>
      </c>
      <c r="J110" s="222">
        <f t="shared" si="19"/>
        <v>-7.7148508464120136</v>
      </c>
      <c r="K110" s="40">
        <v>322853.14548499999</v>
      </c>
      <c r="L110" s="44">
        <f>(K110/I110-1)*100</f>
        <v>26.286106401273823</v>
      </c>
      <c r="M110" s="40">
        <v>237701</v>
      </c>
      <c r="N110" s="44">
        <f t="shared" si="21"/>
        <v>-26.374884889872085</v>
      </c>
    </row>
    <row r="111" spans="2:14">
      <c r="B111" s="36" t="s">
        <v>24</v>
      </c>
      <c r="C111" s="37"/>
      <c r="D111" s="120">
        <v>496716.98117200029</v>
      </c>
      <c r="E111" s="122">
        <v>747980.94460499997</v>
      </c>
      <c r="F111" s="123">
        <f t="shared" si="18"/>
        <v>50.584935276451404</v>
      </c>
      <c r="G111" s="122">
        <v>511562.36411879992</v>
      </c>
      <c r="H111" s="124">
        <f t="shared" si="19"/>
        <v>-31.607567303876969</v>
      </c>
      <c r="I111" s="122">
        <v>538017.89564082678</v>
      </c>
      <c r="J111" s="222">
        <f t="shared" si="19"/>
        <v>5.1715163932355201</v>
      </c>
      <c r="K111" s="40">
        <v>463866.48420700006</v>
      </c>
      <c r="L111" s="44">
        <f t="shared" si="20"/>
        <v>-13.782331783872326</v>
      </c>
      <c r="M111" s="40">
        <v>417570</v>
      </c>
      <c r="N111" s="44">
        <f t="shared" si="21"/>
        <v>-9.9805624642500099</v>
      </c>
    </row>
    <row r="112" spans="2:14">
      <c r="B112" s="36" t="s">
        <v>25</v>
      </c>
      <c r="C112" s="37"/>
      <c r="D112" s="120">
        <v>125699.43210400001</v>
      </c>
      <c r="E112" s="122">
        <v>110484.701256</v>
      </c>
      <c r="F112" s="123">
        <f t="shared" si="18"/>
        <v>-12.104056950242848</v>
      </c>
      <c r="G112" s="122">
        <v>146513.17196400001</v>
      </c>
      <c r="H112" s="124">
        <f t="shared" si="19"/>
        <v>32.609465653095057</v>
      </c>
      <c r="I112" s="122">
        <v>147777.23009031441</v>
      </c>
      <c r="J112" s="222">
        <f t="shared" si="19"/>
        <v>0.86276073978179824</v>
      </c>
      <c r="K112" s="40">
        <v>138314.99673099996</v>
      </c>
      <c r="L112" s="44">
        <f t="shared" si="20"/>
        <v>-6.4030387858343136</v>
      </c>
      <c r="M112" s="40">
        <v>165136</v>
      </c>
      <c r="N112" s="44">
        <f t="shared" si="21"/>
        <v>19.391247444528737</v>
      </c>
    </row>
    <row r="113" spans="2:14">
      <c r="B113" s="36" t="s">
        <v>26</v>
      </c>
      <c r="C113" s="37"/>
      <c r="D113" s="120">
        <v>49846.676443999997</v>
      </c>
      <c r="E113" s="122">
        <v>62103.559461999997</v>
      </c>
      <c r="F113" s="123">
        <f t="shared" si="18"/>
        <v>24.589168009566166</v>
      </c>
      <c r="G113" s="122">
        <v>51260.099941050008</v>
      </c>
      <c r="H113" s="124">
        <f t="shared" si="19"/>
        <v>-17.460286680644931</v>
      </c>
      <c r="I113" s="122">
        <v>85166.97897335951</v>
      </c>
      <c r="J113" s="222">
        <f t="shared" si="19"/>
        <v>66.146728296087986</v>
      </c>
      <c r="K113" s="40">
        <v>69821.971416999993</v>
      </c>
      <c r="L113" s="44">
        <f t="shared" si="20"/>
        <v>-18.017555326412925</v>
      </c>
      <c r="M113" s="40">
        <v>57751</v>
      </c>
      <c r="N113" s="44">
        <f t="shared" si="21"/>
        <v>-17.28821339762543</v>
      </c>
    </row>
    <row r="114" spans="2:14" ht="14.25" thickBot="1">
      <c r="B114" s="36" t="s">
        <v>27</v>
      </c>
      <c r="C114" s="126"/>
      <c r="D114" s="127">
        <v>143758.13536600003</v>
      </c>
      <c r="E114" s="128">
        <v>209526.63715155001</v>
      </c>
      <c r="F114" s="123">
        <f t="shared" si="18"/>
        <v>45.749412106735463</v>
      </c>
      <c r="G114" s="128">
        <v>237624.47111245</v>
      </c>
      <c r="H114" s="124">
        <f t="shared" si="19"/>
        <v>13.410148868364136</v>
      </c>
      <c r="I114" s="128">
        <v>170138.81608852025</v>
      </c>
      <c r="J114" s="222">
        <f t="shared" si="19"/>
        <v>-28.40012844973101</v>
      </c>
      <c r="K114" s="40">
        <v>220824.04221199997</v>
      </c>
      <c r="L114" s="44">
        <f t="shared" si="20"/>
        <v>29.790512999167152</v>
      </c>
      <c r="M114" s="40">
        <v>221846</v>
      </c>
      <c r="N114" s="44">
        <f t="shared" si="21"/>
        <v>0.46279280904517606</v>
      </c>
    </row>
    <row r="115" spans="2:14" ht="15" thickTop="1" thickBot="1">
      <c r="B115" s="46" t="s">
        <v>28</v>
      </c>
      <c r="C115" s="47"/>
      <c r="D115" s="129">
        <v>2867943.6219389001</v>
      </c>
      <c r="E115" s="131">
        <v>3317591.3958408004</v>
      </c>
      <c r="F115" s="132">
        <f t="shared" si="18"/>
        <v>15.678403524470674</v>
      </c>
      <c r="G115" s="133">
        <v>3172215.2215948002</v>
      </c>
      <c r="H115" s="134">
        <f t="shared" si="19"/>
        <v>-4.381979481507436</v>
      </c>
      <c r="I115" s="135">
        <v>3291018.0650247</v>
      </c>
      <c r="J115" s="223">
        <f t="shared" si="19"/>
        <v>3.7451066567347535</v>
      </c>
      <c r="K115" s="50">
        <v>3320934.6363325999</v>
      </c>
      <c r="L115" s="54">
        <f>(K115/I115-1)*100</f>
        <v>0.90903698238056219</v>
      </c>
      <c r="M115" s="50">
        <v>3214041</v>
      </c>
      <c r="N115" s="54">
        <f>(M115/K115-1)*100</f>
        <v>-3.2187816996797514</v>
      </c>
    </row>
    <row r="116" spans="2:14" ht="14.25" thickBot="1">
      <c r="B116" s="113"/>
      <c r="C116" s="113"/>
      <c r="D116" s="137"/>
      <c r="E116" s="139"/>
      <c r="F116" s="140"/>
      <c r="G116" s="137"/>
      <c r="H116" s="140"/>
      <c r="I116" s="137"/>
      <c r="J116" s="140"/>
      <c r="K116" s="210"/>
      <c r="L116" s="60"/>
      <c r="M116" s="55"/>
      <c r="N116" s="60"/>
    </row>
    <row r="117" spans="2:14">
      <c r="B117" s="61" t="s">
        <v>29</v>
      </c>
      <c r="C117" s="141"/>
      <c r="D117" s="142">
        <v>265845.68167664995</v>
      </c>
      <c r="E117" s="143">
        <v>337613.81898740004</v>
      </c>
      <c r="F117" s="118">
        <f>(E117/D117-1)*100</f>
        <v>26.996164413173428</v>
      </c>
      <c r="G117" s="143">
        <v>329155.45673099993</v>
      </c>
      <c r="H117" s="124">
        <f>(G117/E117-1)*100</f>
        <v>-2.5053365060023758</v>
      </c>
      <c r="I117" s="143">
        <v>548667.5142502964</v>
      </c>
      <c r="J117" s="221">
        <f>(I117/G117-1)*100</f>
        <v>66.689478491219802</v>
      </c>
      <c r="K117" s="40">
        <v>628710.45961700007</v>
      </c>
      <c r="L117" s="44">
        <f>(K117/I117-1)*100</f>
        <v>14.588606631117029</v>
      </c>
      <c r="M117" s="31">
        <v>707904</v>
      </c>
      <c r="N117" s="44">
        <f>(M117/K117-1)*100</f>
        <v>12.596186236704776</v>
      </c>
    </row>
    <row r="118" spans="2:14" ht="14.25" thickBot="1">
      <c r="B118" s="63" t="s">
        <v>30</v>
      </c>
      <c r="C118" s="64"/>
      <c r="D118" s="144">
        <v>99569.05785099999</v>
      </c>
      <c r="E118" s="146">
        <v>84319.914841649996</v>
      </c>
      <c r="F118" s="147">
        <f>(E118/D118-1)*100</f>
        <v>-15.315142413187798</v>
      </c>
      <c r="G118" s="148">
        <v>83348.967363000003</v>
      </c>
      <c r="H118" s="147">
        <f t="shared" si="19"/>
        <v>-1.1515043397202218</v>
      </c>
      <c r="I118" s="148">
        <v>267670.18400914996</v>
      </c>
      <c r="J118" s="224">
        <f t="shared" si="19"/>
        <v>221.14397151844406</v>
      </c>
      <c r="K118" s="67">
        <v>357972.82371100003</v>
      </c>
      <c r="L118" s="71">
        <f>(K118/I118-1)*100</f>
        <v>33.736532903778027</v>
      </c>
      <c r="M118" s="67">
        <v>461783</v>
      </c>
      <c r="N118" s="71">
        <f>(M118/K118-1)*100</f>
        <v>28.999457336685541</v>
      </c>
    </row>
    <row r="119" spans="2:14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>
      <c r="B120" s="21" t="s">
        <v>33</v>
      </c>
      <c r="C120" s="9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</sheetData>
  <mergeCells count="17">
    <mergeCell ref="E89:F89"/>
    <mergeCell ref="G89:H89"/>
    <mergeCell ref="I89:J89"/>
    <mergeCell ref="K89:L89"/>
    <mergeCell ref="M89:N89"/>
    <mergeCell ref="E105:F105"/>
    <mergeCell ref="G105:H105"/>
    <mergeCell ref="I105:J105"/>
    <mergeCell ref="K105:L105"/>
    <mergeCell ref="M105:N105"/>
    <mergeCell ref="I57:J57"/>
    <mergeCell ref="K57:L57"/>
    <mergeCell ref="M57:N57"/>
    <mergeCell ref="O57:P57"/>
    <mergeCell ref="I73:J73"/>
    <mergeCell ref="K73:L73"/>
    <mergeCell ref="M73:N73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workbookViewId="0">
      <selection activeCell="B6" sqref="B6:F6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45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</row>
    <row r="7" spans="1:11">
      <c r="B7" s="163" t="s">
        <v>6</v>
      </c>
      <c r="C7" s="164">
        <v>103959</v>
      </c>
      <c r="D7" s="317">
        <v>3310</v>
      </c>
      <c r="E7" s="318"/>
      <c r="F7" s="165">
        <f t="shared" ref="F7:F16" si="0">D7/C7*100</f>
        <v>3.1839475177714291</v>
      </c>
      <c r="K7" s="3"/>
    </row>
    <row r="8" spans="1:11">
      <c r="B8" s="163" t="s">
        <v>7</v>
      </c>
      <c r="C8" s="166">
        <v>144317</v>
      </c>
      <c r="D8" s="319">
        <v>4990.875</v>
      </c>
      <c r="E8" s="318"/>
      <c r="F8" s="165">
        <f t="shared" si="0"/>
        <v>3.4582724141992975</v>
      </c>
      <c r="K8" s="3"/>
    </row>
    <row r="9" spans="1:11">
      <c r="B9" s="163" t="s">
        <v>8</v>
      </c>
      <c r="C9" s="166">
        <v>110280</v>
      </c>
      <c r="D9" s="319">
        <v>8686</v>
      </c>
      <c r="E9" s="318"/>
      <c r="F9" s="165">
        <f t="shared" si="0"/>
        <v>7.8763148349655419</v>
      </c>
      <c r="K9" s="3"/>
    </row>
    <row r="10" spans="1:11">
      <c r="B10" s="163" t="s">
        <v>9</v>
      </c>
      <c r="C10" s="110">
        <v>148424</v>
      </c>
      <c r="D10" s="319">
        <v>10020</v>
      </c>
      <c r="E10" s="318"/>
      <c r="F10" s="165">
        <f t="shared" si="0"/>
        <v>6.7509297687705487</v>
      </c>
      <c r="K10" s="3"/>
    </row>
    <row r="11" spans="1:11">
      <c r="B11" s="163" t="s">
        <v>10</v>
      </c>
      <c r="C11" s="166">
        <v>328965</v>
      </c>
      <c r="D11" s="319">
        <v>169533</v>
      </c>
      <c r="E11" s="318"/>
      <c r="F11" s="165">
        <f t="shared" si="0"/>
        <v>51.535269709543563</v>
      </c>
      <c r="K11" s="3"/>
    </row>
    <row r="12" spans="1:11">
      <c r="B12" s="156" t="s">
        <v>11</v>
      </c>
      <c r="C12" s="167">
        <v>215799</v>
      </c>
      <c r="D12" s="319">
        <v>82821</v>
      </c>
      <c r="E12" s="318"/>
      <c r="F12" s="168">
        <f t="shared" si="0"/>
        <v>38.378769132387077</v>
      </c>
      <c r="K12" s="3"/>
    </row>
    <row r="13" spans="1:11">
      <c r="B13" s="109" t="s">
        <v>35</v>
      </c>
      <c r="C13" s="169">
        <v>157114</v>
      </c>
      <c r="D13" s="320">
        <v>7907</v>
      </c>
      <c r="E13" s="321"/>
      <c r="F13" s="170">
        <f t="shared" si="0"/>
        <v>5.0326514505390989</v>
      </c>
      <c r="K13" s="3"/>
    </row>
    <row r="14" spans="1:11">
      <c r="B14" s="109" t="s">
        <v>37</v>
      </c>
      <c r="C14" s="169">
        <v>215533</v>
      </c>
      <c r="D14" s="322">
        <v>43015</v>
      </c>
      <c r="E14" s="318"/>
      <c r="F14" s="170">
        <f>D14/C14*100</f>
        <v>19.957500707548263</v>
      </c>
      <c r="K14" s="3"/>
    </row>
    <row r="15" spans="1:11">
      <c r="B15" s="109" t="s">
        <v>39</v>
      </c>
      <c r="C15" s="169">
        <v>171297</v>
      </c>
      <c r="D15" s="322">
        <v>6992</v>
      </c>
      <c r="E15" s="318"/>
      <c r="F15" s="170">
        <f>D15/C15*100</f>
        <v>4.0817994477428092</v>
      </c>
      <c r="K15" s="3"/>
    </row>
    <row r="16" spans="1:11">
      <c r="B16" s="153" t="s">
        <v>41</v>
      </c>
      <c r="C16" s="171">
        <v>242761</v>
      </c>
      <c r="D16" s="323">
        <v>20977</v>
      </c>
      <c r="E16" s="324"/>
      <c r="F16" s="172">
        <f t="shared" si="0"/>
        <v>8.6410090582918997</v>
      </c>
      <c r="K16" s="3"/>
    </row>
    <row r="17" spans="1:11">
      <c r="B17" s="153" t="s">
        <v>43</v>
      </c>
      <c r="C17" s="171">
        <v>505797</v>
      </c>
      <c r="D17" s="323">
        <v>78578</v>
      </c>
      <c r="E17" s="325"/>
      <c r="F17" s="172">
        <f>D17/C17*100</f>
        <v>15.535481626027833</v>
      </c>
      <c r="K17" s="3"/>
    </row>
    <row r="18" spans="1:11" ht="14.25" thickBot="1">
      <c r="B18" s="107" t="s">
        <v>48</v>
      </c>
      <c r="C18" s="173">
        <v>108431.670455</v>
      </c>
      <c r="D18" s="328">
        <v>14918.8945</v>
      </c>
      <c r="E18" s="329"/>
      <c r="F18" s="174">
        <f>D18/C18*100</f>
        <v>13.758797994531921</v>
      </c>
      <c r="K18" s="3"/>
    </row>
    <row r="19" spans="1:11">
      <c r="B19" s="175" t="s">
        <v>12</v>
      </c>
      <c r="C19" s="176">
        <f>SUM(C6:C18)</f>
        <v>2541730.6704549999</v>
      </c>
      <c r="D19" s="330">
        <f>SUM(D6:E18)</f>
        <v>455350.76949999999</v>
      </c>
      <c r="E19" s="301"/>
      <c r="F19" s="177">
        <f>D19/C19*100</f>
        <v>17.914988979476995</v>
      </c>
      <c r="K19" s="3"/>
    </row>
    <row r="20" spans="1:11">
      <c r="B20" s="178"/>
      <c r="C20" s="179"/>
      <c r="D20" s="179"/>
      <c r="E20" s="19"/>
      <c r="F20" s="180"/>
      <c r="K20" s="3"/>
    </row>
    <row r="21" spans="1:11">
      <c r="B21" s="21" t="s">
        <v>13</v>
      </c>
      <c r="C21" s="179"/>
      <c r="D21" s="179"/>
      <c r="E21" s="19"/>
      <c r="F21" s="180"/>
      <c r="K21" s="3"/>
    </row>
    <row r="22" spans="1:11">
      <c r="B22" s="21" t="s">
        <v>14</v>
      </c>
      <c r="K22" s="3"/>
    </row>
    <row r="23" spans="1:11">
      <c r="B23" s="21" t="s">
        <v>34</v>
      </c>
      <c r="K23" s="3"/>
    </row>
    <row r="24" spans="1:11" ht="25.5" customHeight="1">
      <c r="K24" s="3"/>
    </row>
    <row r="25" spans="1:11" ht="14.25">
      <c r="A25" s="4" t="s">
        <v>15</v>
      </c>
    </row>
    <row r="26" spans="1:11">
      <c r="K26" s="3" t="s">
        <v>16</v>
      </c>
    </row>
    <row r="27" spans="1:11" ht="18" thickBot="1">
      <c r="B27" s="22" t="s">
        <v>17</v>
      </c>
      <c r="C27" s="22"/>
      <c r="K27" s="3"/>
    </row>
    <row r="28" spans="1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>
      <c r="D55" s="55"/>
      <c r="E55" s="56"/>
      <c r="F55" s="78"/>
      <c r="G55" s="58"/>
      <c r="H55" s="55"/>
      <c r="I55" s="58"/>
      <c r="J55" s="55"/>
      <c r="K55" s="58"/>
    </row>
    <row r="56" spans="2:11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311">
        <v>2008</v>
      </c>
      <c r="E60" s="308"/>
      <c r="F60" s="307">
        <v>2009</v>
      </c>
      <c r="G60" s="308"/>
      <c r="H60" s="307">
        <v>2010</v>
      </c>
      <c r="I60" s="308"/>
      <c r="J60" s="307">
        <v>2011</v>
      </c>
      <c r="K60" s="309"/>
    </row>
    <row r="61" spans="2:11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311">
        <v>2008</v>
      </c>
      <c r="E76" s="326"/>
      <c r="F76" s="307">
        <v>2009</v>
      </c>
      <c r="G76" s="326"/>
      <c r="H76" s="307">
        <v>2010</v>
      </c>
      <c r="I76" s="326"/>
      <c r="J76" s="307">
        <v>2011</v>
      </c>
      <c r="K76" s="327"/>
    </row>
    <row r="77" spans="2:11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>
      <c r="D90" s="72"/>
      <c r="E90" s="72"/>
      <c r="F90" s="72"/>
      <c r="G90" s="72"/>
      <c r="H90" s="72"/>
      <c r="I90" s="72"/>
      <c r="J90" s="72"/>
      <c r="K90" s="72"/>
    </row>
    <row r="91" spans="2:11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J76:K76"/>
    <mergeCell ref="D18:E18"/>
    <mergeCell ref="D19:E19"/>
    <mergeCell ref="D60:E60"/>
    <mergeCell ref="F60:G60"/>
    <mergeCell ref="H60:I60"/>
    <mergeCell ref="J60:K60"/>
    <mergeCell ref="D16:E16"/>
    <mergeCell ref="D17:E17"/>
    <mergeCell ref="D76:E76"/>
    <mergeCell ref="F76:G76"/>
    <mergeCell ref="H76:I7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workbookViewId="0">
      <selection activeCell="J3" sqref="J3"/>
    </sheetView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49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335">
        <v>3310</v>
      </c>
      <c r="E7" s="336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37">
        <v>78578</v>
      </c>
      <c r="E17" s="338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33">
        <v>14918.8945</v>
      </c>
      <c r="E18" s="334"/>
      <c r="F18" s="155">
        <f>D18/C18*100</f>
        <v>13.758797994531921</v>
      </c>
      <c r="K18" s="3"/>
    </row>
    <row r="19" spans="1:11" ht="14.25" thickBot="1">
      <c r="B19" s="107" t="s">
        <v>6</v>
      </c>
      <c r="C19" s="95">
        <v>131244.32708700001</v>
      </c>
      <c r="D19" s="339">
        <v>51937.764000000003</v>
      </c>
      <c r="E19" s="340"/>
      <c r="F19" s="108">
        <v>39.57334016088268</v>
      </c>
      <c r="K19" s="3"/>
    </row>
    <row r="20" spans="1:11">
      <c r="B20" s="96" t="s">
        <v>12</v>
      </c>
      <c r="C20" s="97">
        <f>SUM(C6:C19)</f>
        <v>2672974.9975419999</v>
      </c>
      <c r="D20" s="300">
        <f>SUM(D6:E19)</f>
        <v>507288.53350000002</v>
      </c>
      <c r="E20" s="301"/>
      <c r="F20" s="106">
        <f>D20/C20*100</f>
        <v>18.978424189021212</v>
      </c>
      <c r="K20" s="3"/>
    </row>
    <row r="21" spans="1:11">
      <c r="B21" s="17"/>
      <c r="C21" s="18"/>
      <c r="D21" s="18"/>
      <c r="E21" s="19"/>
      <c r="F21" s="20"/>
      <c r="K21" s="3"/>
    </row>
    <row r="22" spans="1:11">
      <c r="B22" s="21" t="s">
        <v>13</v>
      </c>
      <c r="C22" s="18"/>
      <c r="D22" s="18"/>
      <c r="E22" s="19"/>
      <c r="F22" s="20"/>
      <c r="K22" s="3"/>
    </row>
    <row r="23" spans="1:11">
      <c r="B23" s="21" t="s">
        <v>14</v>
      </c>
      <c r="K23" s="3"/>
    </row>
    <row r="24" spans="1:11">
      <c r="B24" s="21" t="s">
        <v>34</v>
      </c>
      <c r="K24" s="3"/>
    </row>
    <row r="25" spans="1:11" ht="25.5" customHeight="1">
      <c r="K25" s="3"/>
    </row>
    <row r="26" spans="1:11" ht="14.25">
      <c r="A26" s="4" t="s">
        <v>15</v>
      </c>
    </row>
    <row r="27" spans="1:11">
      <c r="K27" s="3" t="s">
        <v>16</v>
      </c>
    </row>
    <row r="28" spans="1:11" ht="18" thickBot="1">
      <c r="B28" s="22" t="s">
        <v>17</v>
      </c>
      <c r="C28" s="22"/>
      <c r="K28" s="3"/>
    </row>
    <row r="29" spans="1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>
      <c r="D56" s="55"/>
      <c r="E56" s="56"/>
      <c r="F56" s="78"/>
      <c r="G56" s="58"/>
      <c r="H56" s="55"/>
      <c r="I56" s="58"/>
      <c r="J56" s="55"/>
      <c r="K56" s="58"/>
    </row>
    <row r="57" spans="2:11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311">
        <v>2008</v>
      </c>
      <c r="E61" s="308"/>
      <c r="F61" s="307">
        <v>2009</v>
      </c>
      <c r="G61" s="308"/>
      <c r="H61" s="307">
        <v>2010</v>
      </c>
      <c r="I61" s="308"/>
      <c r="J61" s="307">
        <v>2011</v>
      </c>
      <c r="K61" s="309"/>
    </row>
    <row r="62" spans="2:11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311">
        <v>2008</v>
      </c>
      <c r="E77" s="326"/>
      <c r="F77" s="307">
        <v>2009</v>
      </c>
      <c r="G77" s="326"/>
      <c r="H77" s="307">
        <v>2010</v>
      </c>
      <c r="I77" s="326"/>
      <c r="J77" s="307">
        <v>2011</v>
      </c>
      <c r="K77" s="327"/>
    </row>
    <row r="78" spans="2:11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>
      <c r="D91" s="72"/>
      <c r="E91" s="72"/>
      <c r="F91" s="72"/>
      <c r="G91" s="72"/>
      <c r="H91" s="72"/>
      <c r="I91" s="72"/>
      <c r="J91" s="72"/>
      <c r="K91" s="72"/>
    </row>
    <row r="92" spans="2:11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D6:E6"/>
    <mergeCell ref="D12:E12"/>
    <mergeCell ref="D13:E13"/>
    <mergeCell ref="D7:E7"/>
    <mergeCell ref="D8:E8"/>
    <mergeCell ref="D9:E9"/>
    <mergeCell ref="D10:E10"/>
    <mergeCell ref="D11:E1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>
      <c r="A1" s="1" t="s">
        <v>50</v>
      </c>
      <c r="E1" s="98"/>
      <c r="F1" s="2" t="s">
        <v>36</v>
      </c>
    </row>
    <row r="2" spans="1:11">
      <c r="K2" s="3"/>
    </row>
    <row r="3" spans="1:11" ht="14.25">
      <c r="A3" s="4" t="s">
        <v>0</v>
      </c>
      <c r="K3" s="3"/>
    </row>
    <row r="4" spans="1:11" ht="21" customHeight="1">
      <c r="F4" s="3" t="s">
        <v>1</v>
      </c>
      <c r="K4" s="3"/>
    </row>
    <row r="5" spans="1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</row>
    <row r="7" spans="1:11">
      <c r="B7" s="13" t="s">
        <v>6</v>
      </c>
      <c r="C7" s="14">
        <v>103959</v>
      </c>
      <c r="D7" s="335">
        <v>3310</v>
      </c>
      <c r="E7" s="336"/>
      <c r="F7" s="15">
        <f t="shared" ref="F7:F16" si="0">D7/C7*100</f>
        <v>3.1839475177714291</v>
      </c>
      <c r="K7" s="3"/>
    </row>
    <row r="8" spans="1:11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</row>
    <row r="9" spans="1:11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</row>
    <row r="10" spans="1:11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</row>
    <row r="11" spans="1:11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</row>
    <row r="12" spans="1:11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</row>
    <row r="13" spans="1:11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</row>
    <row r="14" spans="1:11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</row>
    <row r="15" spans="1:11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</row>
    <row r="16" spans="1:11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</row>
    <row r="17" spans="1:11">
      <c r="B17" s="153" t="s">
        <v>43</v>
      </c>
      <c r="C17" s="154">
        <v>505797</v>
      </c>
      <c r="D17" s="337">
        <v>78578</v>
      </c>
      <c r="E17" s="338"/>
      <c r="F17" s="155">
        <f>D17/C17*100</f>
        <v>15.535481626027833</v>
      </c>
      <c r="K17" s="3"/>
    </row>
    <row r="18" spans="1:11">
      <c r="B18" s="153" t="s">
        <v>46</v>
      </c>
      <c r="C18" s="154">
        <v>108431.670455</v>
      </c>
      <c r="D18" s="333">
        <v>14918.8945</v>
      </c>
      <c r="E18" s="334"/>
      <c r="F18" s="155">
        <f>D18/C18*100</f>
        <v>13.758797994531921</v>
      </c>
      <c r="K18" s="3"/>
    </row>
    <row r="19" spans="1:11">
      <c r="B19" s="109" t="s">
        <v>6</v>
      </c>
      <c r="C19" s="105">
        <v>131244.32708700001</v>
      </c>
      <c r="D19" s="341">
        <v>51937.764000000003</v>
      </c>
      <c r="E19" s="342"/>
      <c r="F19" s="103">
        <v>39.57334016088268</v>
      </c>
      <c r="K19" s="3"/>
    </row>
    <row r="20" spans="1:11" ht="14.25" thickBot="1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>
      <c r="B21" s="96" t="s">
        <v>12</v>
      </c>
      <c r="C21" s="97">
        <f>SUM(C6:C20)</f>
        <v>2874662.7309010001</v>
      </c>
      <c r="D21" s="300">
        <f>SUM(D6:E20)</f>
        <v>530921.64324999996</v>
      </c>
      <c r="E21" s="301"/>
      <c r="F21" s="106">
        <f>D21/C21*100</f>
        <v>18.469006382658122</v>
      </c>
      <c r="K21" s="3"/>
    </row>
    <row r="22" spans="1:11">
      <c r="B22" s="17"/>
      <c r="C22" s="18"/>
      <c r="D22" s="18"/>
      <c r="E22" s="19"/>
      <c r="F22" s="20"/>
      <c r="K22" s="3"/>
    </row>
    <row r="23" spans="1:11">
      <c r="B23" s="21" t="s">
        <v>13</v>
      </c>
      <c r="C23" s="18"/>
      <c r="D23" s="18"/>
      <c r="E23" s="19"/>
      <c r="F23" s="20"/>
      <c r="K23" s="3"/>
    </row>
    <row r="24" spans="1:11">
      <c r="B24" s="21" t="s">
        <v>14</v>
      </c>
      <c r="K24" s="3"/>
    </row>
    <row r="25" spans="1:11">
      <c r="B25" s="21" t="s">
        <v>34</v>
      </c>
      <c r="K25" s="3"/>
    </row>
    <row r="26" spans="1:11" ht="25.5" customHeight="1">
      <c r="K26" s="3"/>
    </row>
    <row r="27" spans="1:11" ht="14.25">
      <c r="A27" s="4" t="s">
        <v>15</v>
      </c>
    </row>
    <row r="28" spans="1:11">
      <c r="K28" s="3" t="s">
        <v>16</v>
      </c>
    </row>
    <row r="29" spans="1:11" ht="18" thickBot="1">
      <c r="B29" s="22" t="s">
        <v>17</v>
      </c>
      <c r="C29" s="22"/>
      <c r="K29" s="3"/>
    </row>
    <row r="30" spans="1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>
      <c r="D57" s="55"/>
      <c r="E57" s="56"/>
      <c r="F57" s="78"/>
      <c r="G57" s="58"/>
      <c r="H57" s="55"/>
      <c r="I57" s="58"/>
      <c r="J57" s="55"/>
      <c r="K57" s="58"/>
    </row>
    <row r="58" spans="2:11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311">
        <v>2008</v>
      </c>
      <c r="E62" s="308"/>
      <c r="F62" s="307">
        <v>2009</v>
      </c>
      <c r="G62" s="308"/>
      <c r="H62" s="307">
        <v>2010</v>
      </c>
      <c r="I62" s="308"/>
      <c r="J62" s="307">
        <v>2011</v>
      </c>
      <c r="K62" s="309"/>
    </row>
    <row r="63" spans="2:11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311">
        <v>2008</v>
      </c>
      <c r="E78" s="326"/>
      <c r="F78" s="307">
        <v>2009</v>
      </c>
      <c r="G78" s="326"/>
      <c r="H78" s="307">
        <v>2010</v>
      </c>
      <c r="I78" s="326"/>
      <c r="J78" s="307">
        <v>2011</v>
      </c>
      <c r="K78" s="327"/>
    </row>
    <row r="79" spans="2:11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>
      <c r="D92" s="72"/>
      <c r="E92" s="72"/>
      <c r="F92" s="72"/>
      <c r="G92" s="72"/>
      <c r="H92" s="72"/>
      <c r="I92" s="72"/>
      <c r="J92" s="72"/>
      <c r="K92" s="72"/>
    </row>
    <row r="93" spans="2:11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>
      <c r="D94" s="72"/>
      <c r="E94" s="72"/>
      <c r="F94" s="72"/>
      <c r="G94" s="72"/>
      <c r="H94" s="72"/>
      <c r="I94" s="72"/>
      <c r="J94" s="72"/>
      <c r="K94" s="72"/>
    </row>
    <row r="95" spans="2:11">
      <c r="D95" s="72"/>
      <c r="E95" s="72"/>
      <c r="F95" s="72"/>
      <c r="G95" s="72"/>
      <c r="H95" s="72"/>
      <c r="I95" s="72"/>
      <c r="J95" s="72"/>
      <c r="K95" s="72"/>
    </row>
    <row r="96" spans="2:11">
      <c r="D96" s="72"/>
      <c r="E96" s="72"/>
      <c r="F96" s="72"/>
      <c r="G96" s="72"/>
      <c r="H96" s="72"/>
      <c r="I96" s="72"/>
      <c r="J96" s="72"/>
      <c r="K96" s="72"/>
    </row>
    <row r="97" spans="4:11">
      <c r="D97" s="72"/>
      <c r="E97" s="72"/>
      <c r="F97" s="72"/>
      <c r="G97" s="72"/>
      <c r="H97" s="72"/>
      <c r="I97" s="72"/>
      <c r="J97" s="72"/>
      <c r="K97" s="72"/>
    </row>
    <row r="98" spans="4:11">
      <c r="D98" s="72"/>
      <c r="E98" s="72"/>
      <c r="F98" s="72"/>
      <c r="G98" s="72"/>
      <c r="H98" s="72"/>
      <c r="I98" s="72"/>
      <c r="J98" s="72"/>
      <c r="K98" s="72"/>
    </row>
    <row r="99" spans="4:11">
      <c r="D99" s="72"/>
      <c r="E99" s="72"/>
      <c r="F99" s="72"/>
      <c r="G99" s="72"/>
      <c r="H99" s="72"/>
      <c r="I99" s="72"/>
      <c r="J99" s="72"/>
      <c r="K99" s="72"/>
    </row>
    <row r="100" spans="4:11">
      <c r="D100" s="72"/>
      <c r="E100" s="72"/>
      <c r="F100" s="72"/>
      <c r="G100" s="72"/>
      <c r="H100" s="72"/>
      <c r="I100" s="72"/>
      <c r="J100" s="72"/>
      <c r="K100" s="72"/>
    </row>
    <row r="101" spans="4:11">
      <c r="D101" s="72"/>
      <c r="E101" s="72"/>
      <c r="F101" s="72"/>
      <c r="G101" s="72"/>
      <c r="H101" s="72"/>
      <c r="I101" s="72"/>
      <c r="J101" s="72"/>
      <c r="K101" s="72"/>
    </row>
    <row r="102" spans="4:11">
      <c r="D102" s="72"/>
      <c r="E102" s="72"/>
      <c r="F102" s="72"/>
      <c r="G102" s="72"/>
      <c r="H102" s="72"/>
      <c r="I102" s="72"/>
      <c r="J102" s="72"/>
      <c r="K102" s="72"/>
    </row>
    <row r="103" spans="4:11">
      <c r="D103" s="72"/>
      <c r="E103" s="72"/>
      <c r="F103" s="72"/>
      <c r="G103" s="72"/>
      <c r="H103" s="72"/>
      <c r="I103" s="72"/>
      <c r="J103" s="72"/>
      <c r="K103" s="72"/>
    </row>
    <row r="104" spans="4:11">
      <c r="D104" s="72"/>
      <c r="E104" s="72"/>
      <c r="F104" s="72"/>
      <c r="G104" s="72"/>
      <c r="H104" s="72"/>
      <c r="I104" s="72"/>
      <c r="J104" s="72"/>
      <c r="K104" s="72"/>
    </row>
    <row r="105" spans="4:11">
      <c r="D105" s="72"/>
      <c r="E105" s="72"/>
      <c r="F105" s="72"/>
      <c r="G105" s="72"/>
      <c r="H105" s="72"/>
      <c r="I105" s="72"/>
      <c r="J105" s="72"/>
      <c r="K105" s="72"/>
    </row>
    <row r="106" spans="4:11">
      <c r="D106" s="72"/>
      <c r="E106" s="72"/>
      <c r="F106" s="72"/>
      <c r="G106" s="72"/>
      <c r="H106" s="72"/>
      <c r="I106" s="72"/>
      <c r="J106" s="72"/>
      <c r="K106" s="72"/>
    </row>
    <row r="107" spans="4:11">
      <c r="D107" s="72"/>
      <c r="E107" s="72"/>
      <c r="F107" s="72"/>
      <c r="G107" s="72"/>
      <c r="H107" s="72"/>
      <c r="I107" s="72"/>
      <c r="J107" s="72"/>
      <c r="K107" s="72"/>
    </row>
    <row r="108" spans="4:11">
      <c r="D108" s="72"/>
      <c r="E108" s="72"/>
      <c r="F108" s="72"/>
      <c r="G108" s="72"/>
      <c r="H108" s="72"/>
      <c r="I108" s="72"/>
      <c r="J108" s="72"/>
      <c r="K108" s="72"/>
    </row>
    <row r="109" spans="4:11">
      <c r="D109" s="72"/>
      <c r="E109" s="72"/>
      <c r="F109" s="72"/>
      <c r="G109" s="72"/>
      <c r="H109" s="72"/>
      <c r="I109" s="72"/>
      <c r="J109" s="72"/>
      <c r="K109" s="72"/>
    </row>
    <row r="110" spans="4:11">
      <c r="D110" s="72"/>
      <c r="E110" s="72"/>
      <c r="F110" s="72"/>
      <c r="G110" s="72"/>
      <c r="H110" s="72"/>
      <c r="I110" s="72"/>
      <c r="J110" s="72"/>
      <c r="K110" s="72"/>
    </row>
    <row r="111" spans="4:11">
      <c r="D111" s="72"/>
      <c r="E111" s="72"/>
      <c r="F111" s="72"/>
      <c r="G111" s="72"/>
      <c r="H111" s="72"/>
      <c r="I111" s="72"/>
      <c r="J111" s="72"/>
      <c r="K111" s="72"/>
    </row>
    <row r="112" spans="4:11">
      <c r="D112" s="72"/>
      <c r="E112" s="72"/>
      <c r="F112" s="72"/>
      <c r="G112" s="72"/>
      <c r="H112" s="72"/>
      <c r="I112" s="72"/>
      <c r="J112" s="72"/>
      <c r="K112" s="72"/>
    </row>
    <row r="113" spans="4:11">
      <c r="D113" s="72"/>
      <c r="E113" s="72"/>
      <c r="F113" s="72"/>
      <c r="G113" s="72"/>
      <c r="H113" s="72"/>
      <c r="I113" s="72"/>
      <c r="J113" s="72"/>
      <c r="K113" s="72"/>
    </row>
    <row r="114" spans="4:11">
      <c r="D114" s="72"/>
      <c r="E114" s="72"/>
      <c r="F114" s="72"/>
      <c r="G114" s="72"/>
      <c r="H114" s="72"/>
      <c r="I114" s="72"/>
      <c r="J114" s="72"/>
      <c r="K114" s="72"/>
    </row>
    <row r="115" spans="4:11">
      <c r="D115" s="72"/>
      <c r="E115" s="72"/>
      <c r="F115" s="72"/>
      <c r="G115" s="72"/>
      <c r="H115" s="72"/>
      <c r="I115" s="72"/>
      <c r="J115" s="72"/>
      <c r="K115" s="72"/>
    </row>
    <row r="116" spans="4:11">
      <c r="D116" s="72"/>
      <c r="E116" s="72"/>
      <c r="F116" s="72"/>
      <c r="G116" s="72"/>
      <c r="H116" s="72"/>
      <c r="I116" s="72"/>
      <c r="J116" s="72"/>
      <c r="K116" s="72"/>
    </row>
    <row r="117" spans="4:11">
      <c r="D117" s="72"/>
      <c r="E117" s="72"/>
      <c r="F117" s="72"/>
      <c r="G117" s="72"/>
      <c r="H117" s="72"/>
      <c r="I117" s="72"/>
      <c r="J117" s="72"/>
      <c r="K117" s="72"/>
    </row>
    <row r="118" spans="4:11">
      <c r="D118" s="72"/>
      <c r="E118" s="72"/>
      <c r="F118" s="72"/>
      <c r="G118" s="72"/>
      <c r="H118" s="72"/>
      <c r="I118" s="72"/>
      <c r="J118" s="72"/>
      <c r="K118" s="72"/>
    </row>
    <row r="119" spans="4:11">
      <c r="D119" s="72"/>
      <c r="E119" s="72"/>
      <c r="F119" s="72"/>
      <c r="G119" s="72"/>
      <c r="H119" s="72"/>
      <c r="I119" s="72"/>
      <c r="J119" s="72"/>
      <c r="K119" s="72"/>
    </row>
    <row r="120" spans="4:11">
      <c r="D120" s="72"/>
      <c r="E120" s="72"/>
      <c r="F120" s="72"/>
      <c r="G120" s="72"/>
      <c r="H120" s="72"/>
      <c r="I120" s="72"/>
      <c r="J120" s="72"/>
      <c r="K120" s="72"/>
    </row>
    <row r="121" spans="4:11">
      <c r="D121" s="72"/>
      <c r="E121" s="72"/>
      <c r="F121" s="72"/>
      <c r="G121" s="72"/>
      <c r="H121" s="72"/>
      <c r="I121" s="72"/>
      <c r="J121" s="72"/>
      <c r="K121" s="72"/>
    </row>
    <row r="122" spans="4:11">
      <c r="D122" s="72"/>
      <c r="E122" s="72"/>
      <c r="F122" s="72"/>
      <c r="G122" s="72"/>
      <c r="H122" s="72"/>
      <c r="I122" s="72"/>
      <c r="J122" s="72"/>
      <c r="K122" s="72"/>
    </row>
    <row r="123" spans="4:11">
      <c r="D123" s="72"/>
      <c r="E123" s="72"/>
      <c r="F123" s="72"/>
      <c r="G123" s="72"/>
      <c r="H123" s="72"/>
      <c r="I123" s="72"/>
      <c r="J123" s="72"/>
      <c r="K123" s="72"/>
    </row>
    <row r="124" spans="4:11">
      <c r="D124" s="72"/>
      <c r="E124" s="72"/>
      <c r="F124" s="72"/>
      <c r="G124" s="72"/>
      <c r="H124" s="72"/>
      <c r="I124" s="72"/>
      <c r="J124" s="72"/>
      <c r="K124" s="72"/>
    </row>
    <row r="125" spans="4:11">
      <c r="D125" s="72"/>
      <c r="E125" s="72"/>
      <c r="F125" s="72"/>
      <c r="G125" s="72"/>
      <c r="H125" s="72"/>
      <c r="I125" s="72"/>
      <c r="J125" s="72"/>
      <c r="K125" s="72"/>
    </row>
    <row r="126" spans="4:11">
      <c r="D126" s="72"/>
      <c r="E126" s="72"/>
      <c r="F126" s="72"/>
      <c r="G126" s="72"/>
      <c r="H126" s="72"/>
      <c r="I126" s="72"/>
      <c r="J126" s="72"/>
      <c r="K126" s="72"/>
    </row>
    <row r="127" spans="4:11">
      <c r="D127" s="72"/>
      <c r="E127" s="72"/>
      <c r="F127" s="72"/>
      <c r="G127" s="72"/>
      <c r="H127" s="72"/>
      <c r="I127" s="72"/>
      <c r="J127" s="72"/>
      <c r="K127" s="72"/>
    </row>
    <row r="128" spans="4:11">
      <c r="D128" s="72"/>
      <c r="E128" s="72"/>
      <c r="F128" s="72"/>
      <c r="G128" s="72"/>
      <c r="H128" s="72"/>
      <c r="I128" s="72"/>
      <c r="J128" s="72"/>
      <c r="K128" s="72"/>
    </row>
    <row r="129" spans="4:11">
      <c r="D129" s="72"/>
      <c r="E129" s="72"/>
      <c r="F129" s="72"/>
      <c r="G129" s="72"/>
      <c r="H129" s="72"/>
      <c r="I129" s="72"/>
      <c r="J129" s="72"/>
      <c r="K129" s="72"/>
    </row>
    <row r="130" spans="4:11">
      <c r="D130" s="72"/>
      <c r="E130" s="72"/>
      <c r="F130" s="72"/>
      <c r="G130" s="72"/>
      <c r="H130" s="72"/>
      <c r="I130" s="72"/>
      <c r="J130" s="72"/>
      <c r="K130" s="72"/>
    </row>
    <row r="131" spans="4:11">
      <c r="D131" s="72"/>
      <c r="E131" s="72"/>
      <c r="F131" s="72"/>
      <c r="G131" s="72"/>
      <c r="H131" s="72"/>
      <c r="I131" s="72"/>
      <c r="J131" s="72"/>
      <c r="K131" s="72"/>
    </row>
    <row r="132" spans="4:11">
      <c r="D132" s="72"/>
      <c r="E132" s="72"/>
      <c r="F132" s="72"/>
      <c r="G132" s="72"/>
      <c r="H132" s="72"/>
      <c r="I132" s="72"/>
      <c r="J132" s="72"/>
      <c r="K132" s="72"/>
    </row>
    <row r="133" spans="4:11">
      <c r="D133" s="72"/>
      <c r="E133" s="72"/>
      <c r="F133" s="72"/>
      <c r="G133" s="72"/>
      <c r="H133" s="72"/>
      <c r="I133" s="72"/>
      <c r="J133" s="72"/>
      <c r="K133" s="72"/>
    </row>
    <row r="134" spans="4:11">
      <c r="D134" s="72"/>
      <c r="E134" s="72"/>
      <c r="F134" s="72"/>
      <c r="G134" s="72"/>
      <c r="H134" s="72"/>
      <c r="I134" s="72"/>
      <c r="J134" s="72"/>
      <c r="K134" s="72"/>
    </row>
    <row r="135" spans="4:11">
      <c r="D135" s="72"/>
      <c r="E135" s="72"/>
      <c r="F135" s="72"/>
      <c r="G135" s="72"/>
      <c r="H135" s="72"/>
      <c r="I135" s="72"/>
      <c r="J135" s="72"/>
      <c r="K135" s="72"/>
    </row>
    <row r="136" spans="4:11">
      <c r="D136" s="72"/>
      <c r="E136" s="72"/>
      <c r="F136" s="72"/>
      <c r="G136" s="72"/>
      <c r="H136" s="72"/>
      <c r="I136" s="72"/>
      <c r="J136" s="72"/>
      <c r="K136" s="72"/>
    </row>
    <row r="137" spans="4:11">
      <c r="D137" s="72"/>
      <c r="E137" s="72"/>
      <c r="F137" s="72"/>
      <c r="G137" s="72"/>
      <c r="H137" s="72"/>
      <c r="I137" s="72"/>
      <c r="J137" s="72"/>
      <c r="K137" s="72"/>
    </row>
    <row r="138" spans="4:11">
      <c r="D138" s="72"/>
      <c r="E138" s="72"/>
      <c r="F138" s="72"/>
      <c r="G138" s="72"/>
      <c r="H138" s="72"/>
      <c r="I138" s="72"/>
      <c r="J138" s="72"/>
      <c r="K138" s="72"/>
    </row>
    <row r="139" spans="4:11">
      <c r="D139" s="72"/>
      <c r="E139" s="72"/>
      <c r="F139" s="72"/>
      <c r="G139" s="72"/>
      <c r="H139" s="72"/>
      <c r="I139" s="72"/>
      <c r="J139" s="72"/>
      <c r="K139" s="72"/>
    </row>
    <row r="140" spans="4:11">
      <c r="D140" s="72"/>
      <c r="E140" s="72"/>
      <c r="F140" s="72"/>
      <c r="G140" s="72"/>
      <c r="H140" s="72"/>
      <c r="I140" s="72"/>
      <c r="J140" s="72"/>
      <c r="K140" s="72"/>
    </row>
    <row r="141" spans="4:11">
      <c r="D141" s="72"/>
      <c r="E141" s="72"/>
      <c r="F141" s="72"/>
      <c r="G141" s="72"/>
      <c r="H141" s="72"/>
      <c r="I141" s="72"/>
      <c r="J141" s="72"/>
      <c r="K141" s="72"/>
    </row>
    <row r="142" spans="4:11">
      <c r="D142" s="72"/>
      <c r="E142" s="72"/>
      <c r="F142" s="72"/>
      <c r="G142" s="72"/>
      <c r="H142" s="72"/>
      <c r="I142" s="72"/>
      <c r="J142" s="72"/>
      <c r="K142" s="72"/>
    </row>
    <row r="143" spans="4:11">
      <c r="D143" s="72"/>
      <c r="E143" s="72"/>
      <c r="F143" s="72"/>
      <c r="G143" s="72"/>
      <c r="H143" s="72"/>
      <c r="I143" s="72"/>
      <c r="J143" s="72"/>
      <c r="K143" s="72"/>
    </row>
    <row r="144" spans="4:11">
      <c r="D144" s="72"/>
      <c r="E144" s="72"/>
      <c r="F144" s="72"/>
      <c r="G144" s="72"/>
      <c r="H144" s="72"/>
      <c r="I144" s="72"/>
      <c r="J144" s="72"/>
      <c r="K144" s="72"/>
    </row>
    <row r="145" spans="4:11">
      <c r="D145" s="72"/>
      <c r="E145" s="72"/>
      <c r="F145" s="72"/>
      <c r="G145" s="72"/>
      <c r="H145" s="72"/>
      <c r="I145" s="72"/>
      <c r="J145" s="72"/>
      <c r="K145" s="72"/>
    </row>
    <row r="146" spans="4:11">
      <c r="D146" s="72"/>
      <c r="E146" s="72"/>
      <c r="F146" s="72"/>
      <c r="G146" s="72"/>
      <c r="H146" s="72"/>
      <c r="I146" s="72"/>
      <c r="J146" s="72"/>
      <c r="K146" s="72"/>
    </row>
    <row r="147" spans="4:11">
      <c r="D147" s="72"/>
      <c r="E147" s="72"/>
      <c r="F147" s="72"/>
      <c r="G147" s="72"/>
      <c r="H147" s="72"/>
      <c r="I147" s="72"/>
      <c r="J147" s="72"/>
      <c r="K147" s="72"/>
    </row>
    <row r="148" spans="4:11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J62:K62"/>
    <mergeCell ref="D78:E78"/>
    <mergeCell ref="F78:G78"/>
    <mergeCell ref="H78:I78"/>
    <mergeCell ref="J78:K78"/>
    <mergeCell ref="D62:E62"/>
    <mergeCell ref="F62:G62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6:E6"/>
    <mergeCell ref="D7:E7"/>
    <mergeCell ref="D8:E8"/>
    <mergeCell ref="D9:E9"/>
    <mergeCell ref="D10:E10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51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35">
        <v>3310</v>
      </c>
      <c r="E7" s="33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37">
        <v>78578</v>
      </c>
      <c r="E17" s="338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33">
        <v>14918.8945</v>
      </c>
      <c r="E18" s="334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41">
        <v>51937.764000000003</v>
      </c>
      <c r="E19" s="342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>
      <c r="B22" s="96" t="s">
        <v>12</v>
      </c>
      <c r="C22" s="97">
        <f>SUM(C6:C21)</f>
        <v>3054187.5537940003</v>
      </c>
      <c r="D22" s="300">
        <f>SUM(D6:E21)</f>
        <v>564156.85824999993</v>
      </c>
      <c r="E22" s="301"/>
      <c r="F22" s="106">
        <f>D22/C22*100</f>
        <v>18.471585268206205</v>
      </c>
      <c r="K22" s="3"/>
      <c r="M22" s="3"/>
    </row>
    <row r="23" spans="1:13">
      <c r="B23" s="17"/>
      <c r="C23" s="18"/>
      <c r="D23" s="18"/>
      <c r="E23" s="19"/>
      <c r="F23" s="20"/>
      <c r="K23" s="3"/>
      <c r="M23" s="3"/>
    </row>
    <row r="24" spans="1:13">
      <c r="B24" s="21" t="s">
        <v>13</v>
      </c>
      <c r="C24" s="18"/>
      <c r="D24" s="18"/>
      <c r="E24" s="19"/>
      <c r="F24" s="20"/>
      <c r="K24" s="3"/>
      <c r="M24" s="3"/>
    </row>
    <row r="25" spans="1:13">
      <c r="B25" s="21" t="s">
        <v>14</v>
      </c>
      <c r="K25" s="3"/>
      <c r="M25" s="3"/>
    </row>
    <row r="26" spans="1:13">
      <c r="B26" s="21" t="s">
        <v>34</v>
      </c>
      <c r="K26" s="3"/>
      <c r="M26" s="3"/>
    </row>
    <row r="27" spans="1:13" ht="25.5" customHeight="1">
      <c r="K27" s="3"/>
      <c r="M27" s="3"/>
    </row>
    <row r="28" spans="1:13" ht="14.25">
      <c r="A28" s="4" t="s">
        <v>15</v>
      </c>
    </row>
    <row r="29" spans="1:13">
      <c r="K29" s="3" t="s">
        <v>16</v>
      </c>
      <c r="M29" s="3" t="s">
        <v>16</v>
      </c>
    </row>
    <row r="30" spans="1:13" ht="18" thickBot="1">
      <c r="B30" s="22" t="s">
        <v>17</v>
      </c>
      <c r="C30" s="22"/>
      <c r="K30" s="3"/>
      <c r="M30" s="3"/>
    </row>
    <row r="31" spans="1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345">
        <v>2011</v>
      </c>
      <c r="K31" s="344"/>
      <c r="L31" s="343">
        <v>2012</v>
      </c>
      <c r="M31" s="344"/>
    </row>
    <row r="32" spans="1:13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345">
        <v>2011</v>
      </c>
      <c r="K47" s="344"/>
      <c r="L47" s="190"/>
      <c r="M47" s="191"/>
    </row>
    <row r="48" spans="2:13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311">
        <v>2008</v>
      </c>
      <c r="E63" s="308"/>
      <c r="F63" s="307">
        <v>2009</v>
      </c>
      <c r="G63" s="308"/>
      <c r="H63" s="307">
        <v>2010</v>
      </c>
      <c r="I63" s="308"/>
      <c r="J63" s="307">
        <v>2011</v>
      </c>
      <c r="K63" s="309"/>
      <c r="L63" s="195"/>
      <c r="M63" s="188"/>
    </row>
    <row r="64" spans="2:13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311">
        <v>2008</v>
      </c>
      <c r="E79" s="326"/>
      <c r="F79" s="307">
        <v>2009</v>
      </c>
      <c r="G79" s="326"/>
      <c r="H79" s="307">
        <v>2010</v>
      </c>
      <c r="I79" s="326"/>
      <c r="J79" s="307">
        <v>2011</v>
      </c>
      <c r="K79" s="327"/>
      <c r="L79" s="195"/>
      <c r="M79" s="199"/>
    </row>
    <row r="80" spans="2:13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53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35">
        <v>3310</v>
      </c>
      <c r="E7" s="33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37">
        <v>78578</v>
      </c>
      <c r="E17" s="338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33">
        <v>14918.8945</v>
      </c>
      <c r="E18" s="334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41">
        <v>51937.764000000003</v>
      </c>
      <c r="E19" s="342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>
      <c r="B23" s="96" t="s">
        <v>12</v>
      </c>
      <c r="C23" s="97">
        <f>SUM(C6:C21)</f>
        <v>3054187.5537940003</v>
      </c>
      <c r="D23" s="300">
        <f>SUM(D6:E21)</f>
        <v>564156.85824999993</v>
      </c>
      <c r="E23" s="301"/>
      <c r="F23" s="106">
        <f>D23/C23*100</f>
        <v>18.471585268206205</v>
      </c>
      <c r="K23" s="3"/>
      <c r="M23" s="3"/>
    </row>
    <row r="24" spans="1:13">
      <c r="B24" s="17"/>
      <c r="C24" s="18"/>
      <c r="D24" s="18"/>
      <c r="E24" s="19"/>
      <c r="F24" s="20"/>
      <c r="K24" s="3"/>
      <c r="M24" s="3"/>
    </row>
    <row r="25" spans="1:13">
      <c r="B25" s="21" t="s">
        <v>13</v>
      </c>
      <c r="C25" s="18"/>
      <c r="D25" s="18"/>
      <c r="E25" s="19"/>
      <c r="F25" s="20"/>
      <c r="K25" s="3"/>
      <c r="M25" s="3"/>
    </row>
    <row r="26" spans="1:13">
      <c r="B26" s="21" t="s">
        <v>14</v>
      </c>
      <c r="K26" s="3"/>
      <c r="M26" s="3"/>
    </row>
    <row r="27" spans="1:13">
      <c r="B27" s="21" t="s">
        <v>34</v>
      </c>
      <c r="K27" s="3"/>
      <c r="M27" s="3"/>
    </row>
    <row r="28" spans="1:13" ht="25.5" customHeight="1">
      <c r="K28" s="3"/>
      <c r="M28" s="3"/>
    </row>
    <row r="29" spans="1:13" ht="14.25">
      <c r="A29" s="4" t="s">
        <v>15</v>
      </c>
    </row>
    <row r="30" spans="1:13">
      <c r="K30" s="3" t="s">
        <v>16</v>
      </c>
      <c r="M30" s="3" t="s">
        <v>16</v>
      </c>
    </row>
    <row r="31" spans="1:13" ht="18" thickBot="1">
      <c r="B31" s="22" t="s">
        <v>17</v>
      </c>
      <c r="C31" s="22"/>
      <c r="K31" s="3"/>
      <c r="M31" s="3"/>
    </row>
    <row r="32" spans="1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345">
        <v>2011</v>
      </c>
      <c r="K32" s="344"/>
      <c r="L32" s="343">
        <v>2012</v>
      </c>
      <c r="M32" s="344"/>
    </row>
    <row r="33" spans="2:13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345">
        <v>2011</v>
      </c>
      <c r="K48" s="344"/>
      <c r="L48" s="190"/>
      <c r="M48" s="191"/>
    </row>
    <row r="49" spans="2:13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311">
        <v>2008</v>
      </c>
      <c r="E64" s="308"/>
      <c r="F64" s="307">
        <v>2009</v>
      </c>
      <c r="G64" s="308"/>
      <c r="H64" s="307">
        <v>2010</v>
      </c>
      <c r="I64" s="308"/>
      <c r="J64" s="307">
        <v>2011</v>
      </c>
      <c r="K64" s="309"/>
      <c r="L64" s="195"/>
      <c r="M64" s="188"/>
    </row>
    <row r="65" spans="2:13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311">
        <v>2008</v>
      </c>
      <c r="E80" s="326"/>
      <c r="F80" s="307">
        <v>2009</v>
      </c>
      <c r="G80" s="326"/>
      <c r="H80" s="307">
        <v>2010</v>
      </c>
      <c r="I80" s="326"/>
      <c r="J80" s="307">
        <v>2011</v>
      </c>
      <c r="K80" s="327"/>
      <c r="L80" s="195"/>
      <c r="M80" s="199"/>
    </row>
    <row r="81" spans="2:13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23:E23"/>
    <mergeCell ref="J32:K32"/>
    <mergeCell ref="D12:E12"/>
    <mergeCell ref="D13:E13"/>
    <mergeCell ref="D14:E14"/>
    <mergeCell ref="D15:E15"/>
    <mergeCell ref="D16:E16"/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/>
  </sheetViews>
  <sheetFormatPr defaultRowHeight="13.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>
      <c r="A1" s="1" t="s">
        <v>55</v>
      </c>
      <c r="E1" s="98"/>
      <c r="F1" s="2" t="s">
        <v>36</v>
      </c>
    </row>
    <row r="2" spans="1:13">
      <c r="K2" s="3"/>
      <c r="M2" s="3"/>
    </row>
    <row r="3" spans="1:13" ht="14.25">
      <c r="A3" s="4" t="s">
        <v>0</v>
      </c>
      <c r="K3" s="3"/>
      <c r="M3" s="3"/>
    </row>
    <row r="4" spans="1:13" ht="21" customHeight="1">
      <c r="F4" s="3" t="s">
        <v>1</v>
      </c>
      <c r="K4" s="3"/>
      <c r="M4" s="3"/>
    </row>
    <row r="5" spans="1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>
      <c r="B6" s="160" t="s">
        <v>5</v>
      </c>
      <c r="C6" s="161">
        <v>89053</v>
      </c>
      <c r="D6" s="315">
        <v>3602</v>
      </c>
      <c r="E6" s="316"/>
      <c r="F6" s="162">
        <f>D6/C6*100</f>
        <v>4.0447823206405173</v>
      </c>
      <c r="K6" s="3"/>
      <c r="M6" s="3"/>
    </row>
    <row r="7" spans="1:13">
      <c r="B7" s="13" t="s">
        <v>6</v>
      </c>
      <c r="C7" s="14">
        <v>103959</v>
      </c>
      <c r="D7" s="335">
        <v>3310</v>
      </c>
      <c r="E7" s="336"/>
      <c r="F7" s="15">
        <f t="shared" ref="F7:F16" si="0">D7/C7*100</f>
        <v>3.1839475177714291</v>
      </c>
      <c r="K7" s="3"/>
      <c r="M7" s="3"/>
    </row>
    <row r="8" spans="1:13">
      <c r="B8" s="13" t="s">
        <v>7</v>
      </c>
      <c r="C8" s="16">
        <v>144317</v>
      </c>
      <c r="D8" s="331">
        <v>4990.875</v>
      </c>
      <c r="E8" s="332"/>
      <c r="F8" s="15">
        <f t="shared" si="0"/>
        <v>3.4582724141992975</v>
      </c>
      <c r="K8" s="3"/>
      <c r="M8" s="3"/>
    </row>
    <row r="9" spans="1:13">
      <c r="B9" s="13" t="s">
        <v>8</v>
      </c>
      <c r="C9" s="16">
        <v>110280</v>
      </c>
      <c r="D9" s="331">
        <v>8686</v>
      </c>
      <c r="E9" s="332"/>
      <c r="F9" s="15">
        <f t="shared" si="0"/>
        <v>7.8763148349655419</v>
      </c>
      <c r="K9" s="3"/>
      <c r="M9" s="3"/>
    </row>
    <row r="10" spans="1:13">
      <c r="B10" s="13" t="s">
        <v>9</v>
      </c>
      <c r="C10" s="110">
        <v>148424</v>
      </c>
      <c r="D10" s="331">
        <v>10020</v>
      </c>
      <c r="E10" s="332"/>
      <c r="F10" s="15">
        <f t="shared" si="0"/>
        <v>6.7509297687705487</v>
      </c>
      <c r="K10" s="3"/>
      <c r="M10" s="3"/>
    </row>
    <row r="11" spans="1:13">
      <c r="B11" s="13" t="s">
        <v>10</v>
      </c>
      <c r="C11" s="16">
        <v>328965</v>
      </c>
      <c r="D11" s="331">
        <v>169533</v>
      </c>
      <c r="E11" s="332"/>
      <c r="F11" s="15">
        <f t="shared" si="0"/>
        <v>51.535269709543563</v>
      </c>
      <c r="K11" s="3"/>
      <c r="M11" s="3"/>
    </row>
    <row r="12" spans="1:13">
      <c r="B12" s="5" t="s">
        <v>11</v>
      </c>
      <c r="C12" s="93">
        <v>215799</v>
      </c>
      <c r="D12" s="331">
        <v>82821</v>
      </c>
      <c r="E12" s="332"/>
      <c r="F12" s="94">
        <f t="shared" si="0"/>
        <v>38.378769132387077</v>
      </c>
      <c r="K12" s="3"/>
      <c r="M12" s="3"/>
    </row>
    <row r="13" spans="1:13">
      <c r="B13" s="104" t="s">
        <v>35</v>
      </c>
      <c r="C13" s="105">
        <v>157114</v>
      </c>
      <c r="D13" s="333">
        <v>7907</v>
      </c>
      <c r="E13" s="334"/>
      <c r="F13" s="103">
        <f t="shared" si="0"/>
        <v>5.0326514505390989</v>
      </c>
      <c r="K13" s="3"/>
      <c r="M13" s="3"/>
    </row>
    <row r="14" spans="1:13">
      <c r="B14" s="109" t="s">
        <v>37</v>
      </c>
      <c r="C14" s="105">
        <v>215533</v>
      </c>
      <c r="D14" s="322">
        <v>43015</v>
      </c>
      <c r="E14" s="324"/>
      <c r="F14" s="103">
        <f>D14/C14*100</f>
        <v>19.957500707548263</v>
      </c>
      <c r="K14" s="3"/>
      <c r="M14" s="3"/>
    </row>
    <row r="15" spans="1:13">
      <c r="B15" s="109" t="s">
        <v>39</v>
      </c>
      <c r="C15" s="105">
        <v>171297</v>
      </c>
      <c r="D15" s="322">
        <v>6992</v>
      </c>
      <c r="E15" s="324"/>
      <c r="F15" s="103">
        <f>D15/C15*100</f>
        <v>4.0817994477428092</v>
      </c>
      <c r="K15" s="3"/>
      <c r="M15" s="3"/>
    </row>
    <row r="16" spans="1:13">
      <c r="B16" s="153" t="s">
        <v>41</v>
      </c>
      <c r="C16" s="154">
        <v>242761</v>
      </c>
      <c r="D16" s="337">
        <v>20977</v>
      </c>
      <c r="E16" s="338"/>
      <c r="F16" s="155">
        <f t="shared" si="0"/>
        <v>8.6410090582918997</v>
      </c>
      <c r="K16" s="3"/>
      <c r="M16" s="3"/>
    </row>
    <row r="17" spans="1:13">
      <c r="B17" s="153" t="s">
        <v>43</v>
      </c>
      <c r="C17" s="154">
        <v>505797</v>
      </c>
      <c r="D17" s="337">
        <v>78578</v>
      </c>
      <c r="E17" s="338"/>
      <c r="F17" s="155">
        <f>D17/C17*100</f>
        <v>15.535481626027833</v>
      </c>
      <c r="K17" s="3"/>
      <c r="M17" s="3"/>
    </row>
    <row r="18" spans="1:13">
      <c r="B18" s="153" t="s">
        <v>46</v>
      </c>
      <c r="C18" s="154">
        <v>108431.670455</v>
      </c>
      <c r="D18" s="333">
        <v>14918.8945</v>
      </c>
      <c r="E18" s="334"/>
      <c r="F18" s="155">
        <f>D18/C18*100</f>
        <v>13.758797994531921</v>
      </c>
      <c r="K18" s="3"/>
      <c r="M18" s="3"/>
    </row>
    <row r="19" spans="1:13">
      <c r="B19" s="109" t="s">
        <v>6</v>
      </c>
      <c r="C19" s="105">
        <v>131244.32708700001</v>
      </c>
      <c r="D19" s="341">
        <v>51937.764000000003</v>
      </c>
      <c r="E19" s="342"/>
      <c r="F19" s="103">
        <v>39.57334016088268</v>
      </c>
      <c r="K19" s="3"/>
      <c r="M19" s="3"/>
    </row>
    <row r="20" spans="1:13">
      <c r="B20" s="109" t="s">
        <v>7</v>
      </c>
      <c r="C20" s="105">
        <v>201687.73335900001</v>
      </c>
      <c r="D20" s="337">
        <v>23633.109750000003</v>
      </c>
      <c r="E20" s="338"/>
      <c r="F20" s="103">
        <v>11.7176733341207</v>
      </c>
      <c r="K20" s="3"/>
      <c r="M20" s="3"/>
    </row>
    <row r="21" spans="1:13">
      <c r="B21" s="109" t="s">
        <v>52</v>
      </c>
      <c r="C21" s="105">
        <v>179524.82289299998</v>
      </c>
      <c r="D21" s="337">
        <v>33235.215000000004</v>
      </c>
      <c r="E21" s="338"/>
      <c r="F21" s="103">
        <v>18.512879981955916</v>
      </c>
      <c r="K21" s="3"/>
      <c r="M21" s="3"/>
    </row>
    <row r="22" spans="1:13">
      <c r="B22" s="153" t="s">
        <v>54</v>
      </c>
      <c r="C22" s="154">
        <v>221975</v>
      </c>
      <c r="D22" s="337">
        <v>20918</v>
      </c>
      <c r="E22" s="338"/>
      <c r="F22" s="155">
        <v>9.4235837369073092</v>
      </c>
      <c r="K22" s="3"/>
      <c r="M22" s="3"/>
    </row>
    <row r="23" spans="1:13" ht="14.25" thickBot="1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>
      <c r="B24" s="96" t="s">
        <v>12</v>
      </c>
      <c r="C24" s="97">
        <f>SUM(C6:C23)</f>
        <v>3550987.9023340004</v>
      </c>
      <c r="D24" s="300">
        <f>SUM(D6:E23)</f>
        <v>604584.48499999999</v>
      </c>
      <c r="E24" s="301"/>
      <c r="F24" s="106">
        <f>D24/C24*100</f>
        <v>17.025810890614903</v>
      </c>
      <c r="K24" s="3"/>
      <c r="M24" s="3"/>
    </row>
    <row r="25" spans="1:13">
      <c r="B25" s="17"/>
      <c r="C25" s="18"/>
      <c r="D25" s="18"/>
      <c r="E25" s="19"/>
      <c r="F25" s="20"/>
      <c r="K25" s="3"/>
      <c r="M25" s="3"/>
    </row>
    <row r="26" spans="1:13">
      <c r="B26" s="21" t="s">
        <v>13</v>
      </c>
      <c r="C26" s="18"/>
      <c r="D26" s="18"/>
      <c r="E26" s="19"/>
      <c r="F26" s="20"/>
      <c r="K26" s="3"/>
      <c r="M26" s="3"/>
    </row>
    <row r="27" spans="1:13">
      <c r="B27" s="21" t="s">
        <v>14</v>
      </c>
      <c r="K27" s="3"/>
      <c r="M27" s="3"/>
    </row>
    <row r="28" spans="1:13">
      <c r="B28" s="21" t="s">
        <v>34</v>
      </c>
      <c r="K28" s="3"/>
      <c r="M28" s="3"/>
    </row>
    <row r="29" spans="1:13" ht="25.5" customHeight="1">
      <c r="K29" s="3"/>
      <c r="M29" s="3"/>
    </row>
    <row r="30" spans="1:13" ht="14.25">
      <c r="A30" s="4" t="s">
        <v>15</v>
      </c>
    </row>
    <row r="31" spans="1:13">
      <c r="K31" s="3" t="s">
        <v>16</v>
      </c>
      <c r="M31" s="3" t="s">
        <v>16</v>
      </c>
    </row>
    <row r="32" spans="1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345">
        <v>2011</v>
      </c>
      <c r="K33" s="344"/>
      <c r="L33" s="343">
        <v>2012</v>
      </c>
      <c r="M33" s="344"/>
    </row>
    <row r="34" spans="2:13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345">
        <v>2011</v>
      </c>
      <c r="K49" s="344"/>
      <c r="L49" s="190"/>
      <c r="M49" s="191"/>
    </row>
    <row r="50" spans="2:13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311">
        <v>2008</v>
      </c>
      <c r="E65" s="308"/>
      <c r="F65" s="307">
        <v>2009</v>
      </c>
      <c r="G65" s="308"/>
      <c r="H65" s="307">
        <v>2010</v>
      </c>
      <c r="I65" s="308"/>
      <c r="J65" s="307">
        <v>2011</v>
      </c>
      <c r="K65" s="309"/>
      <c r="L65" s="195"/>
      <c r="M65" s="188"/>
    </row>
    <row r="66" spans="2:13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311">
        <v>2008</v>
      </c>
      <c r="E81" s="326"/>
      <c r="F81" s="307">
        <v>2009</v>
      </c>
      <c r="G81" s="326"/>
      <c r="H81" s="307">
        <v>2010</v>
      </c>
      <c r="I81" s="326"/>
      <c r="J81" s="307">
        <v>2011</v>
      </c>
      <c r="K81" s="327"/>
      <c r="L81" s="195"/>
      <c r="M81" s="199"/>
    </row>
    <row r="82" spans="2:13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D12:E12"/>
    <mergeCell ref="D13:E13"/>
    <mergeCell ref="D14:E14"/>
    <mergeCell ref="D15:E15"/>
    <mergeCell ref="D16:E16"/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3</vt:i4>
      </vt:variant>
    </vt:vector>
  </HeadingPairs>
  <TitlesOfParts>
    <vt:vector size="38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260９月末　１０月公表分</vt:lpstr>
      <vt:lpstr>Sheet2</vt:lpstr>
      <vt:lpstr>Sheet3</vt:lpstr>
      <vt:lpstr>'260７月末　8月公表分'!Print_Area</vt:lpstr>
      <vt:lpstr>'260８月末　９月公表分'!Print_Area</vt:lpstr>
      <vt:lpstr>'260９月末　１０月公表分'!Print_Area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行政情報化推進課</cp:lastModifiedBy>
  <cp:lastPrinted>2014-08-26T06:50:37Z</cp:lastPrinted>
  <dcterms:created xsi:type="dcterms:W3CDTF">2011-11-30T04:33:26Z</dcterms:created>
  <dcterms:modified xsi:type="dcterms:W3CDTF">2014-10-27T05:02:28Z</dcterms:modified>
</cp:coreProperties>
</file>