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19560" windowHeight="8115"/>
  </bookViews>
  <sheets>
    <sheet name="1-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'1-6'!$A$8:$U$16</definedName>
    <definedName name="Module1.社内配布用印刷">[1]!Module1.社内配布用印刷</definedName>
    <definedName name="Module1.提出用印刷">[1]!Module1.提出用印刷</definedName>
    <definedName name="_xlnm.Print_Area" localSheetId="0">'1-6'!$A$2:$U$25</definedName>
    <definedName name="_xlnm.Print_Titles" localSheetId="0">'1-6'!$2:$8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" l="1"/>
  <c r="N16" i="1"/>
  <c r="U16" i="1" s="1"/>
  <c r="M16" i="1"/>
  <c r="T16" i="1" s="1"/>
  <c r="L16" i="1"/>
  <c r="I16" i="1"/>
  <c r="U15" i="1"/>
  <c r="S15" i="1"/>
  <c r="N15" i="1"/>
  <c r="M15" i="1"/>
  <c r="T15" i="1" s="1"/>
  <c r="L15" i="1"/>
  <c r="I15" i="1"/>
  <c r="U14" i="1"/>
  <c r="T14" i="1"/>
  <c r="S14" i="1"/>
  <c r="N14" i="1"/>
  <c r="M14" i="1"/>
  <c r="L14" i="1"/>
  <c r="I14" i="1"/>
  <c r="U13" i="1"/>
  <c r="T13" i="1"/>
  <c r="S13" i="1"/>
  <c r="N13" i="1"/>
  <c r="M13" i="1"/>
  <c r="L13" i="1"/>
  <c r="I13" i="1"/>
  <c r="T12" i="1"/>
  <c r="S12" i="1"/>
  <c r="N12" i="1"/>
  <c r="U12" i="1" s="1"/>
  <c r="M12" i="1"/>
  <c r="L12" i="1"/>
  <c r="I12" i="1"/>
  <c r="U11" i="1"/>
  <c r="S11" i="1"/>
  <c r="N11" i="1"/>
  <c r="M11" i="1"/>
  <c r="T11" i="1" s="1"/>
  <c r="L11" i="1"/>
  <c r="I11" i="1"/>
  <c r="U10" i="1"/>
  <c r="T10" i="1"/>
  <c r="S10" i="1"/>
  <c r="N10" i="1"/>
  <c r="M10" i="1"/>
  <c r="L10" i="1"/>
  <c r="I10" i="1"/>
  <c r="U9" i="1"/>
  <c r="T9" i="1"/>
  <c r="S9" i="1"/>
  <c r="N9" i="1"/>
  <c r="M9" i="1"/>
  <c r="L9" i="1"/>
  <c r="I9" i="1"/>
</calcChain>
</file>

<file path=xl/sharedStrings.xml><?xml version="1.0" encoding="utf-8"?>
<sst xmlns="http://schemas.openxmlformats.org/spreadsheetml/2006/main" count="100" uniqueCount="60">
  <si>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</si>
  <si>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Stellantisジャパン株式会社</t>
    <phoneticPr fontId="8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</si>
  <si>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</si>
  <si>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</si>
  <si>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t>メーカー入力欄</t>
    <rPh sb="4" eb="6">
      <t>ニュウリョク</t>
    </rPh>
    <rPh sb="6" eb="7">
      <t>ラン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</si>
  <si>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</si>
  <si>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</si>
  <si>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</si>
  <si>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</si>
  <si>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</si>
  <si>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</si>
  <si>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</si>
  <si>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</si>
  <si>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</si>
  <si>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</si>
  <si>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</si>
  <si>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</si>
  <si>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</si>
  <si>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</si>
  <si>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</si>
  <si>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</si>
  <si>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</si>
  <si>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</si>
  <si>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</si>
  <si>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8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</si>
  <si>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</si>
  <si>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</si>
  <si>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</si>
  <si>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</si>
  <si>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</si>
  <si>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シトロエン</t>
    <phoneticPr fontId="8"/>
  </si>
  <si>
    <t>C3</t>
    <phoneticPr fontId="8"/>
  </si>
  <si>
    <t>5BA-B6HN05</t>
  </si>
  <si>
    <t>0001, 0101</t>
  </si>
  <si>
    <t>HN05</t>
  </si>
  <si>
    <t>6AT(E･LTC)</t>
  </si>
  <si>
    <t>I ・ D ・ V ・ EP ・ B</t>
  </si>
  <si>
    <t>3W</t>
  </si>
  <si>
    <t>F</t>
  </si>
  <si>
    <t>0002, 0102</t>
  </si>
  <si>
    <r>
      <t xml:space="preserve">C3 </t>
    </r>
    <r>
      <rPr>
        <sz val="8"/>
        <color theme="1"/>
        <rFont val="ＭＳ Ｐゴシック"/>
        <family val="3"/>
        <charset val="128"/>
      </rPr>
      <t>エアクロス</t>
    </r>
    <phoneticPr fontId="8"/>
  </si>
  <si>
    <t>5BA-A8HN05</t>
  </si>
  <si>
    <t>0001, 0002</t>
  </si>
  <si>
    <t>0003, 0004</t>
  </si>
  <si>
    <t>C4</t>
    <phoneticPr fontId="8"/>
  </si>
  <si>
    <t>3BA-C41HN05</t>
  </si>
  <si>
    <t>8AT(E･LTC)</t>
  </si>
  <si>
    <r>
      <t xml:space="preserve">C5 </t>
    </r>
    <r>
      <rPr>
        <sz val="8"/>
        <color theme="1"/>
        <rFont val="ＭＳ Ｐゴシック"/>
        <family val="3"/>
        <charset val="128"/>
      </rPr>
      <t>エアクロス</t>
    </r>
    <phoneticPr fontId="8"/>
  </si>
  <si>
    <t>3BA-C845G06</t>
  </si>
  <si>
    <t>0201, 0202, 0203</t>
  </si>
  <si>
    <t>5G06</t>
  </si>
  <si>
    <t>0204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</si>
  <si>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8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</si>
  <si>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</si>
  <si>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8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</si>
  <si>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</si>
  <si>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</si>
  <si>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8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</si>
  <si>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8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</si>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</sst>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_);[Red]\(0\)"/>
    <numFmt numFmtId="179" formatCode="0_ "/>
  </numFmts>
  <fonts count="18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</font>
    <font>
      <b/>
      <sz val="10"/>
      <name val="Arial"/>
      <family val="2"/>
    </font>
    <font>
      <u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2" fillId="0" borderId="0" xfId="2" applyFont="1" applyFill="1" applyBorder="1"/>
    <xf numFmtId="0" fontId="4" fillId="0" borderId="0" xfId="2" applyFont="1" applyFill="1" applyBorder="1"/>
    <xf numFmtId="0" fontId="4" fillId="2" borderId="0" xfId="2" applyFont="1" applyFill="1" applyBorder="1"/>
    <xf numFmtId="0" fontId="5" fillId="0" borderId="0" xfId="2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2" applyFont="1" applyFill="1"/>
    <xf numFmtId="0" fontId="5" fillId="0" borderId="0" xfId="2" applyFont="1" applyFill="1" applyBorder="1"/>
    <xf numFmtId="0" fontId="4" fillId="0" borderId="1" xfId="2" applyFont="1" applyFill="1" applyBorder="1" applyAlignment="1">
      <alignment horizontal="left"/>
    </xf>
    <xf numFmtId="0" fontId="4" fillId="0" borderId="1" xfId="2" applyFont="1" applyFill="1" applyBorder="1"/>
    <xf numFmtId="0" fontId="7" fillId="0" borderId="1" xfId="2" applyFont="1" applyFill="1" applyBorder="1" applyAlignment="1" applyProtection="1">
      <protection locked="0"/>
    </xf>
    <xf numFmtId="0" fontId="4" fillId="0" borderId="1" xfId="2" applyFont="1" applyFill="1" applyBorder="1" applyAlignment="1" applyProtection="1">
      <protection locked="0"/>
    </xf>
    <xf numFmtId="0" fontId="4" fillId="0" borderId="0" xfId="0" applyFont="1" applyFill="1" applyAlignment="1"/>
    <xf numFmtId="0" fontId="9" fillId="0" borderId="0" xfId="2" applyFont="1" applyFill="1" applyBorder="1" applyAlignment="1"/>
    <xf numFmtId="0" fontId="4" fillId="0" borderId="0" xfId="2" applyFont="1" applyFill="1" applyAlignment="1">
      <alignment horizontal="right"/>
    </xf>
    <xf numFmtId="0" fontId="4" fillId="0" borderId="2" xfId="2" applyFont="1" applyFill="1" applyBorder="1" applyAlignment="1">
      <alignment horizontal="right"/>
    </xf>
    <xf numFmtId="0" fontId="7" fillId="0" borderId="3" xfId="2" applyFont="1" applyFill="1" applyBorder="1" applyAlignment="1">
      <alignment horizontal="centerContinuous"/>
    </xf>
    <xf numFmtId="0" fontId="4" fillId="0" borderId="4" xfId="2" applyFont="1" applyFill="1" applyBorder="1" applyAlignment="1">
      <alignment horizontal="centerContinuous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11" fillId="0" borderId="7" xfId="2" applyFont="1" applyFill="1" applyBorder="1"/>
    <xf numFmtId="0" fontId="4" fillId="0" borderId="7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/>
    </xf>
    <xf numFmtId="0" fontId="4" fillId="3" borderId="7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 shrinkToFit="1"/>
    </xf>
    <xf numFmtId="0" fontId="4" fillId="0" borderId="7" xfId="2" applyFont="1" applyFill="1" applyBorder="1" applyAlignment="1">
      <alignment horizontal="center" shrinkToFit="1"/>
    </xf>
    <xf numFmtId="0" fontId="4" fillId="0" borderId="8" xfId="2" applyFont="1" applyFill="1" applyBorder="1" applyAlignment="1">
      <alignment horizontal="center" shrinkToFit="1"/>
    </xf>
    <xf numFmtId="0" fontId="4" fillId="0" borderId="9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/>
    </xf>
    <xf numFmtId="0" fontId="11" fillId="0" borderId="12" xfId="2" applyFont="1" applyFill="1" applyBorder="1"/>
    <xf numFmtId="0" fontId="11" fillId="0" borderId="0" xfId="2" applyFont="1" applyFill="1"/>
    <xf numFmtId="0" fontId="4" fillId="0" borderId="1" xfId="2" applyFont="1" applyFill="1" applyBorder="1" applyAlignment="1">
      <alignment horizontal="center"/>
    </xf>
    <xf numFmtId="0" fontId="4" fillId="0" borderId="13" xfId="2" applyFont="1" applyFill="1" applyBorder="1" applyAlignment="1">
      <alignment horizontal="center"/>
    </xf>
    <xf numFmtId="0" fontId="4" fillId="0" borderId="14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shrinkToFit="1"/>
    </xf>
    <xf numFmtId="0" fontId="4" fillId="0" borderId="1" xfId="2" applyFont="1" applyFill="1" applyBorder="1" applyAlignment="1">
      <alignment horizontal="center" shrinkToFit="1"/>
    </xf>
    <xf numFmtId="0" fontId="4" fillId="0" borderId="13" xfId="2" applyFont="1" applyFill="1" applyBorder="1" applyAlignment="1">
      <alignment horizontal="center" shrinkToFit="1"/>
    </xf>
    <xf numFmtId="0" fontId="4" fillId="0" borderId="18" xfId="2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11" fillId="0" borderId="14" xfId="2" applyFont="1" applyFill="1" applyBorder="1"/>
    <xf numFmtId="0" fontId="11" fillId="0" borderId="1" xfId="2" applyFont="1" applyFill="1" applyBorder="1"/>
    <xf numFmtId="0" fontId="4" fillId="0" borderId="25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 wrapText="1"/>
    </xf>
    <xf numFmtId="0" fontId="7" fillId="0" borderId="24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4" fillId="4" borderId="5" xfId="0" applyFont="1" applyFill="1" applyBorder="1" applyProtection="1">
      <alignment vertical="center"/>
      <protection locked="0"/>
    </xf>
    <xf numFmtId="0" fontId="15" fillId="4" borderId="12" xfId="0" applyFont="1" applyFill="1" applyBorder="1" applyProtection="1">
      <alignment vertical="center"/>
      <protection locked="0"/>
    </xf>
    <xf numFmtId="0" fontId="15" fillId="4" borderId="22" xfId="0" applyFont="1" applyFill="1" applyBorder="1" applyProtection="1">
      <alignment vertical="center"/>
      <protection locked="0"/>
    </xf>
    <xf numFmtId="0" fontId="7" fillId="5" borderId="28" xfId="2" applyFont="1" applyFill="1" applyBorder="1" applyAlignment="1">
      <alignment horizontal="left" vertical="center"/>
    </xf>
    <xf numFmtId="0" fontId="4" fillId="0" borderId="28" xfId="2" applyFont="1" applyFill="1" applyBorder="1" applyAlignment="1" applyProtection="1">
      <alignment horizontal="left" vertical="center" wrapText="1"/>
      <protection locked="0"/>
    </xf>
    <xf numFmtId="0" fontId="4" fillId="0" borderId="28" xfId="2" applyFont="1" applyFill="1" applyBorder="1" applyAlignment="1" applyProtection="1">
      <alignment horizontal="center" vertical="center"/>
      <protection locked="0"/>
    </xf>
    <xf numFmtId="176" fontId="4" fillId="0" borderId="28" xfId="2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9" xfId="2" applyFont="1" applyFill="1" applyBorder="1" applyAlignment="1" applyProtection="1">
      <alignment horizontal="center" vertical="center"/>
      <protection locked="0"/>
    </xf>
    <xf numFmtId="177" fontId="16" fillId="4" borderId="30" xfId="2" quotePrefix="1" applyNumberFormat="1" applyFont="1" applyFill="1" applyBorder="1" applyAlignment="1" applyProtection="1">
      <alignment horizontal="center" vertical="center" wrapText="1"/>
      <protection locked="0"/>
    </xf>
    <xf numFmtId="178" fontId="16" fillId="4" borderId="29" xfId="2" applyNumberFormat="1" applyFont="1" applyFill="1" applyBorder="1" applyAlignment="1">
      <alignment horizontal="center" vertical="center" wrapText="1"/>
    </xf>
    <xf numFmtId="177" fontId="16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6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4" borderId="28" xfId="2" applyFont="1" applyFill="1" applyBorder="1" applyAlignment="1">
      <alignment horizontal="center" vertical="center"/>
    </xf>
    <xf numFmtId="0" fontId="7" fillId="4" borderId="28" xfId="2" applyFont="1" applyFill="1" applyBorder="1" applyAlignment="1">
      <alignment horizontal="center" vertical="center" wrapText="1"/>
    </xf>
    <xf numFmtId="0" fontId="7" fillId="4" borderId="28" xfId="2" applyFont="1" applyFill="1" applyBorder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179" fontId="4" fillId="4" borderId="31" xfId="0" applyNumberFormat="1" applyFont="1" applyFill="1" applyBorder="1" applyAlignment="1">
      <alignment horizontal="center" vertical="center"/>
    </xf>
    <xf numFmtId="179" fontId="4" fillId="4" borderId="28" xfId="0" applyNumberFormat="1" applyFont="1" applyFill="1" applyBorder="1" applyAlignment="1">
      <alignment horizontal="center" vertical="center"/>
    </xf>
    <xf numFmtId="38" fontId="4" fillId="0" borderId="28" xfId="1" applyFont="1" applyFill="1" applyBorder="1" applyAlignment="1" applyProtection="1">
      <alignment horizontal="center" vertical="center"/>
      <protection locked="0"/>
    </xf>
    <xf numFmtId="3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Protection="1">
      <alignment vertical="center"/>
      <protection locked="0"/>
    </xf>
    <xf numFmtId="0" fontId="14" fillId="4" borderId="12" xfId="0" applyFont="1" applyFill="1" applyBorder="1" applyProtection="1">
      <alignment vertical="center"/>
      <protection locked="0"/>
    </xf>
    <xf numFmtId="0" fontId="15" fillId="4" borderId="6" xfId="0" applyFont="1" applyFill="1" applyBorder="1" applyProtection="1">
      <alignment vertical="center"/>
      <protection locked="0"/>
    </xf>
    <xf numFmtId="0" fontId="15" fillId="4" borderId="8" xfId="0" applyFont="1" applyFill="1" applyBorder="1" applyAlignment="1" applyProtection="1">
      <alignment horizontal="left" vertical="center"/>
      <protection locked="0"/>
    </xf>
    <xf numFmtId="0" fontId="15" fillId="4" borderId="14" xfId="0" applyFont="1" applyFill="1" applyBorder="1" applyProtection="1">
      <alignment vertical="center"/>
      <protection locked="0"/>
    </xf>
    <xf numFmtId="0" fontId="15" fillId="4" borderId="13" xfId="0" applyFont="1" applyFill="1" applyBorder="1" applyAlignment="1" applyProtection="1">
      <alignment horizontal="left" vertical="center"/>
      <protection locked="0"/>
    </xf>
    <xf numFmtId="0" fontId="15" fillId="4" borderId="11" xfId="0" applyFont="1" applyFill="1" applyBorder="1" applyProtection="1">
      <alignment vertical="center"/>
      <protection locked="0"/>
    </xf>
    <xf numFmtId="0" fontId="15" fillId="4" borderId="24" xfId="0" applyFont="1" applyFill="1" applyBorder="1" applyProtection="1">
      <alignment vertical="center"/>
      <protection locked="0"/>
    </xf>
    <xf numFmtId="0" fontId="4" fillId="0" borderId="0" xfId="2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X25"/>
  <sheetViews>
    <sheetView tabSelected="1" view="pageBreakPreview" zoomScaleNormal="55" zoomScaleSheetLayoutView="100" workbookViewId="0">
      <selection activeCell="D37" sqref="D37"/>
    </sheetView>
  </sheetViews>
  <sheetFormatPr defaultRowHeight="11.25" x14ac:dyDescent="0.2"/>
  <cols>
    <col min="1" max="1" width="11.75" style="98" customWidth="1"/>
    <col min="2" max="2" width="2.25" style="2" customWidth="1"/>
    <col min="3" max="3" width="12.625" style="2" customWidth="1"/>
    <col min="4" max="4" width="13.875" style="2" bestFit="1" customWidth="1"/>
    <col min="5" max="5" width="12.75" style="3" customWidth="1"/>
    <col min="6" max="6" width="13.125" style="2" bestFit="1" customWidth="1"/>
    <col min="7" max="7" width="6.875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4.25" style="2" customWidth="1"/>
    <col min="16" max="16" width="10" style="2" bestFit="1" customWidth="1"/>
    <col min="17" max="17" width="6" style="2" customWidth="1"/>
    <col min="18" max="18" width="19" style="2" customWidth="1"/>
    <col min="19" max="19" width="11" style="2" bestFit="1" customWidth="1"/>
    <col min="20" max="21" width="8.25" style="2" bestFit="1" customWidth="1"/>
    <col min="22" max="22" width="9" style="2"/>
    <col min="23" max="24" width="10.625" style="5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7" style="2" customWidth="1"/>
    <col min="262" max="262" width="13.125" style="2" bestFit="1" customWidth="1"/>
    <col min="263" max="263" width="6.8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69" width="8.5" style="2" bestFit="1" customWidth="1"/>
    <col min="270" max="270" width="8.62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7" style="2" customWidth="1"/>
    <col min="518" max="518" width="13.125" style="2" bestFit="1" customWidth="1"/>
    <col min="519" max="519" width="6.8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5" width="8.5" style="2" bestFit="1" customWidth="1"/>
    <col min="526" max="526" width="8.62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7" style="2" customWidth="1"/>
    <col min="774" max="774" width="13.125" style="2" bestFit="1" customWidth="1"/>
    <col min="775" max="775" width="6.8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1" width="8.5" style="2" bestFit="1" customWidth="1"/>
    <col min="782" max="782" width="8.62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7" style="2" customWidth="1"/>
    <col min="1030" max="1030" width="13.125" style="2" bestFit="1" customWidth="1"/>
    <col min="1031" max="1031" width="6.8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7" width="8.5" style="2" bestFit="1" customWidth="1"/>
    <col min="1038" max="1038" width="8.62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7" style="2" customWidth="1"/>
    <col min="1286" max="1286" width="13.125" style="2" bestFit="1" customWidth="1"/>
    <col min="1287" max="1287" width="6.8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3" width="8.5" style="2" bestFit="1" customWidth="1"/>
    <col min="1294" max="1294" width="8.62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7" style="2" customWidth="1"/>
    <col min="1542" max="1542" width="13.125" style="2" bestFit="1" customWidth="1"/>
    <col min="1543" max="1543" width="6.8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49" width="8.5" style="2" bestFit="1" customWidth="1"/>
    <col min="1550" max="1550" width="8.62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7" style="2" customWidth="1"/>
    <col min="1798" max="1798" width="13.125" style="2" bestFit="1" customWidth="1"/>
    <col min="1799" max="1799" width="6.8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5" width="8.5" style="2" bestFit="1" customWidth="1"/>
    <col min="1806" max="1806" width="8.62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7" style="2" customWidth="1"/>
    <col min="2054" max="2054" width="13.125" style="2" bestFit="1" customWidth="1"/>
    <col min="2055" max="2055" width="6.8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1" width="8.5" style="2" bestFit="1" customWidth="1"/>
    <col min="2062" max="2062" width="8.62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7" style="2" customWidth="1"/>
    <col min="2310" max="2310" width="13.125" style="2" bestFit="1" customWidth="1"/>
    <col min="2311" max="2311" width="6.8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7" width="8.5" style="2" bestFit="1" customWidth="1"/>
    <col min="2318" max="2318" width="8.62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7" style="2" customWidth="1"/>
    <col min="2566" max="2566" width="13.125" style="2" bestFit="1" customWidth="1"/>
    <col min="2567" max="2567" width="6.8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3" width="8.5" style="2" bestFit="1" customWidth="1"/>
    <col min="2574" max="2574" width="8.62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7" style="2" customWidth="1"/>
    <col min="2822" max="2822" width="13.125" style="2" bestFit="1" customWidth="1"/>
    <col min="2823" max="2823" width="6.8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29" width="8.5" style="2" bestFit="1" customWidth="1"/>
    <col min="2830" max="2830" width="8.62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7" style="2" customWidth="1"/>
    <col min="3078" max="3078" width="13.125" style="2" bestFit="1" customWidth="1"/>
    <col min="3079" max="3079" width="6.8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5" width="8.5" style="2" bestFit="1" customWidth="1"/>
    <col min="3086" max="3086" width="8.62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7" style="2" customWidth="1"/>
    <col min="3334" max="3334" width="13.125" style="2" bestFit="1" customWidth="1"/>
    <col min="3335" max="3335" width="6.8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1" width="8.5" style="2" bestFit="1" customWidth="1"/>
    <col min="3342" max="3342" width="8.62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7" style="2" customWidth="1"/>
    <col min="3590" max="3590" width="13.125" style="2" bestFit="1" customWidth="1"/>
    <col min="3591" max="3591" width="6.8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7" width="8.5" style="2" bestFit="1" customWidth="1"/>
    <col min="3598" max="3598" width="8.62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7" style="2" customWidth="1"/>
    <col min="3846" max="3846" width="13.125" style="2" bestFit="1" customWidth="1"/>
    <col min="3847" max="3847" width="6.8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3" width="8.5" style="2" bestFit="1" customWidth="1"/>
    <col min="3854" max="3854" width="8.62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7" style="2" customWidth="1"/>
    <col min="4102" max="4102" width="13.125" style="2" bestFit="1" customWidth="1"/>
    <col min="4103" max="4103" width="6.8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09" width="8.5" style="2" bestFit="1" customWidth="1"/>
    <col min="4110" max="4110" width="8.62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7" style="2" customWidth="1"/>
    <col min="4358" max="4358" width="13.125" style="2" bestFit="1" customWidth="1"/>
    <col min="4359" max="4359" width="6.8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5" width="8.5" style="2" bestFit="1" customWidth="1"/>
    <col min="4366" max="4366" width="8.62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7" style="2" customWidth="1"/>
    <col min="4614" max="4614" width="13.125" style="2" bestFit="1" customWidth="1"/>
    <col min="4615" max="4615" width="6.8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1" width="8.5" style="2" bestFit="1" customWidth="1"/>
    <col min="4622" max="4622" width="8.62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7" style="2" customWidth="1"/>
    <col min="4870" max="4870" width="13.125" style="2" bestFit="1" customWidth="1"/>
    <col min="4871" max="4871" width="6.8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7" width="8.5" style="2" bestFit="1" customWidth="1"/>
    <col min="4878" max="4878" width="8.62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7" style="2" customWidth="1"/>
    <col min="5126" max="5126" width="13.125" style="2" bestFit="1" customWidth="1"/>
    <col min="5127" max="5127" width="6.8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3" width="8.5" style="2" bestFit="1" customWidth="1"/>
    <col min="5134" max="5134" width="8.62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7" style="2" customWidth="1"/>
    <col min="5382" max="5382" width="13.125" style="2" bestFit="1" customWidth="1"/>
    <col min="5383" max="5383" width="6.8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89" width="8.5" style="2" bestFit="1" customWidth="1"/>
    <col min="5390" max="5390" width="8.62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7" style="2" customWidth="1"/>
    <col min="5638" max="5638" width="13.125" style="2" bestFit="1" customWidth="1"/>
    <col min="5639" max="5639" width="6.8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5" width="8.5" style="2" bestFit="1" customWidth="1"/>
    <col min="5646" max="5646" width="8.62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7" style="2" customWidth="1"/>
    <col min="5894" max="5894" width="13.125" style="2" bestFit="1" customWidth="1"/>
    <col min="5895" max="5895" width="6.8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1" width="8.5" style="2" bestFit="1" customWidth="1"/>
    <col min="5902" max="5902" width="8.62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7" style="2" customWidth="1"/>
    <col min="6150" max="6150" width="13.125" style="2" bestFit="1" customWidth="1"/>
    <col min="6151" max="6151" width="6.8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7" width="8.5" style="2" bestFit="1" customWidth="1"/>
    <col min="6158" max="6158" width="8.62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7" style="2" customWidth="1"/>
    <col min="6406" max="6406" width="13.125" style="2" bestFit="1" customWidth="1"/>
    <col min="6407" max="6407" width="6.8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3" width="8.5" style="2" bestFit="1" customWidth="1"/>
    <col min="6414" max="6414" width="8.62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7" style="2" customWidth="1"/>
    <col min="6662" max="6662" width="13.125" style="2" bestFit="1" customWidth="1"/>
    <col min="6663" max="6663" width="6.8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69" width="8.5" style="2" bestFit="1" customWidth="1"/>
    <col min="6670" max="6670" width="8.62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7" style="2" customWidth="1"/>
    <col min="6918" max="6918" width="13.125" style="2" bestFit="1" customWidth="1"/>
    <col min="6919" max="6919" width="6.8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5" width="8.5" style="2" bestFit="1" customWidth="1"/>
    <col min="6926" max="6926" width="8.62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7" style="2" customWidth="1"/>
    <col min="7174" max="7174" width="13.125" style="2" bestFit="1" customWidth="1"/>
    <col min="7175" max="7175" width="6.8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1" width="8.5" style="2" bestFit="1" customWidth="1"/>
    <col min="7182" max="7182" width="8.62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7" style="2" customWidth="1"/>
    <col min="7430" max="7430" width="13.125" style="2" bestFit="1" customWidth="1"/>
    <col min="7431" max="7431" width="6.8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7" width="8.5" style="2" bestFit="1" customWidth="1"/>
    <col min="7438" max="7438" width="8.62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7" style="2" customWidth="1"/>
    <col min="7686" max="7686" width="13.125" style="2" bestFit="1" customWidth="1"/>
    <col min="7687" max="7687" width="6.8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3" width="8.5" style="2" bestFit="1" customWidth="1"/>
    <col min="7694" max="7694" width="8.62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7" style="2" customWidth="1"/>
    <col min="7942" max="7942" width="13.125" style="2" bestFit="1" customWidth="1"/>
    <col min="7943" max="7943" width="6.8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49" width="8.5" style="2" bestFit="1" customWidth="1"/>
    <col min="7950" max="7950" width="8.62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7" style="2" customWidth="1"/>
    <col min="8198" max="8198" width="13.125" style="2" bestFit="1" customWidth="1"/>
    <col min="8199" max="8199" width="6.8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5" width="8.5" style="2" bestFit="1" customWidth="1"/>
    <col min="8206" max="8206" width="8.62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7" style="2" customWidth="1"/>
    <col min="8454" max="8454" width="13.125" style="2" bestFit="1" customWidth="1"/>
    <col min="8455" max="8455" width="6.8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1" width="8.5" style="2" bestFit="1" customWidth="1"/>
    <col min="8462" max="8462" width="8.62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7" style="2" customWidth="1"/>
    <col min="8710" max="8710" width="13.125" style="2" bestFit="1" customWidth="1"/>
    <col min="8711" max="8711" width="6.8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7" width="8.5" style="2" bestFit="1" customWidth="1"/>
    <col min="8718" max="8718" width="8.62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7" style="2" customWidth="1"/>
    <col min="8966" max="8966" width="13.125" style="2" bestFit="1" customWidth="1"/>
    <col min="8967" max="8967" width="6.8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3" width="8.5" style="2" bestFit="1" customWidth="1"/>
    <col min="8974" max="8974" width="8.62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7" style="2" customWidth="1"/>
    <col min="9222" max="9222" width="13.125" style="2" bestFit="1" customWidth="1"/>
    <col min="9223" max="9223" width="6.8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29" width="8.5" style="2" bestFit="1" customWidth="1"/>
    <col min="9230" max="9230" width="8.62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7" style="2" customWidth="1"/>
    <col min="9478" max="9478" width="13.125" style="2" bestFit="1" customWidth="1"/>
    <col min="9479" max="9479" width="6.8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5" width="8.5" style="2" bestFit="1" customWidth="1"/>
    <col min="9486" max="9486" width="8.62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7" style="2" customWidth="1"/>
    <col min="9734" max="9734" width="13.125" style="2" bestFit="1" customWidth="1"/>
    <col min="9735" max="9735" width="6.8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1" width="8.5" style="2" bestFit="1" customWidth="1"/>
    <col min="9742" max="9742" width="8.62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7" style="2" customWidth="1"/>
    <col min="9990" max="9990" width="13.125" style="2" bestFit="1" customWidth="1"/>
    <col min="9991" max="9991" width="6.8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7" width="8.5" style="2" bestFit="1" customWidth="1"/>
    <col min="9998" max="9998" width="8.62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7" style="2" customWidth="1"/>
    <col min="10246" max="10246" width="13.125" style="2" bestFit="1" customWidth="1"/>
    <col min="10247" max="10247" width="6.8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3" width="8.5" style="2" bestFit="1" customWidth="1"/>
    <col min="10254" max="10254" width="8.62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7" style="2" customWidth="1"/>
    <col min="10502" max="10502" width="13.125" style="2" bestFit="1" customWidth="1"/>
    <col min="10503" max="10503" width="6.8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09" width="8.5" style="2" bestFit="1" customWidth="1"/>
    <col min="10510" max="10510" width="8.62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7" style="2" customWidth="1"/>
    <col min="10758" max="10758" width="13.125" style="2" bestFit="1" customWidth="1"/>
    <col min="10759" max="10759" width="6.8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5" width="8.5" style="2" bestFit="1" customWidth="1"/>
    <col min="10766" max="10766" width="8.62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7" style="2" customWidth="1"/>
    <col min="11014" max="11014" width="13.125" style="2" bestFit="1" customWidth="1"/>
    <col min="11015" max="11015" width="6.8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1" width="8.5" style="2" bestFit="1" customWidth="1"/>
    <col min="11022" max="11022" width="8.62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7" style="2" customWidth="1"/>
    <col min="11270" max="11270" width="13.125" style="2" bestFit="1" customWidth="1"/>
    <col min="11271" max="11271" width="6.8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7" width="8.5" style="2" bestFit="1" customWidth="1"/>
    <col min="11278" max="11278" width="8.62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7" style="2" customWidth="1"/>
    <col min="11526" max="11526" width="13.125" style="2" bestFit="1" customWidth="1"/>
    <col min="11527" max="11527" width="6.8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3" width="8.5" style="2" bestFit="1" customWidth="1"/>
    <col min="11534" max="11534" width="8.62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7" style="2" customWidth="1"/>
    <col min="11782" max="11782" width="13.125" style="2" bestFit="1" customWidth="1"/>
    <col min="11783" max="11783" width="6.8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89" width="8.5" style="2" bestFit="1" customWidth="1"/>
    <col min="11790" max="11790" width="8.62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7" style="2" customWidth="1"/>
    <col min="12038" max="12038" width="13.125" style="2" bestFit="1" customWidth="1"/>
    <col min="12039" max="12039" width="6.8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5" width="8.5" style="2" bestFit="1" customWidth="1"/>
    <col min="12046" max="12046" width="8.62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7" style="2" customWidth="1"/>
    <col min="12294" max="12294" width="13.125" style="2" bestFit="1" customWidth="1"/>
    <col min="12295" max="12295" width="6.8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1" width="8.5" style="2" bestFit="1" customWidth="1"/>
    <col min="12302" max="12302" width="8.62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7" style="2" customWidth="1"/>
    <col min="12550" max="12550" width="13.125" style="2" bestFit="1" customWidth="1"/>
    <col min="12551" max="12551" width="6.8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7" width="8.5" style="2" bestFit="1" customWidth="1"/>
    <col min="12558" max="12558" width="8.62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7" style="2" customWidth="1"/>
    <col min="12806" max="12806" width="13.125" style="2" bestFit="1" customWidth="1"/>
    <col min="12807" max="12807" width="6.8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3" width="8.5" style="2" bestFit="1" customWidth="1"/>
    <col min="12814" max="12814" width="8.62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7" style="2" customWidth="1"/>
    <col min="13062" max="13062" width="13.125" style="2" bestFit="1" customWidth="1"/>
    <col min="13063" max="13063" width="6.8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69" width="8.5" style="2" bestFit="1" customWidth="1"/>
    <col min="13070" max="13070" width="8.62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7" style="2" customWidth="1"/>
    <col min="13318" max="13318" width="13.125" style="2" bestFit="1" customWidth="1"/>
    <col min="13319" max="13319" width="6.8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5" width="8.5" style="2" bestFit="1" customWidth="1"/>
    <col min="13326" max="13326" width="8.62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7" style="2" customWidth="1"/>
    <col min="13574" max="13574" width="13.125" style="2" bestFit="1" customWidth="1"/>
    <col min="13575" max="13575" width="6.8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1" width="8.5" style="2" bestFit="1" customWidth="1"/>
    <col min="13582" max="13582" width="8.62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7" style="2" customWidth="1"/>
    <col min="13830" max="13830" width="13.125" style="2" bestFit="1" customWidth="1"/>
    <col min="13831" max="13831" width="6.8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7" width="8.5" style="2" bestFit="1" customWidth="1"/>
    <col min="13838" max="13838" width="8.62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7" style="2" customWidth="1"/>
    <col min="14086" max="14086" width="13.125" style="2" bestFit="1" customWidth="1"/>
    <col min="14087" max="14087" width="6.8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3" width="8.5" style="2" bestFit="1" customWidth="1"/>
    <col min="14094" max="14094" width="8.62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7" style="2" customWidth="1"/>
    <col min="14342" max="14342" width="13.125" style="2" bestFit="1" customWidth="1"/>
    <col min="14343" max="14343" width="6.8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49" width="8.5" style="2" bestFit="1" customWidth="1"/>
    <col min="14350" max="14350" width="8.62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7" style="2" customWidth="1"/>
    <col min="14598" max="14598" width="13.125" style="2" bestFit="1" customWidth="1"/>
    <col min="14599" max="14599" width="6.8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5" width="8.5" style="2" bestFit="1" customWidth="1"/>
    <col min="14606" max="14606" width="8.62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7" style="2" customWidth="1"/>
    <col min="14854" max="14854" width="13.125" style="2" bestFit="1" customWidth="1"/>
    <col min="14855" max="14855" width="6.8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1" width="8.5" style="2" bestFit="1" customWidth="1"/>
    <col min="14862" max="14862" width="8.62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7" style="2" customWidth="1"/>
    <col min="15110" max="15110" width="13.125" style="2" bestFit="1" customWidth="1"/>
    <col min="15111" max="15111" width="6.8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7" width="8.5" style="2" bestFit="1" customWidth="1"/>
    <col min="15118" max="15118" width="8.62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7" style="2" customWidth="1"/>
    <col min="15366" max="15366" width="13.125" style="2" bestFit="1" customWidth="1"/>
    <col min="15367" max="15367" width="6.8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3" width="8.5" style="2" bestFit="1" customWidth="1"/>
    <col min="15374" max="15374" width="8.62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7" style="2" customWidth="1"/>
    <col min="15622" max="15622" width="13.125" style="2" bestFit="1" customWidth="1"/>
    <col min="15623" max="15623" width="6.8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29" width="8.5" style="2" bestFit="1" customWidth="1"/>
    <col min="15630" max="15630" width="8.62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7" style="2" customWidth="1"/>
    <col min="15878" max="15878" width="13.125" style="2" bestFit="1" customWidth="1"/>
    <col min="15879" max="15879" width="6.8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5" width="8.5" style="2" bestFit="1" customWidth="1"/>
    <col min="15886" max="15886" width="8.62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7" style="2" customWidth="1"/>
    <col min="16134" max="16134" width="13.125" style="2" bestFit="1" customWidth="1"/>
    <col min="16135" max="16135" width="6.8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1" width="8.5" style="2" bestFit="1" customWidth="1"/>
    <col min="16142" max="16142" width="8.62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9" style="2"/>
  </cols>
  <sheetData>
    <row r="1" spans="1:24" ht="21.75" customHeight="1" x14ac:dyDescent="0.25">
      <c r="A1" s="1"/>
      <c r="B1" s="1"/>
      <c r="Q1" s="4"/>
    </row>
    <row r="2" spans="1:24" s="6" customFormat="1" ht="15" x14ac:dyDescent="0.2">
      <c r="A2" s="2"/>
      <c r="B2" s="2"/>
      <c r="C2" s="2"/>
      <c r="F2" s="7"/>
      <c r="I2" s="2"/>
      <c r="J2" s="8" t="s">
        <v>0</v>
      </c>
      <c r="K2" s="8"/>
      <c r="L2" s="8"/>
      <c r="M2" s="8"/>
      <c r="N2" s="8"/>
      <c r="O2" s="8"/>
      <c r="P2" s="9"/>
      <c r="Q2" s="10" t="s">
        <v>1</v>
      </c>
      <c r="R2" s="11"/>
      <c r="S2" s="11"/>
      <c r="T2" s="11"/>
      <c r="U2" s="11"/>
      <c r="W2" s="12"/>
      <c r="X2" s="12"/>
    </row>
    <row r="3" spans="1:24" s="6" customFormat="1" ht="23.25" customHeight="1" x14ac:dyDescent="0.25">
      <c r="A3" s="13" t="s">
        <v>2</v>
      </c>
      <c r="B3" s="13"/>
      <c r="C3" s="2"/>
      <c r="F3" s="2"/>
      <c r="G3" s="2"/>
      <c r="H3" s="2"/>
      <c r="I3" s="2"/>
      <c r="J3" s="9"/>
      <c r="K3" s="2"/>
      <c r="L3" s="2"/>
      <c r="M3" s="2"/>
      <c r="N3" s="2"/>
      <c r="O3" s="2"/>
      <c r="Q3" s="14"/>
      <c r="R3" s="15" t="s">
        <v>3</v>
      </c>
      <c r="S3" s="15"/>
      <c r="T3" s="15"/>
      <c r="U3" s="15"/>
      <c r="W3" s="16" t="s">
        <v>4</v>
      </c>
      <c r="X3" s="17"/>
    </row>
    <row r="4" spans="1:24" s="6" customFormat="1" ht="14.25" customHeight="1" thickBot="1" x14ac:dyDescent="0.25">
      <c r="A4" s="18" t="s">
        <v>5</v>
      </c>
      <c r="B4" s="19" t="s">
        <v>6</v>
      </c>
      <c r="C4" s="20"/>
      <c r="D4" s="21"/>
      <c r="E4" s="22"/>
      <c r="F4" s="19" t="s">
        <v>7</v>
      </c>
      <c r="G4" s="23"/>
      <c r="H4" s="24" t="s">
        <v>8</v>
      </c>
      <c r="I4" s="25" t="s">
        <v>9</v>
      </c>
      <c r="J4" s="26" t="s">
        <v>10</v>
      </c>
      <c r="K4" s="27" t="s">
        <v>11</v>
      </c>
      <c r="L4" s="28"/>
      <c r="M4" s="28"/>
      <c r="N4" s="29"/>
      <c r="O4" s="24" t="s">
        <v>12</v>
      </c>
      <c r="P4" s="30" t="s">
        <v>13</v>
      </c>
      <c r="Q4" s="31"/>
      <c r="R4" s="32"/>
      <c r="S4" s="33" t="s">
        <v>14</v>
      </c>
      <c r="T4" s="34" t="s">
        <v>15</v>
      </c>
      <c r="U4" s="24" t="s">
        <v>16</v>
      </c>
      <c r="W4" s="35" t="s">
        <v>17</v>
      </c>
      <c r="X4" s="35" t="s">
        <v>18</v>
      </c>
    </row>
    <row r="5" spans="1:24" s="6" customFormat="1" ht="11.25" customHeight="1" x14ac:dyDescent="0.2">
      <c r="A5" s="36"/>
      <c r="B5" s="37"/>
      <c r="C5" s="38"/>
      <c r="D5" s="39"/>
      <c r="E5" s="40"/>
      <c r="F5" s="41"/>
      <c r="G5" s="42"/>
      <c r="H5" s="36"/>
      <c r="I5" s="36"/>
      <c r="J5" s="43"/>
      <c r="K5" s="44" t="s">
        <v>19</v>
      </c>
      <c r="L5" s="45" t="s">
        <v>20</v>
      </c>
      <c r="M5" s="46" t="s">
        <v>21</v>
      </c>
      <c r="N5" s="47" t="s">
        <v>22</v>
      </c>
      <c r="O5" s="48"/>
      <c r="P5" s="49"/>
      <c r="Q5" s="50"/>
      <c r="R5" s="51"/>
      <c r="S5" s="52"/>
      <c r="T5" s="53"/>
      <c r="U5" s="36"/>
      <c r="W5" s="35"/>
      <c r="X5" s="35"/>
    </row>
    <row r="6" spans="1:24" s="6" customFormat="1" ht="11.25" customHeight="1" x14ac:dyDescent="0.2">
      <c r="A6" s="36"/>
      <c r="B6" s="37"/>
      <c r="C6" s="38"/>
      <c r="D6" s="18" t="s">
        <v>23</v>
      </c>
      <c r="E6" s="54" t="s">
        <v>24</v>
      </c>
      <c r="F6" s="18" t="s">
        <v>23</v>
      </c>
      <c r="G6" s="25" t="s">
        <v>25</v>
      </c>
      <c r="H6" s="36"/>
      <c r="I6" s="36"/>
      <c r="J6" s="43"/>
      <c r="K6" s="55"/>
      <c r="L6" s="56"/>
      <c r="M6" s="55"/>
      <c r="N6" s="57"/>
      <c r="O6" s="48"/>
      <c r="P6" s="24" t="s">
        <v>26</v>
      </c>
      <c r="Q6" s="24" t="s">
        <v>27</v>
      </c>
      <c r="R6" s="18" t="s">
        <v>28</v>
      </c>
      <c r="S6" s="58" t="s">
        <v>29</v>
      </c>
      <c r="T6" s="53"/>
      <c r="U6" s="36"/>
      <c r="W6" s="35"/>
      <c r="X6" s="35"/>
    </row>
    <row r="7" spans="1:24" s="6" customFormat="1" ht="12" customHeight="1" x14ac:dyDescent="0.2">
      <c r="A7" s="36"/>
      <c r="B7" s="37"/>
      <c r="C7" s="38"/>
      <c r="D7" s="36"/>
      <c r="E7" s="36"/>
      <c r="F7" s="36"/>
      <c r="G7" s="36"/>
      <c r="H7" s="36"/>
      <c r="I7" s="36"/>
      <c r="J7" s="43"/>
      <c r="K7" s="55"/>
      <c r="L7" s="56"/>
      <c r="M7" s="55"/>
      <c r="N7" s="57"/>
      <c r="O7" s="48"/>
      <c r="P7" s="48"/>
      <c r="Q7" s="48"/>
      <c r="R7" s="36"/>
      <c r="S7" s="59"/>
      <c r="T7" s="53"/>
      <c r="U7" s="36"/>
      <c r="W7" s="35"/>
      <c r="X7" s="35"/>
    </row>
    <row r="8" spans="1:24" s="6" customFormat="1" ht="11.25" customHeight="1" x14ac:dyDescent="0.2">
      <c r="A8" s="60"/>
      <c r="B8" s="61"/>
      <c r="C8" s="62"/>
      <c r="D8" s="60"/>
      <c r="E8" s="60"/>
      <c r="F8" s="60"/>
      <c r="G8" s="60"/>
      <c r="H8" s="60"/>
      <c r="I8" s="60"/>
      <c r="J8" s="41"/>
      <c r="K8" s="63"/>
      <c r="L8" s="64"/>
      <c r="M8" s="63"/>
      <c r="N8" s="42"/>
      <c r="O8" s="65"/>
      <c r="P8" s="65"/>
      <c r="Q8" s="65"/>
      <c r="R8" s="60"/>
      <c r="S8" s="66"/>
      <c r="T8" s="67"/>
      <c r="U8" s="60"/>
      <c r="W8" s="68"/>
      <c r="X8" s="68"/>
    </row>
    <row r="9" spans="1:24" s="6" customFormat="1" ht="16.5" customHeight="1" x14ac:dyDescent="0.2">
      <c r="A9" s="69" t="s">
        <v>30</v>
      </c>
      <c r="B9" s="70"/>
      <c r="C9" s="71" t="s">
        <v>31</v>
      </c>
      <c r="D9" s="72" t="s">
        <v>32</v>
      </c>
      <c r="E9" s="73" t="s">
        <v>33</v>
      </c>
      <c r="F9" s="74" t="s">
        <v>34</v>
      </c>
      <c r="G9" s="75">
        <v>1.1990000000000001</v>
      </c>
      <c r="H9" s="74" t="s">
        <v>35</v>
      </c>
      <c r="I9" s="76" t="str">
        <f t="shared" ref="I9:I15" si="0">IF(W9="","",(IF(X9-W9&gt;0,CONCATENATE(TEXT(W9,"#,##0"),"~",TEXT(X9,"#,##0")),TEXT(W9,"#,##0"))))</f>
        <v>1,160</v>
      </c>
      <c r="J9" s="77">
        <v>5</v>
      </c>
      <c r="K9" s="78">
        <v>21</v>
      </c>
      <c r="L9" s="79">
        <f t="shared" ref="L9:L15" si="1">IF(K9&gt;0,1/K9*34.6*67.1,"")</f>
        <v>110.55523809523808</v>
      </c>
      <c r="M9" s="80">
        <f t="shared" ref="M9:M15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18.7</v>
      </c>
      <c r="N9" s="81">
        <f t="shared" ref="N9:N15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21.8</v>
      </c>
      <c r="O9" s="82" t="s">
        <v>36</v>
      </c>
      <c r="P9" s="83" t="s">
        <v>37</v>
      </c>
      <c r="Q9" s="82" t="s">
        <v>38</v>
      </c>
      <c r="R9" s="84"/>
      <c r="S9" s="85" t="str">
        <f t="shared" ref="S9:S14" si="4">IF((LEFT(D9,1)="6"),"☆☆☆☆☆",IF((LEFT(D9,1)="5"),"☆☆☆☆",IF((LEFT(D9,1)="4"),"☆☆☆"," ")))</f>
        <v>☆☆☆☆</v>
      </c>
      <c r="T9" s="86">
        <f t="shared" ref="T9:T15" si="5">IFERROR(IF(K9&lt;M9,"",(ROUNDDOWN(K9/M9*100,0))),"")</f>
        <v>112</v>
      </c>
      <c r="U9" s="87" t="str">
        <f t="shared" ref="U9:U15" si="6">IFERROR(IF(K9&lt;N9,"",(ROUNDDOWN(K9/N9*100,0))),"")</f>
        <v/>
      </c>
      <c r="W9" s="88">
        <v>1160</v>
      </c>
      <c r="X9" s="89"/>
    </row>
    <row r="10" spans="1:24" s="6" customFormat="1" ht="16.5" customHeight="1" x14ac:dyDescent="0.2">
      <c r="A10" s="90"/>
      <c r="B10" s="70"/>
      <c r="C10" s="71"/>
      <c r="D10" s="72" t="s">
        <v>32</v>
      </c>
      <c r="E10" s="73" t="s">
        <v>39</v>
      </c>
      <c r="F10" s="74" t="s">
        <v>34</v>
      </c>
      <c r="G10" s="75">
        <v>1.1990000000000001</v>
      </c>
      <c r="H10" s="74" t="s">
        <v>35</v>
      </c>
      <c r="I10" s="76" t="str">
        <f t="shared" si="0"/>
        <v>1,200</v>
      </c>
      <c r="J10" s="77">
        <v>5</v>
      </c>
      <c r="K10" s="78">
        <v>21</v>
      </c>
      <c r="L10" s="79">
        <f t="shared" si="1"/>
        <v>110.55523809523808</v>
      </c>
      <c r="M10" s="80">
        <f t="shared" si="2"/>
        <v>17.2</v>
      </c>
      <c r="N10" s="81">
        <f t="shared" si="3"/>
        <v>20.3</v>
      </c>
      <c r="O10" s="82" t="s">
        <v>36</v>
      </c>
      <c r="P10" s="83" t="s">
        <v>37</v>
      </c>
      <c r="Q10" s="82" t="s">
        <v>38</v>
      </c>
      <c r="R10" s="84"/>
      <c r="S10" s="85" t="str">
        <f t="shared" si="4"/>
        <v>☆☆☆☆</v>
      </c>
      <c r="T10" s="86">
        <f t="shared" si="5"/>
        <v>122</v>
      </c>
      <c r="U10" s="87">
        <f t="shared" si="6"/>
        <v>103</v>
      </c>
      <c r="W10" s="88">
        <v>1200</v>
      </c>
      <c r="X10" s="89"/>
    </row>
    <row r="11" spans="1:24" s="6" customFormat="1" ht="16.5" customHeight="1" x14ac:dyDescent="0.2">
      <c r="A11" s="91"/>
      <c r="B11" s="92"/>
      <c r="C11" s="93" t="s">
        <v>40</v>
      </c>
      <c r="D11" s="72" t="s">
        <v>41</v>
      </c>
      <c r="E11" s="73" t="s">
        <v>42</v>
      </c>
      <c r="F11" s="74" t="s">
        <v>34</v>
      </c>
      <c r="G11" s="75">
        <v>1.1990000000000001</v>
      </c>
      <c r="H11" s="74" t="s">
        <v>35</v>
      </c>
      <c r="I11" s="76" t="str">
        <f t="shared" si="0"/>
        <v>1,270~1,290</v>
      </c>
      <c r="J11" s="77">
        <v>5</v>
      </c>
      <c r="K11" s="78">
        <v>19.899999999999999</v>
      </c>
      <c r="L11" s="79">
        <f t="shared" si="1"/>
        <v>116.66633165829145</v>
      </c>
      <c r="M11" s="80">
        <f t="shared" si="2"/>
        <v>17.2</v>
      </c>
      <c r="N11" s="81">
        <f t="shared" si="3"/>
        <v>20.3</v>
      </c>
      <c r="O11" s="82" t="s">
        <v>36</v>
      </c>
      <c r="P11" s="83" t="s">
        <v>37</v>
      </c>
      <c r="Q11" s="82" t="s">
        <v>38</v>
      </c>
      <c r="R11" s="84"/>
      <c r="S11" s="85" t="str">
        <f t="shared" si="4"/>
        <v>☆☆☆☆</v>
      </c>
      <c r="T11" s="86">
        <f t="shared" si="5"/>
        <v>115</v>
      </c>
      <c r="U11" s="87" t="str">
        <f t="shared" si="6"/>
        <v/>
      </c>
      <c r="W11" s="88">
        <v>1270</v>
      </c>
      <c r="X11" s="89">
        <v>1290</v>
      </c>
    </row>
    <row r="12" spans="1:24" s="6" customFormat="1" ht="16.5" customHeight="1" x14ac:dyDescent="0.2">
      <c r="A12" s="91"/>
      <c r="B12" s="94"/>
      <c r="C12" s="95"/>
      <c r="D12" s="72" t="s">
        <v>41</v>
      </c>
      <c r="E12" s="73" t="s">
        <v>43</v>
      </c>
      <c r="F12" s="74" t="s">
        <v>34</v>
      </c>
      <c r="G12" s="75">
        <v>1.1990000000000001</v>
      </c>
      <c r="H12" s="74" t="s">
        <v>35</v>
      </c>
      <c r="I12" s="76" t="str">
        <f t="shared" si="0"/>
        <v>1,320~1,350</v>
      </c>
      <c r="J12" s="77">
        <v>5</v>
      </c>
      <c r="K12" s="78">
        <v>19.899999999999999</v>
      </c>
      <c r="L12" s="79">
        <f t="shared" si="1"/>
        <v>116.66633165829145</v>
      </c>
      <c r="M12" s="80">
        <f t="shared" si="2"/>
        <v>15.8</v>
      </c>
      <c r="N12" s="81">
        <f t="shared" si="3"/>
        <v>19</v>
      </c>
      <c r="O12" s="82" t="s">
        <v>36</v>
      </c>
      <c r="P12" s="83" t="s">
        <v>37</v>
      </c>
      <c r="Q12" s="82" t="s">
        <v>38</v>
      </c>
      <c r="R12" s="84"/>
      <c r="S12" s="85" t="str">
        <f t="shared" si="4"/>
        <v>☆☆☆☆</v>
      </c>
      <c r="T12" s="86">
        <f t="shared" si="5"/>
        <v>125</v>
      </c>
      <c r="U12" s="87">
        <f t="shared" si="6"/>
        <v>104</v>
      </c>
      <c r="W12" s="88">
        <v>1320</v>
      </c>
      <c r="X12" s="89">
        <v>1350</v>
      </c>
    </row>
    <row r="13" spans="1:24" s="6" customFormat="1" ht="16.5" customHeight="1" x14ac:dyDescent="0.2">
      <c r="A13" s="91"/>
      <c r="B13" s="92"/>
      <c r="C13" s="93" t="s">
        <v>44</v>
      </c>
      <c r="D13" s="72" t="s">
        <v>45</v>
      </c>
      <c r="E13" s="73" t="s">
        <v>33</v>
      </c>
      <c r="F13" s="74" t="s">
        <v>34</v>
      </c>
      <c r="G13" s="75">
        <v>1.1990000000000001</v>
      </c>
      <c r="H13" s="74" t="s">
        <v>46</v>
      </c>
      <c r="I13" s="76" t="str">
        <f t="shared" si="0"/>
        <v>1,320</v>
      </c>
      <c r="J13" s="77">
        <v>5</v>
      </c>
      <c r="K13" s="78">
        <v>19.899999999999999</v>
      </c>
      <c r="L13" s="79">
        <f t="shared" si="1"/>
        <v>116.66633165829145</v>
      </c>
      <c r="M13" s="80">
        <f t="shared" si="2"/>
        <v>15.8</v>
      </c>
      <c r="N13" s="81">
        <f t="shared" si="3"/>
        <v>19</v>
      </c>
      <c r="O13" s="82" t="s">
        <v>36</v>
      </c>
      <c r="P13" s="83" t="s">
        <v>37</v>
      </c>
      <c r="Q13" s="82" t="s">
        <v>38</v>
      </c>
      <c r="R13" s="84"/>
      <c r="S13" s="85" t="str">
        <f t="shared" si="4"/>
        <v xml:space="preserve"> </v>
      </c>
      <c r="T13" s="86">
        <f t="shared" si="5"/>
        <v>125</v>
      </c>
      <c r="U13" s="87">
        <f t="shared" si="6"/>
        <v>104</v>
      </c>
      <c r="W13" s="88">
        <v>1320</v>
      </c>
      <c r="X13" s="89"/>
    </row>
    <row r="14" spans="1:24" s="6" customFormat="1" ht="16.5" customHeight="1" x14ac:dyDescent="0.2">
      <c r="A14" s="91"/>
      <c r="B14" s="94"/>
      <c r="C14" s="95"/>
      <c r="D14" s="72" t="s">
        <v>45</v>
      </c>
      <c r="E14" s="73" t="s">
        <v>39</v>
      </c>
      <c r="F14" s="74" t="s">
        <v>34</v>
      </c>
      <c r="G14" s="75">
        <v>1.1990000000000001</v>
      </c>
      <c r="H14" s="74" t="s">
        <v>46</v>
      </c>
      <c r="I14" s="76" t="str">
        <f t="shared" si="0"/>
        <v>1,340</v>
      </c>
      <c r="J14" s="77">
        <v>5</v>
      </c>
      <c r="K14" s="78">
        <v>19.899999999999999</v>
      </c>
      <c r="L14" s="79">
        <f t="shared" si="1"/>
        <v>116.66633165829145</v>
      </c>
      <c r="M14" s="80">
        <f t="shared" si="2"/>
        <v>15.8</v>
      </c>
      <c r="N14" s="81">
        <f t="shared" si="3"/>
        <v>19</v>
      </c>
      <c r="O14" s="82" t="s">
        <v>36</v>
      </c>
      <c r="P14" s="83" t="s">
        <v>37</v>
      </c>
      <c r="Q14" s="82" t="s">
        <v>38</v>
      </c>
      <c r="R14" s="84"/>
      <c r="S14" s="85" t="str">
        <f t="shared" si="4"/>
        <v xml:space="preserve"> </v>
      </c>
      <c r="T14" s="86">
        <f t="shared" si="5"/>
        <v>125</v>
      </c>
      <c r="U14" s="87">
        <f t="shared" si="6"/>
        <v>104</v>
      </c>
      <c r="W14" s="88">
        <v>1340</v>
      </c>
      <c r="X14" s="89"/>
    </row>
    <row r="15" spans="1:24" s="6" customFormat="1" ht="16.5" customHeight="1" x14ac:dyDescent="0.2">
      <c r="A15" s="96"/>
      <c r="B15" s="70"/>
      <c r="C15" s="93" t="s">
        <v>47</v>
      </c>
      <c r="D15" s="72" t="s">
        <v>48</v>
      </c>
      <c r="E15" s="73" t="s">
        <v>49</v>
      </c>
      <c r="F15" s="74" t="s">
        <v>50</v>
      </c>
      <c r="G15" s="75">
        <v>1.5980000000000001</v>
      </c>
      <c r="H15" s="74" t="s">
        <v>46</v>
      </c>
      <c r="I15" s="76" t="str">
        <f t="shared" si="0"/>
        <v>1,500~1,530</v>
      </c>
      <c r="J15" s="77">
        <v>5</v>
      </c>
      <c r="K15" s="78">
        <v>15.1</v>
      </c>
      <c r="L15" s="79">
        <f t="shared" si="1"/>
        <v>153.75231788079469</v>
      </c>
      <c r="M15" s="80">
        <f t="shared" si="2"/>
        <v>14.4</v>
      </c>
      <c r="N15" s="81">
        <f t="shared" si="3"/>
        <v>17.600000000000001</v>
      </c>
      <c r="O15" s="82" t="s">
        <v>36</v>
      </c>
      <c r="P15" s="83" t="s">
        <v>37</v>
      </c>
      <c r="Q15" s="82" t="s">
        <v>38</v>
      </c>
      <c r="R15" s="84"/>
      <c r="S15" s="85" t="str">
        <f>IF((LEFT(D15,1)="6"),"☆☆☆☆☆",IF((LEFT(D15,1)="5"),"☆☆☆☆",IF((LEFT(D15,1)="4"),"☆☆☆"," ")))</f>
        <v xml:space="preserve"> </v>
      </c>
      <c r="T15" s="86">
        <f t="shared" si="5"/>
        <v>104</v>
      </c>
      <c r="U15" s="87" t="str">
        <f t="shared" si="6"/>
        <v/>
      </c>
      <c r="W15" s="88">
        <v>1500</v>
      </c>
      <c r="X15" s="89">
        <v>1530</v>
      </c>
    </row>
    <row r="16" spans="1:24" s="6" customFormat="1" ht="16.5" customHeight="1" x14ac:dyDescent="0.2">
      <c r="A16" s="97"/>
      <c r="B16" s="94"/>
      <c r="C16" s="95"/>
      <c r="D16" s="72" t="s">
        <v>48</v>
      </c>
      <c r="E16" s="73" t="s">
        <v>51</v>
      </c>
      <c r="F16" s="74" t="s">
        <v>50</v>
      </c>
      <c r="G16" s="75">
        <v>1.5980000000000001</v>
      </c>
      <c r="H16" s="74" t="s">
        <v>46</v>
      </c>
      <c r="I16" s="76" t="str">
        <f>IF(W16="","",(IF(X16-W16&gt;0,CONCATENATE(TEXT(W16,"#,##0"),"~",TEXT(X16,"#,##0")),TEXT(W16,"#,##0"))))</f>
        <v>1,550</v>
      </c>
      <c r="J16" s="77">
        <v>5</v>
      </c>
      <c r="K16" s="78">
        <v>15.1</v>
      </c>
      <c r="L16" s="79">
        <f>IF(K16&gt;0,1/K16*34.6*67.1,"")</f>
        <v>153.75231788079469</v>
      </c>
      <c r="M16" s="80">
        <f>IFERROR(VALUE(IF(W16="","",IF(W16&gt;=2271,"7.4",IF(W16&gt;=2101,"8.7",IF(W16&gt;=1991,"9.4",IF(W16&gt;=1871,"10.2",IF(W16&gt;=1761,"11.1",IF(W16&gt;=1651,"12.2",IF(W16&gt;=1531,"13.2",IF(W16&gt;=1421,"14.4",IF(W16&gt;=1311,"15.8",IF(W16&gt;=1196,"17.2",IF(W16&gt;=1081,"18.7",IF(W16&gt;=971,"20.5",IF(W16&gt;=856,"20.8",IF(W16&gt;=741,"21.0",IF(W16&gt;=601,"21.8","22.5"))))))))))))))))),"")</f>
        <v>13.2</v>
      </c>
      <c r="N16" s="81">
        <f>IFERROR(VALUE(IF(W16="","",IF(W16&gt;=2271,"10.6",IF(W16&gt;=2101,"11.9",IF(W16&gt;=1991,"12.7",IF(W16&gt;=1871,"13.5",IF(W16&gt;=1761,"14.4",IF(W16&gt;=1651,"15.4",IF(W16&gt;=1531,"16.5",IF(W16&gt;=1421,"17.6",IF(W16&gt;=1311,"19.0",IF(W16&gt;=1196,"20.3",IF(W16&gt;=1081,"21.8",IF(W16&gt;=971,"23.4",IF(W16&gt;=856,"23.7",IF(W16&gt;=741,"24.5","24.6")))))))))))))))),"")</f>
        <v>16.5</v>
      </c>
      <c r="O16" s="82" t="s">
        <v>36</v>
      </c>
      <c r="P16" s="83" t="s">
        <v>37</v>
      </c>
      <c r="Q16" s="82" t="s">
        <v>38</v>
      </c>
      <c r="R16" s="84"/>
      <c r="S16" s="85" t="str">
        <f>IF((LEFT(D16,1)="6"),"☆☆☆☆☆",IF((LEFT(D16,1)="5"),"☆☆☆☆",IF((LEFT(D16,1)="4"),"☆☆☆"," ")))</f>
        <v xml:space="preserve"> </v>
      </c>
      <c r="T16" s="86">
        <f>IFERROR(IF(K16&lt;M16,"",(ROUNDDOWN(K16/M16*100,0))),"")</f>
        <v>114</v>
      </c>
      <c r="U16" s="87" t="str">
        <f>IFERROR(IF(K16&lt;N16,"",(ROUNDDOWN(K16/N16*100,0))),"")</f>
        <v/>
      </c>
      <c r="W16" s="88">
        <v>1550</v>
      </c>
      <c r="X16" s="89"/>
    </row>
    <row r="17" spans="2:5" x14ac:dyDescent="0.2">
      <c r="E17" s="2"/>
    </row>
    <row r="18" spans="2:5" x14ac:dyDescent="0.2">
      <c r="B18" s="6" t="s">
        <v>52</v>
      </c>
      <c r="C18" s="6"/>
      <c r="E18" s="2"/>
    </row>
    <row r="19" spans="2:5" x14ac:dyDescent="0.2">
      <c r="B19" s="6" t="s">
        <v>53</v>
      </c>
      <c r="C19" s="6"/>
      <c r="E19" s="2"/>
    </row>
    <row r="20" spans="2:5" x14ac:dyDescent="0.2">
      <c r="B20" s="2" t="s">
        <v>54</v>
      </c>
      <c r="C20" s="6"/>
      <c r="E20" s="2"/>
    </row>
    <row r="21" spans="2:5" x14ac:dyDescent="0.2">
      <c r="B21" s="2" t="s">
        <v>55</v>
      </c>
      <c r="E21" s="2"/>
    </row>
    <row r="22" spans="2:5" x14ac:dyDescent="0.2">
      <c r="B22" s="2" t="s">
        <v>56</v>
      </c>
      <c r="E22" s="2"/>
    </row>
    <row r="23" spans="2:5" x14ac:dyDescent="0.2">
      <c r="B23" s="2" t="s">
        <v>57</v>
      </c>
      <c r="E23" s="2"/>
    </row>
    <row r="24" spans="2:5" x14ac:dyDescent="0.2">
      <c r="B24" s="2" t="s">
        <v>58</v>
      </c>
      <c r="E24" s="2"/>
    </row>
    <row r="25" spans="2:5" x14ac:dyDescent="0.2">
      <c r="B25" s="2" t="s">
        <v>59</v>
      </c>
      <c r="E25" s="2"/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7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</vt:lpstr>
      <vt:lpstr>'1-6'!Print_Area</vt:lpstr>
      <vt:lpstr>'1-6'!Print_Titles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2023-06-27T05:53:31Z</dcterms:created>
  <dcterms:modified xsi:type="dcterms:W3CDTF">2023-06-27T05:55:01Z</dcterms:modified>
</cp:coreProperties>
</file>